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mc:AlternateContent xmlns:mc="http://schemas.openxmlformats.org/markup-compatibility/2006">
    <mc:Choice Requires="x15">
      <x15ac:absPath xmlns:x15ac="http://schemas.microsoft.com/office/spreadsheetml/2010/11/ac" url="C:\Users\nkbi01\Desktop\令和　改正申請書式\令和7年4月1日改正\"/>
    </mc:Choice>
  </mc:AlternateContent>
  <xr:revisionPtr revIDLastSave="0" documentId="13_ncr:1_{69540588-73FF-403B-9A9C-C244EB881601}" xr6:coauthVersionLast="47" xr6:coauthVersionMax="47" xr10:uidLastSave="{00000000-0000-0000-0000-000000000000}"/>
  <bookViews>
    <workbookView xWindow="-120" yWindow="-120" windowWidth="20730" windowHeight="11040" tabRatio="945" activeTab="3" xr2:uid="{00000000-000D-0000-FFFF-FFFF00000000}"/>
  </bookViews>
  <sheets>
    <sheet name="利用方法" sheetId="80" r:id="rId1"/>
    <sheet name="業者date" sheetId="90" r:id="rId2"/>
    <sheet name="物件情報" sheetId="83" r:id="rId3"/>
    <sheet name="申込事前情報" sheetId="76" r:id="rId4"/>
    <sheet name="確１面" sheetId="14" r:id="rId5"/>
    <sheet name="確２面" sheetId="1" r:id="rId6"/>
    <sheet name="確２面その２" sheetId="18" r:id="rId7"/>
    <sheet name="確３面" sheetId="2" r:id="rId8"/>
    <sheet name="確４面" sheetId="73" r:id="rId9"/>
    <sheet name="確５面(1F)" sheetId="4" r:id="rId10"/>
    <sheet name="確５面(2F)" sheetId="94" r:id="rId11"/>
    <sheet name="確６面" sheetId="71" r:id="rId12"/>
    <sheet name="委任状" sheetId="34" r:id="rId13"/>
    <sheet name="調査書" sheetId="24" r:id="rId14"/>
    <sheet name="制限業種" sheetId="38" r:id="rId15"/>
    <sheet name="概１面" sheetId="19" r:id="rId16"/>
    <sheet name="概１面その２" sheetId="49" r:id="rId17"/>
    <sheet name="概２面" sheetId="72" r:id="rId18"/>
    <sheet name="概３面" sheetId="35" r:id="rId19"/>
    <sheet name="追加説明" sheetId="91" r:id="rId20"/>
  </sheets>
  <definedNames>
    <definedName name="_xlnm.Print_Area" localSheetId="12">委任状!$A$1:$AI$65</definedName>
    <definedName name="_xlnm.Print_Area" localSheetId="15">概１面!$A$1:$AI$203</definedName>
    <definedName name="_xlnm.Print_Area" localSheetId="16">概１面その２!$A$1:$AI$66</definedName>
    <definedName name="_xlnm.Print_Area" localSheetId="17">概２面!$A$1:$AI$157</definedName>
    <definedName name="_xlnm.Print_Area" localSheetId="18">概３面!$A$1:$AI$65</definedName>
    <definedName name="_xlnm.Print_Area" localSheetId="4">確１面!$A$1:$AI$68</definedName>
    <definedName name="_xlnm.Print_Area" localSheetId="5">確２面!$A$1:$AI$205</definedName>
    <definedName name="_xlnm.Print_Area" localSheetId="6">確２面その２!$A$1:$AI$67</definedName>
    <definedName name="_xlnm.Print_Area" localSheetId="7">確３面!$A$1:$AI$151</definedName>
    <definedName name="_xlnm.Print_Area" localSheetId="8">確４面!$A$1:$AI$126</definedName>
    <definedName name="_xlnm.Print_Area" localSheetId="9">'確５面(1F)'!$A$1:$AI$72</definedName>
    <definedName name="_xlnm.Print_Area" localSheetId="10">'確５面(2F)'!$A$1:$AI$72</definedName>
    <definedName name="_xlnm.Print_Area" localSheetId="11">確６面!$A$1:$AI$70</definedName>
    <definedName name="_xlnm.Print_Area" localSheetId="3">申込事前情報!$A$1:$V$60</definedName>
    <definedName name="_xlnm.Print_Area" localSheetId="14">制限業種!$A$1:$M$61</definedName>
    <definedName name="_xlnm.Print_Area" localSheetId="13">調査書!$A$1:$AJ$229</definedName>
    <definedName name="_xlnm.Print_Area" localSheetId="19">追加説明!$A$1:$AG$61</definedName>
    <definedName name="_xlnm.Print_Area" localSheetId="0">利用方法!$A$2:$AL$58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19" l="1"/>
  <c r="AC1" i="19"/>
  <c r="B3" i="83"/>
  <c r="B57" i="76"/>
  <c r="BA3" i="80"/>
  <c r="BA4" i="80"/>
  <c r="BA5" i="80"/>
  <c r="BA6" i="80"/>
  <c r="BA7" i="80"/>
  <c r="BA8" i="80"/>
  <c r="BA9" i="80"/>
  <c r="BA10" i="80"/>
  <c r="BA11" i="80"/>
  <c r="BA12" i="80"/>
  <c r="BA13" i="80"/>
  <c r="BA14" i="80"/>
  <c r="BA15" i="80"/>
  <c r="BA16" i="80"/>
  <c r="BA17" i="80"/>
  <c r="BA18" i="80"/>
  <c r="BA19" i="80"/>
  <c r="BA20" i="80"/>
  <c r="BA21" i="80"/>
  <c r="BA22" i="80"/>
  <c r="BA23" i="80"/>
  <c r="BA24" i="80"/>
  <c r="BA25" i="80"/>
  <c r="BA26" i="80"/>
  <c r="BA27" i="80"/>
  <c r="BA28" i="80"/>
  <c r="BA29" i="80"/>
  <c r="BA30" i="80"/>
  <c r="BA31" i="80"/>
  <c r="BA32" i="80"/>
  <c r="BA33" i="80"/>
  <c r="BA34" i="80"/>
  <c r="BA35" i="80"/>
  <c r="BA36" i="80"/>
  <c r="BA37" i="80"/>
  <c r="BA38" i="80"/>
  <c r="BA39" i="80"/>
  <c r="BA40" i="80"/>
  <c r="BA41" i="80"/>
  <c r="BA42" i="80"/>
  <c r="BA43" i="80"/>
  <c r="BA44" i="80"/>
  <c r="BA45" i="80"/>
  <c r="BA46" i="80"/>
  <c r="BA47" i="80"/>
  <c r="BA48" i="80"/>
  <c r="BA49" i="80"/>
  <c r="BA50"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BA2" i="80"/>
  <c r="BI6" i="80"/>
  <c r="BI7" i="80"/>
  <c r="BI8" i="80"/>
  <c r="BI9" i="80"/>
  <c r="BI10" i="80"/>
  <c r="BI11" i="80"/>
  <c r="BI12" i="80"/>
  <c r="BI13" i="80"/>
  <c r="BI14" i="80"/>
  <c r="BI15" i="80"/>
  <c r="BI16" i="80"/>
  <c r="BI17" i="80"/>
  <c r="BI18" i="80"/>
  <c r="BI19" i="80"/>
  <c r="BI20" i="80"/>
  <c r="BI21" i="80"/>
  <c r="BI22" i="80"/>
  <c r="BI23" i="80"/>
  <c r="BI24" i="80"/>
  <c r="BI25" i="80"/>
  <c r="BI26" i="80"/>
  <c r="BI27" i="80"/>
  <c r="BI28" i="80"/>
  <c r="BI29" i="80"/>
  <c r="BI30" i="80"/>
  <c r="BI31" i="80"/>
  <c r="BI32" i="80"/>
  <c r="BI33" i="80"/>
  <c r="BI34" i="80"/>
  <c r="BI5" i="80"/>
  <c r="BI3" i="80"/>
  <c r="BI2" i="80"/>
  <c r="AS3" i="80"/>
  <c r="AS4" i="80"/>
  <c r="AS5" i="80"/>
  <c r="AS6" i="80"/>
  <c r="AS7" i="80"/>
  <c r="AS2" i="80"/>
  <c r="G28" i="4"/>
  <c r="F13" i="76" l="1"/>
  <c r="F14" i="76"/>
  <c r="F15" i="76"/>
  <c r="E156" i="72"/>
  <c r="E155" i="72"/>
  <c r="E151" i="72"/>
  <c r="E152" i="72"/>
  <c r="E153" i="72"/>
  <c r="E154" i="72"/>
  <c r="E150" i="72"/>
  <c r="E140" i="72"/>
  <c r="E141" i="72"/>
  <c r="E142" i="72"/>
  <c r="E143" i="72"/>
  <c r="E144" i="72"/>
  <c r="E145" i="72"/>
  <c r="E139" i="72"/>
  <c r="H135" i="72"/>
  <c r="H134" i="72"/>
  <c r="N132" i="72"/>
  <c r="H132" i="72"/>
  <c r="AO36" i="94"/>
  <c r="G33" i="94"/>
  <c r="G32" i="94"/>
  <c r="G31" i="94"/>
  <c r="G30" i="94"/>
  <c r="G29" i="94"/>
  <c r="G28" i="94"/>
  <c r="X181" i="1" l="1"/>
  <c r="Z181" i="1"/>
  <c r="S56" i="72"/>
  <c r="K56" i="72"/>
  <c r="K54" i="72"/>
  <c r="P57" i="72"/>
  <c r="O57" i="72"/>
  <c r="N57" i="72"/>
  <c r="L57" i="72"/>
  <c r="AA56" i="2"/>
  <c r="AA56" i="72" s="1"/>
  <c r="H21" i="91"/>
  <c r="H19" i="91"/>
  <c r="K74" i="72"/>
  <c r="S74" i="72"/>
  <c r="K67" i="72"/>
  <c r="S67" i="72"/>
  <c r="AA74" i="2"/>
  <c r="AA74" i="72" s="1"/>
  <c r="AA67" i="2"/>
  <c r="AL67" i="2" s="1"/>
  <c r="K180" i="1"/>
  <c r="AC181" i="1"/>
  <c r="Q181" i="1"/>
  <c r="K182" i="1"/>
  <c r="K183" i="1"/>
  <c r="K184" i="1"/>
  <c r="K185" i="1"/>
  <c r="K21" i="1"/>
  <c r="K20" i="1"/>
  <c r="L8" i="76" s="1"/>
  <c r="K19" i="1"/>
  <c r="K18" i="1"/>
  <c r="AB17" i="1"/>
  <c r="S17" i="1"/>
  <c r="K17" i="1"/>
  <c r="K16" i="1"/>
  <c r="U12" i="91" s="1"/>
  <c r="AB15" i="1"/>
  <c r="S15" i="1"/>
  <c r="K15" i="1"/>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AB26" i="1"/>
  <c r="S26" i="1"/>
  <c r="K26" i="1"/>
  <c r="U10" i="91" l="1"/>
  <c r="L9" i="76"/>
  <c r="AL74" i="2"/>
  <c r="AA67" i="72"/>
  <c r="K43" i="1"/>
  <c r="K42" i="1"/>
  <c r="K41" i="1"/>
  <c r="K40" i="1"/>
  <c r="AB39" i="1"/>
  <c r="S39" i="1"/>
  <c r="K39" i="1"/>
  <c r="K38" i="1"/>
  <c r="AB37" i="1"/>
  <c r="S37" i="1"/>
  <c r="K37" i="1"/>
  <c r="H128" i="72" l="1"/>
  <c r="E128" i="72"/>
  <c r="H123" i="72"/>
  <c r="E123" i="72"/>
  <c r="Z23" i="72"/>
  <c r="O24" i="72"/>
  <c r="D24" i="72"/>
  <c r="Y148" i="72"/>
  <c r="J92" i="72"/>
  <c r="AG24" i="72"/>
  <c r="AD24" i="72"/>
  <c r="N24" i="72"/>
  <c r="Y23" i="72"/>
  <c r="N23" i="72"/>
  <c r="C24" i="72"/>
  <c r="O23" i="72"/>
  <c r="H63" i="73"/>
  <c r="V35" i="14" l="1"/>
  <c r="V32" i="14"/>
  <c r="V30" i="14"/>
  <c r="V28" i="14"/>
  <c r="V26" i="14"/>
  <c r="K60" i="34"/>
  <c r="K53" i="34"/>
  <c r="K46" i="34"/>
  <c r="K39" i="34"/>
  <c r="Z186" i="19" l="1"/>
  <c r="X186" i="19"/>
  <c r="AC186" i="19"/>
  <c r="I9" i="38" l="1"/>
  <c r="B12" i="38"/>
  <c r="I12" i="38"/>
  <c r="B13" i="38"/>
  <c r="I13" i="38"/>
  <c r="I7" i="24"/>
  <c r="I8" i="24"/>
  <c r="I9" i="24"/>
  <c r="I10" i="24"/>
  <c r="I11" i="24"/>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K8" i="49"/>
  <c r="K9" i="49"/>
  <c r="K10" i="49"/>
  <c r="K15" i="49"/>
  <c r="H16" i="49"/>
  <c r="K16" i="49"/>
  <c r="H17" i="49"/>
  <c r="K17" i="49"/>
  <c r="K18" i="49"/>
  <c r="K23" i="49"/>
  <c r="H24" i="49"/>
  <c r="K24" i="49"/>
  <c r="H25" i="49"/>
  <c r="K25" i="49"/>
  <c r="H26" i="49"/>
  <c r="K26" i="49"/>
  <c r="K12" i="19"/>
  <c r="H13" i="19"/>
  <c r="K13" i="19"/>
  <c r="H14" i="19"/>
  <c r="K14" i="19"/>
  <c r="H15" i="19"/>
  <c r="K15" i="19"/>
  <c r="K20" i="19"/>
  <c r="S20" i="19"/>
  <c r="AB20" i="19"/>
  <c r="K21" i="19"/>
  <c r="K22" i="19"/>
  <c r="S22" i="19"/>
  <c r="AB22" i="19"/>
  <c r="H23" i="19"/>
  <c r="K23" i="19"/>
  <c r="H24" i="19"/>
  <c r="K24" i="19"/>
  <c r="H25" i="19"/>
  <c r="K25" i="19"/>
  <c r="H26" i="19"/>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H10"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9" i="4"/>
  <c r="G30" i="4"/>
  <c r="G31" i="4"/>
  <c r="G32" i="4"/>
  <c r="G33" i="4"/>
  <c r="AO36" i="4"/>
  <c r="H9" i="73"/>
  <c r="H10" i="73"/>
  <c r="H11" i="73"/>
  <c r="H12" i="73"/>
  <c r="H13" i="73"/>
  <c r="Y88" i="73"/>
  <c r="Y89" i="73"/>
  <c r="Y90" i="73"/>
  <c r="Y91" i="73"/>
  <c r="Y92" i="73"/>
  <c r="Y93" i="73"/>
  <c r="K94" i="73"/>
  <c r="R94" i="73"/>
  <c r="K40" i="2"/>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9" i="1"/>
  <c r="H10" i="1"/>
  <c r="H18" i="1"/>
  <c r="H19" i="1"/>
  <c r="H20" i="1"/>
  <c r="H180" i="1"/>
  <c r="AB181" i="1"/>
  <c r="V39" i="14"/>
  <c r="V40" i="14"/>
  <c r="V42" i="14"/>
  <c r="C5" i="76"/>
  <c r="K57" i="2" l="1"/>
  <c r="K57" i="72" s="1"/>
  <c r="H8" i="1"/>
  <c r="H21" i="1"/>
  <c r="H18" i="49"/>
  <c r="H10" i="49"/>
  <c r="H9" i="49"/>
  <c r="H8" i="49"/>
  <c r="AL71" i="2"/>
  <c r="AL73" i="2"/>
  <c r="AB186" i="19"/>
  <c r="AK73" i="2"/>
  <c r="AL63" i="2"/>
  <c r="AL69" i="2"/>
  <c r="AK71" i="2"/>
  <c r="AK69" i="2"/>
  <c r="AK66" i="2"/>
  <c r="AK63" i="2"/>
  <c r="AL72" i="2"/>
  <c r="AK72" i="2"/>
  <c r="AL68" i="2"/>
  <c r="M57" i="2"/>
  <c r="AK68" i="2"/>
  <c r="AA70" i="72"/>
  <c r="AA64" i="72"/>
  <c r="AL70" i="2"/>
  <c r="AL64" i="2"/>
  <c r="AA71" i="72"/>
  <c r="AA66" i="72"/>
  <c r="K40" i="72"/>
  <c r="Y94"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<sst xmlns="http://schemas.openxmlformats.org/spreadsheetml/2006/main" count="3364" uniqueCount="1234">
  <si>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</si>
  <si>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</si>
  <si>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</si>
  <si>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</si>
  <si>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</si>
  <si>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</si>
  <si>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</si>
  <si>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</si>
  <si>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</si>
  <si>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※確認番号欄</t>
    <rPh sb="1" eb="3">
      <t>カクニン</t>
    </rPh>
    <rPh sb="3" eb="5">
      <t>バンゴウ</t>
    </rPh>
    <rPh sb="5" eb="6">
      <t>ラン</t>
    </rPh>
    <phoneticPr fontId="2"/>
  </si>
  <si>
    <t>（第一面）</t>
    <rPh sb="1" eb="2">
      <t>ダイ</t>
    </rPh>
    <rPh sb="2" eb="3">
      <t>イチ</t>
    </rPh>
    <rPh sb="3" eb="4">
      <t>メン</t>
    </rPh>
    <phoneticPr fontId="2"/>
  </si>
  <si>
    <t>確 認 申 請 書（建築物）</t>
    <rPh sb="0" eb="1">
      <t>アキラ</t>
    </rPh>
    <rPh sb="2" eb="3">
      <t>シノブ</t>
    </rPh>
    <rPh sb="4" eb="5">
      <t>サル</t>
    </rPh>
    <rPh sb="6" eb="7">
      <t>ショウ</t>
    </rPh>
    <rPh sb="8" eb="9">
      <t>ショ</t>
    </rPh>
    <rPh sb="10" eb="13">
      <t>ケンチクブツ</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</si>
  <si>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</si>
  <si>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</si>
  <si>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</si>
  <si>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</si>
  <si>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</si>
  <si>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</si>
  <si>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</si>
  <si>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</si>
  <si>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</si>
  <si>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</si>
  <si>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</si>
  <si>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</si>
  <si>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</si>
  <si>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</si>
  <si>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</si>
  <si>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</si>
  <si>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</si>
  <si>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</si>
  <si>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有</t>
    <rPh sb="0" eb="1">
      <t>アリ</t>
    </rPh>
    <phoneticPr fontId="2"/>
  </si>
  <si>
    <t>外</t>
    <rPh sb="0" eb="1">
      <t>ガイ</t>
    </rPh>
    <phoneticPr fontId="2"/>
  </si>
  <si>
    <t>法２２条区域</t>
    <rPh sb="0" eb="1">
      <t>ホウ</t>
    </rPh>
    <rPh sb="3" eb="4">
      <t>ジョウ</t>
    </rPh>
    <rPh sb="4" eb="6">
      <t>クイキ</t>
    </rPh>
    <phoneticPr fontId="2"/>
  </si>
  <si>
    <t>備考</t>
    <rPh sb="0" eb="2">
      <t>ビコウ</t>
    </rPh>
    <phoneticPr fontId="2"/>
  </si>
  <si>
    <t>確認済証番号</t>
    <rPh sb="0" eb="2">
      <t>カクニン</t>
    </rPh>
    <rPh sb="2" eb="3">
      <t>ズミ</t>
    </rPh>
    <rPh sb="3" eb="4">
      <t>ショウ</t>
    </rPh>
    <rPh sb="4" eb="6">
      <t>バンゴウ</t>
    </rPh>
    <phoneticPr fontId="2"/>
  </si>
  <si>
    <t>㎡</t>
    <phoneticPr fontId="2"/>
  </si>
  <si>
    <t>氏名</t>
    <rPh sb="0" eb="2">
      <t>シメイ</t>
    </rPh>
    <phoneticPr fontId="2"/>
  </si>
  <si>
    <t>回</t>
    <rPh sb="0" eb="1">
      <t>カイ</t>
    </rPh>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</si>
  <si>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</si>
  <si>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</si>
  <si>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</si>
  <si>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</si>
  <si>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</si>
  <si>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</si>
  <si>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</si>
  <si>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</si>
  <si>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</si>
  <si>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</si>
  <si>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</si>
  <si>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</si>
  <si>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</si>
  <si>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</si>
  <si>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</si>
  <si>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</si>
  <si>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</si>
  <si>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</si>
  <si>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</si>
  <si>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</si>
  <si>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</si>
  <si>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</si>
  <si>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</si>
  <si>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</si>
  <si>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</si>
  <si>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</si>
  <si>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</si>
  <si>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</si>
  <si>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</si>
  <si>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</si>
  <si>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</si>
  <si>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</si>
  <si>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</si>
  <si>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</si>
  <si>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</si>
  <si>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</si>
  <si>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</si>
  <si>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</si>
  <si>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</si>
  <si>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</si>
  <si>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</si>
  <si>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</si>
  <si>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</si>
  <si>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</si>
  <si>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</si>
  <si>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</si>
  <si>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</si>
  <si>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</si>
  <si>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</si>
  <si>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</si>
  <si>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</si>
  <si>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</si>
  <si>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</si>
  <si>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</si>
  <si>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</si>
  <si>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</si>
  <si>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</si>
  <si>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</si>
  <si>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</si>
  <si>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</si>
  <si>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</si>
  <si>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</si>
  <si>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</si>
  <si>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</si>
  <si>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</si>
  <si>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</si>
  <si>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</si>
  <si>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</si>
  <si>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</si>
  <si>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</si>
  <si>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</si>
  <si>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</si>
  <si>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</si>
  <si>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</si>
  <si>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</si>
  <si>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</si>
  <si>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</si>
  <si>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</si>
  <si>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</si>
  <si>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</si>
  <si>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</si>
  <si>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</si>
  <si>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</si>
  <si>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</si>
  <si>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</si>
  <si>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</si>
  <si>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</si>
  <si>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</si>
  <si>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</si>
  <si>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</si>
  <si>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</si>
  <si>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</si>
  <si>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</si>
  <si>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</si>
  <si>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</si>
  <si>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</si>
  <si>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</si>
  <si>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</si>
  <si>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</si>
  <si>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</si>
  <si>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</si>
  <si>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</si>
  <si>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</si>
  <si>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</si>
  <si>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</si>
  <si>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</si>
  <si>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</si>
  <si>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</si>
  <si>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</si>
  <si>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</si>
  <si>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</si>
  <si>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</si>
  <si>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</si>
  <si>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</si>
  <si>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</si>
  <si>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</si>
  <si>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</si>
  <si>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</si>
  <si>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</si>
  <si>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</si>
  <si>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</si>
  <si>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</si>
  <si>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</si>
  <si>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</si>
  <si>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</si>
  <si>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</si>
  <si>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</si>
  <si>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</si>
  <si>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</si>
  <si>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</si>
  <si>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</si>
  <si>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</si>
  <si>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</si>
  <si>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</si>
  <si>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</si>
  <si>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</si>
  <si>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</si>
  <si>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</si>
  <si>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</si>
  <si>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</si>
  <si>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</si>
  <si>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</si>
  <si>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</si>
  <si>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</si>
  <si>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</si>
  <si>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</si>
  <si>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</si>
  <si>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</si>
  <si>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</si>
  <si>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</si>
  <si>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</si>
  <si>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</si>
  <si>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</si>
  <si>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</si>
  <si>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</si>
  <si>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</si>
  <si>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</si>
  <si>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</si>
  <si>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</si>
  <si>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</si>
  <si>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</si>
  <si>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</si>
  <si>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</si>
  <si>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</si>
  <si>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</si>
  <si>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</si>
  <si>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</si>
  <si>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</si>
  <si>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</si>
  <si>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</si>
  <si>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</si>
  <si>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</si>
  <si>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</si>
  <si>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</si>
  <si>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</si>
  <si>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</si>
  <si>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</si>
  <si>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</si>
  <si>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</si>
  <si>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</si>
  <si>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</si>
  <si>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</si>
  <si>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</si>
  <si>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</si>
  <si>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</si>
  <si>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</si>
  <si>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</si>
  <si>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</si>
  <si>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</si>
  <si>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</si>
  <si>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</si>
  <si>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【ｲ．氏名のﾌﾘｶﾞﾅ】</t>
    <rPh sb="3" eb="5">
      <t>シメイ</t>
    </rPh>
    <phoneticPr fontId="2"/>
  </si>
  <si>
    <t xml:space="preserve"> </t>
    <phoneticPr fontId="2"/>
  </si>
  <si>
    <t>その他</t>
    <phoneticPr fontId="2"/>
  </si>
  <si>
    <t xml:space="preserve"> 確認検査員</t>
    <rPh sb="1" eb="3">
      <t>カクニン</t>
    </rPh>
    <rPh sb="3" eb="6">
      <t>ケンサイン</t>
    </rPh>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</si>
  <si>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</si>
  <si>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</si>
  <si>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</si>
  <si>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</si>
  <si>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</si>
  <si>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</si>
  <si>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</si>
  <si>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</si>
  <si>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</si>
  <si>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</si>
  <si>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</si>
  <si>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</si>
  <si>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</si>
  <si>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</si>
  <si>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</si>
  <si>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</si>
  <si>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</si>
  <si>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</si>
  <si>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</si>
  <si>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</si>
  <si>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</si>
  <si>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</si>
  <si>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</si>
  <si>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</si>
  <si>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</si>
  <si>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</si>
  <si>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</si>
  <si>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</si>
  <si>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</si>
  <si>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</si>
  <si>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</si>
  <si>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</si>
  <si>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</si>
  <si>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</si>
  <si>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</si>
  <si>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</si>
  <si>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</si>
  <si>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</si>
  <si>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</si>
  <si>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</si>
  <si>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</si>
  <si>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</si>
  <si>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</si>
  <si>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</si>
  <si>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</si>
  <si>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</si>
  <si>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</si>
  <si>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</si>
  <si>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</si>
  <si>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</si>
  <si>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</si>
  <si>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</si>
  <si>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</si>
  <si>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</si>
  <si>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</si>
  <si>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</si>
  <si>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</si>
  <si>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</si>
  <si>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</si>
  <si>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</si>
  <si>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</si>
  <si>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</si>
  <si>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</si>
  <si>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</si>
  <si>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</si>
  <si>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</si>
  <si>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</si>
  <si>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</si>
  <si>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</si>
  <si>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</si>
  <si>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</si>
  <si>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</si>
  <si>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</si>
  <si>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</si>
  <si>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</si>
  <si>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</si>
  <si>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</si>
  <si>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</si>
  <si>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</si>
  <si>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</si>
  <si>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</si>
  <si>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</si>
  <si>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</si>
  <si>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</si>
  <si>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</si>
  <si>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</si>
  <si>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</si>
  <si>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</si>
  <si>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</si>
  <si>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</si>
  <si>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</si>
  <si>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</si>
  <si>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</si>
  <si>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</si>
  <si>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</si>
  <si>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</si>
  <si>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</si>
  <si>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</si>
  <si>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</si>
  <si>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</si>
  <si>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</si>
  <si>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</si>
  <si>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</si>
  <si>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</si>
  <si>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</si>
  <si>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</si>
  <si>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</si>
  <si>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</si>
  <si>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</si>
  <si>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</si>
  <si>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</si>
  <si>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</si>
  <si>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</si>
  <si>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</si>
  <si>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</si>
  <si>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</si>
  <si>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</si>
  <si>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</si>
  <si>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</si>
  <si>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</si>
  <si>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</si>
  <si>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</si>
  <si>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</si>
  <si>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</si>
  <si>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</si>
  <si>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</si>
  <si>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</si>
  <si>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</si>
  <si>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</si>
  <si>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</si>
  <si>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</si>
  <si>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</si>
  <si>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</si>
  <si>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</si>
  <si>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</si>
  <si>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</si>
  <si>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</si>
  <si>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</si>
  <si>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</si>
  <si>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</si>
  <si>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</si>
  <si>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</si>
  <si>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</si>
  <si>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</si>
  <si>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</si>
  <si>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</si>
  <si>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</si>
  <si>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</si>
  <si>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</si>
  <si>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</si>
  <si>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</si>
  <si>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</si>
  <si>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</si>
  <si>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</si>
  <si>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</si>
  <si>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</si>
  <si>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</si>
  <si>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</si>
  <si>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</si>
  <si>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</si>
  <si>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</si>
  <si>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</si>
  <si>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</si>
  <si>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</si>
  <si>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</si>
  <si>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</si>
  <si>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</si>
  <si>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</si>
  <si>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</si>
  <si>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</si>
  <si>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</si>
  <si>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</si>
  <si>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</si>
  <si>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</si>
  <si>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</si>
  <si>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</si>
  <si>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</si>
  <si>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</si>
  <si>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</si>
  <si>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</si>
  <si>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</si>
  <si>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</si>
  <si>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</si>
  <si>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</si>
  <si>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</si>
  <si>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</si>
  <si>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</si>
  <si>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(備考)</t>
    <rPh sb="1" eb="3">
      <t>ビコウ</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</si>
  <si>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</si>
  <si>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</si>
  <si>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</si>
  <si>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</si>
  <si>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</si>
  <si>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</si>
  <si>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</si>
  <si>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</si>
  <si>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</si>
  <si>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</si>
  <si>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</si>
  <si>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</si>
  <si>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</si>
  <si>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</si>
  <si>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</si>
  <si>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</si>
  <si>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</si>
  <si>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</si>
  <si>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</si>
  <si>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</si>
  <si>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</si>
  <si>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</si>
  <si>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</si>
  <si>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</si>
  <si>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</si>
  <si>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</si>
  <si>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</si>
  <si>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</si>
  <si>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</si>
  <si>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</si>
  <si>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</si>
  <si>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</si>
  <si>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</si>
  <si>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</si>
  <si>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</si>
  <si>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</si>
  <si>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</si>
  <si>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</si>
  <si>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</si>
  <si>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</si>
  <si>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</si>
  <si>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</si>
  <si>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</si>
  <si>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</si>
  <si>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</si>
  <si>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</si>
  <si>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</si>
  <si>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</si>
  <si>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</si>
  <si>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</si>
  <si>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</si>
  <si>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</si>
  <si>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</si>
  <si>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</si>
  <si>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</si>
  <si>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</si>
  <si>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</si>
  <si>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</si>
  <si>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</si>
  <si>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</si>
  <si>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</si>
  <si>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</si>
  <si>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</si>
  <si>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</si>
  <si>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</si>
  <si>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</si>
  <si>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</si>
  <si>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</si>
  <si>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</si>
  <si>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</si>
  <si>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</si>
  <si>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</si>
  <si>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</si>
  <si>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</si>
  <si>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</si>
  <si>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</si>
  <si>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</si>
  <si>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</si>
  <si>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</si>
  <si>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</si>
  <si>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</si>
  <si>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</si>
  <si>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</si>
  <si>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</si>
  <si>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</si>
  <si>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</si>
  <si>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</si>
  <si>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</si>
  <si>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</si>
  <si>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</si>
  <si>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</si>
  <si>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</si>
  <si>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</si>
  <si>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</si>
  <si>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</si>
  <si>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</si>
  <si>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</si>
  <si>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</si>
  <si>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</si>
  <si>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</si>
  <si>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</si>
  <si>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</si>
  <si>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</si>
  <si>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</si>
  <si>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</si>
  <si>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</si>
  <si>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</si>
  <si>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</si>
  <si>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</si>
  <si>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</si>
  <si>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</si>
  <si>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</si>
  <si>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</si>
  <si>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</si>
  <si>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03</t>
  </si>
  <si>
    <t>04</t>
  </si>
  <si>
    <t>05</t>
  </si>
  <si>
    <t>国家公務、地方公務</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</si>
  <si>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</si>
  <si>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</si>
  <si>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</si>
  <si>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</si>
  <si>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</si>
  <si>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</si>
  <si>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</si>
  <si>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</si>
  <si>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</si>
  <si>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</si>
  <si>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</si>
  <si>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</si>
  <si>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</si>
  <si>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</si>
  <si>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</si>
  <si>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</si>
  <si>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</si>
  <si>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</si>
  <si>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</si>
  <si>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</si>
  <si>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</si>
  <si>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</si>
  <si>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</si>
  <si>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</si>
  <si>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</si>
  <si>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</si>
  <si>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</si>
  <si>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</si>
  <si>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</si>
  <si>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</si>
  <si>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</si>
  <si>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</si>
  <si>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</si>
  <si>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</si>
  <si>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</si>
  <si>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</si>
  <si>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</si>
  <si>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</si>
  <si>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</si>
  <si>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</si>
  <si>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</si>
  <si>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</si>
  <si>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10㎡以下でも、10欄、11欄の面積には計上してください。</t>
    <rPh sb="6" eb="8">
      <t>イカ</t>
    </rPh>
    <rPh sb="13" eb="14">
      <t>ラン</t>
    </rPh>
    <rPh sb="17" eb="18">
      <t>ラン</t>
    </rPh>
    <rPh sb="19" eb="21">
      <t>メンセキ</t>
    </rPh>
    <rPh sb="23" eb="25">
      <t>ケイジョウ</t>
    </rPh>
    <phoneticPr fontId="2"/>
  </si>
  <si>
    <t>←　第２面から連動します。</t>
    <rPh sb="2" eb="3">
      <t>ダイ</t>
    </rPh>
    <rPh sb="4" eb="5">
      <t>メン</t>
    </rPh>
    <rPh sb="7" eb="9">
      <t>レンドウ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</si>
  <si>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</si>
  <si>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</si>
  <si>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</si>
  <si>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</si>
  <si>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</si>
  <si>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</si>
  <si>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</si>
  <si>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</si>
  <si>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</si>
  <si>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</si>
  <si>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</si>
  <si>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</si>
  <si>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</si>
  <si>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</si>
  <si>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</si>
  <si>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</si>
  <si>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</si>
  <si>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</si>
  <si>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</si>
  <si>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</si>
  <si>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</si>
  <si>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</si>
  <si>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</si>
  <si>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</si>
  <si>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</si>
  <si>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</si>
  <si>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</si>
  <si>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この階の合計＝</t>
    <rPh sb="2" eb="3">
      <t>カイ</t>
    </rPh>
    <rPh sb="4" eb="6">
      <t>ゴウケイ</t>
    </rPh>
    <phoneticPr fontId="2"/>
  </si>
  <si>
    <t>※　第４面と一致させる</t>
    <rPh sb="2" eb="3">
      <t>ダイ</t>
    </rPh>
    <rPh sb="4" eb="5">
      <t>メン</t>
    </rPh>
    <rPh sb="6" eb="8">
      <t>イッチ</t>
    </rPh>
    <phoneticPr fontId="2"/>
  </si>
  <si>
    <t>確認申請手続</t>
    <rPh sb="0" eb="2">
      <t>カクニン</t>
    </rPh>
    <rPh sb="2" eb="4">
      <t>シンセイ</t>
    </rPh>
    <rPh sb="4" eb="6">
      <t>テツヅ</t>
    </rPh>
    <phoneticPr fontId="2"/>
  </si>
  <si>
    <t>確認済証受取</t>
    <rPh sb="2" eb="3">
      <t>ズミ</t>
    </rPh>
    <rPh sb="3" eb="4">
      <t>ショウ</t>
    </rPh>
    <rPh sb="4" eb="6">
      <t>ウケトリ</t>
    </rPh>
    <phoneticPr fontId="2"/>
  </si>
  <si>
    <t>　建築基準法第６条第１項又は第６条の２第１項の規定による確認を申請します。この申請書及び添付</t>
    <rPh sb="1" eb="3">
      <t>ケンチク</t>
    </rPh>
    <rPh sb="3" eb="6">
      <t>キジュンホウ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ショ</t>
    </rPh>
    <rPh sb="42" eb="43">
      <t>オヨ</t>
    </rPh>
    <rPh sb="44" eb="46">
      <t>テンプ</t>
    </rPh>
    <phoneticPr fontId="2"/>
  </si>
  <si>
    <t>　申請にあたっては、株式会社北関東建築検査機構の業務約款を遵守します。</t>
    <rPh sb="10" eb="14">
      <t>カブシキガイシャ</t>
    </rPh>
    <rPh sb="14" eb="15">
      <t>キタ</t>
    </rPh>
    <rPh sb="15" eb="17">
      <t>カントウ</t>
    </rPh>
    <rPh sb="17" eb="19">
      <t>ケンチク</t>
    </rPh>
    <rPh sb="19" eb="21">
      <t>ケンサ</t>
    </rPh>
    <rPh sb="21" eb="23">
      <t>キコウ</t>
    </rPh>
    <rPh sb="24" eb="26">
      <t>ギョウム</t>
    </rPh>
    <rPh sb="26" eb="28">
      <t>ヤッカン</t>
    </rPh>
    <rPh sb="29" eb="31">
      <t>ジュンシュ</t>
    </rPh>
    <phoneticPr fontId="2"/>
  </si>
  <si>
    <t>図書に記載の事項は、事実に相違ありません。　</t>
    <rPh sb="10" eb="12">
      <t>ジジツ</t>
    </rPh>
    <rPh sb="13" eb="15">
      <t>ソウイ</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</si>
  <si>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</si>
  <si>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</si>
  <si>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</si>
  <si>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</si>
  <si>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</si>
  <si>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</si>
  <si>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</si>
  <si>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</si>
  <si>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</si>
  <si>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</si>
  <si>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</si>
  <si>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</si>
  <si>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</si>
  <si>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</si>
  <si>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</si>
  <si>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</si>
  <si>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</si>
  <si>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第二号様式（第一条の三、第三条、第三条の三関係）</t>
    <rPh sb="0" eb="1">
      <t>ダイ</t>
    </rPh>
    <rPh sb="1" eb="2">
      <t>２</t>
    </rPh>
    <rPh sb="2" eb="3">
      <t>ゴウ</t>
    </rPh>
    <rPh sb="3" eb="5">
      <t>ヨウシキ</t>
    </rPh>
    <rPh sb="6" eb="7">
      <t>ダイ</t>
    </rPh>
    <rPh sb="7" eb="9">
      <t>１ジョウ</t>
    </rPh>
    <rPh sb="10" eb="11">
      <t>３</t>
    </rPh>
    <rPh sb="16" eb="17">
      <t>ダイ</t>
    </rPh>
    <rPh sb="17" eb="19">
      <t>３ジョウ</t>
    </rPh>
    <rPh sb="20" eb="21">
      <t>３</t>
    </rPh>
    <rPh sb="21" eb="23">
      <t>カンケイ</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</si>
  <si>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</si>
  <si>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</si>
  <si>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</si>
  <si>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</si>
  <si>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</si>
  <si>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</si>
  <si>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</si>
  <si>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</si>
  <si>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</si>
  <si>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</si>
  <si>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</si>
  <si>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</si>
  <si>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</si>
  <si>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</si>
  <si>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</si>
  <si>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</si>
  <si>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</si>
  <si>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</si>
  <si>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</si>
  <si>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</si>
  <si>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</si>
  <si>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</si>
  <si>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</si>
  <si>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</si>
  <si>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</si>
  <si>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</si>
  <si>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</si>
  <si>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</si>
  <si>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</si>
  <si>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</si>
  <si>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</si>
  <si>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</si>
  <si>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</si>
  <si>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</si>
  <si>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</si>
  <si>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</si>
  <si>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</si>
  <si>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</si>
  <si>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</si>
  <si>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</si>
  <si>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</si>
  <si>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</si>
  <si>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</si>
  <si>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</si>
  <si>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</si>
  <si>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</si>
  <si>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</si>
  <si>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</si>
  <si>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</si>
  <si>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</si>
  <si>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</si>
  <si>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</si>
  <si>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</si>
  <si>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</si>
  <si>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</si>
  <si>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</si>
  <si>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</si>
  <si>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</si>
  <si>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</si>
  <si>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</si>
  <si>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</si>
  <si>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</si>
  <si>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</si>
  <si>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</si>
  <si>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</si>
  <si>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</si>
  <si>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</si>
  <si>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</si>
  <si>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</si>
  <si>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</si>
  <si>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</si>
  <si>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</si>
  <si>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</si>
  <si>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</si>
  <si>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</si>
  <si>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</si>
  <si>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</si>
  <si>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</si>
  <si>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</si>
  <si>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</si>
  <si>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</si>
  <si>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</si>
  <si>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</si>
  <si>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</si>
  <si>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</si>
  <si>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</si>
  <si>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</si>
  <si>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</si>
  <si>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</si>
  <si>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</si>
  <si>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</si>
  <si>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</si>
  <si>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</si>
  <si>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</si>
  <si>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</si>
  <si>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</si>
  <si>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</si>
  <si>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</si>
  <si>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</si>
  <si>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</si>
  <si>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</si>
  <si>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</si>
  <si>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建築計画概要書（第一面）その２</t>
    <rPh sb="0" eb="2">
      <t>ケンチク</t>
    </rPh>
    <rPh sb="2" eb="4">
      <t>ケイカク</t>
    </rPh>
    <rPh sb="4" eb="7">
      <t>ガイヨウショ</t>
    </rPh>
    <rPh sb="8" eb="9">
      <t>ダイ</t>
    </rPh>
    <rPh sb="9" eb="10">
      <t>１</t>
    </rPh>
    <rPh sb="10" eb="11">
      <t>メン</t>
    </rPh>
    <phoneticPr fontId="2"/>
  </si>
  <si>
    <t>月</t>
    <rPh sb="0" eb="1">
      <t>ガツ</t>
    </rPh>
    <phoneticPr fontId="28"/>
  </si>
  <si>
    <t>日</t>
    <rPh sb="0" eb="1">
      <t>ニチ</t>
    </rPh>
    <phoneticPr fontId="28"/>
  </si>
  <si>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</si>
  <si>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</si>
  <si>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</si>
  <si>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</si>
  <si>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</si>
  <si>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t>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</si>
  <si>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</si>
  <si>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</si>
  <si>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</si>
  <si>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</si>
  <si>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</si>
  <si>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</si>
  <si>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</si>
  <si>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</si>
  <si>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</si>
  <si>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</si>
  <si>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</si>
  <si>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</si>
  <si>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</si>
  <si>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</si>
  <si>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t>
    <phoneticPr fontId="2"/>
  </si>
  <si>
    <t>）</t>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</si>
  <si>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</si>
  <si>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</si>
  <si>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</si>
  <si>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</si>
  <si>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</si>
  <si>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</si>
  <si>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</si>
  <si>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加　減</t>
    <rPh sb="0" eb="1">
      <t>カ</t>
    </rPh>
    <rPh sb="2" eb="3">
      <t>ゲン</t>
    </rPh>
    <phoneticPr fontId="2"/>
  </si>
  <si>
    <t xml:space="preserve">      　  &lt; A ≦    100㎡</t>
    <phoneticPr fontId="2"/>
  </si>
  <si>
    <t>消防同意(小)</t>
    <rPh sb="0" eb="2">
      <t>ショウボウ</t>
    </rPh>
    <rPh sb="2" eb="4">
      <t>ドウイ</t>
    </rPh>
    <rPh sb="5" eb="6">
      <t>ショウ</t>
    </rPh>
    <phoneticPr fontId="2"/>
  </si>
  <si>
    <t xml:space="preserve">  100㎡ &lt; A ≦    200㎡</t>
    <phoneticPr fontId="2"/>
  </si>
  <si>
    <t>消防同意(大)</t>
    <rPh sb="0" eb="2">
      <t>ショウボウ</t>
    </rPh>
    <rPh sb="2" eb="4">
      <t>ドウイ</t>
    </rPh>
    <rPh sb="5" eb="6">
      <t>ダイ</t>
    </rPh>
    <phoneticPr fontId="2"/>
  </si>
  <si>
    <t xml:space="preserve">  500㎡ &lt; A ≦  1,000㎡</t>
    <phoneticPr fontId="2"/>
  </si>
  <si>
    <t>1,000㎡ &lt; A ≦  2,000㎡</t>
    <phoneticPr fontId="2"/>
  </si>
  <si>
    <t>2,000㎡ &lt; A ≦  4,000㎡</t>
    <phoneticPr fontId="2"/>
  </si>
  <si>
    <t>4,000㎡ &lt; A ≦  6,000㎡</t>
    <phoneticPr fontId="2"/>
  </si>
  <si>
    <t>物件No.</t>
    <rPh sb="0" eb="2">
      <t>ブッケン</t>
    </rPh>
    <phoneticPr fontId="2"/>
  </si>
  <si>
    <t>6,000㎡ &lt; A ≦  8,000㎡</t>
    <phoneticPr fontId="2"/>
  </si>
  <si>
    <t>8,000㎡ &lt; A ≦ 10,000㎡</t>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</si>
  <si>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</si>
  <si>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</si>
  <si>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</si>
  <si>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</si>
  <si>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</si>
  <si>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</si>
  <si>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</si>
  <si>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</si>
  <si>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</si>
  <si>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</si>
  <si>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</si>
  <si>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</si>
  <si>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</si>
  <si>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</si>
  <si>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</si>
  <si>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</si>
  <si>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</si>
  <si>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</si>
  <si>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</si>
  <si>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</si>
  <si>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</si>
  <si>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</si>
  <si>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</si>
  <si>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</si>
  <si>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</si>
  <si>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</si>
  <si>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</si>
  <si>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</si>
  <si>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</si>
  <si>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</si>
  <si>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</si>
  <si>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</si>
  <si>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</si>
  <si>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</si>
  <si>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</si>
  <si>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</si>
  <si>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</si>
  <si>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</si>
  <si>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</si>
  <si>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</si>
  <si>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</si>
  <si>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</si>
  <si>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</si>
  <si>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</si>
  <si>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</si>
  <si>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</si>
  <si>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</si>
  <si>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</si>
  <si>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</si>
  <si>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</si>
  <si>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</si>
  <si>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</si>
  <si>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</si>
  <si>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</si>
  <si>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</si>
  <si>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</si>
  <si>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</si>
  <si>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</si>
  <si>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</si>
  <si>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</si>
  <si>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住宅用火災警報器</t>
    <rPh sb="0" eb="3">
      <t>ジュウタクヨウ</t>
    </rPh>
    <rPh sb="3" eb="5">
      <t>カサイ</t>
    </rPh>
    <rPh sb="5" eb="8">
      <t>ケイホウキ</t>
    </rPh>
    <phoneticPr fontId="2"/>
  </si>
  <si>
    <t>令和</t>
  </si>
  <si>
    <t xml:space="preserve">令和　　　年　　　月　　　日 </t>
    <rPh sb="0" eb="1">
      <t>レイ</t>
    </rPh>
    <rPh sb="1" eb="2">
      <t>ワ</t>
    </rPh>
    <rPh sb="5" eb="6">
      <t>ネン</t>
    </rPh>
    <rPh sb="9" eb="10">
      <t>ガツ</t>
    </rPh>
    <rPh sb="13" eb="14">
      <t>ヒ</t>
    </rPh>
    <phoneticPr fontId="2"/>
  </si>
  <si>
    <t>基本(左以外)</t>
    <rPh sb="0" eb="2">
      <t>キホン</t>
    </rPh>
    <rPh sb="3" eb="4">
      <t>ヒダリ</t>
    </rPh>
    <rPh sb="4" eb="6">
      <t>イガイ</t>
    </rPh>
    <phoneticPr fontId="2"/>
  </si>
  <si>
    <t>構造計算≦500</t>
    <rPh sb="0" eb="2">
      <t>コウゾウ</t>
    </rPh>
    <rPh sb="2" eb="4">
      <t>ケイサン</t>
    </rPh>
    <phoneticPr fontId="2"/>
  </si>
  <si>
    <t>構造計算≦1000</t>
    <rPh sb="0" eb="2">
      <t>コウゾウ</t>
    </rPh>
    <rPh sb="2" eb="4">
      <t>ケイサン</t>
    </rPh>
    <phoneticPr fontId="2"/>
  </si>
  <si>
    <t>構造計算≦10000</t>
    <rPh sb="0" eb="2">
      <t>コウゾウ</t>
    </rPh>
    <rPh sb="2" eb="4">
      <t>ケイサン</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</si>
  <si>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</si>
  <si>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</si>
  <si>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【５．主要構造部】</t>
    <rPh sb="3" eb="5">
      <t>シュヨウ</t>
    </rPh>
    <rPh sb="5" eb="7">
      <t>コウゾウ</t>
    </rPh>
    <rPh sb="7" eb="8">
      <t>ブ</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</si>
  <si>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</si>
  <si>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</si>
  <si>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</si>
  <si>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</si>
  <si>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</si>
  <si>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</si>
  <si>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</si>
  <si>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</si>
  <si>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</si>
  <si>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</si>
  <si>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</si>
  <si>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</si>
  <si>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</si>
  <si>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</si>
  <si>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</si>
  <si>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</si>
  <si>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</si>
  <si>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</si>
  <si>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</si>
  <si>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</si>
  <si>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</si>
  <si>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</si>
  <si>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</si>
  <si>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</si>
  <si>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</si>
  <si>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</si>
  <si>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</si>
  <si>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</si>
  <si>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</si>
  <si>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</si>
  <si>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</si>
  <si>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</si>
  <si>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</si>
  <si>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</si>
  <si>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</si>
  <si>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</si>
  <si>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</si>
  <si>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</si>
  <si>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</si>
  <si>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</si>
  <si>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</si>
  <si>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</si>
  <si>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</si>
  <si>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</si>
  <si>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</si>
  <si>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</si>
  <si>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</si>
  <si>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</si>
  <si>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</si>
  <si>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</si>
  <si>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</si>
  <si>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</si>
  <si>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</si>
  <si>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</si>
  <si>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</si>
  <si>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</si>
  <si>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</si>
  <si>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</si>
  <si>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</si>
  <si>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</si>
  <si>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</si>
  <si>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</si>
  <si>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</si>
  <si>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</si>
  <si>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</si>
  <si>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</si>
  <si>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</si>
  <si>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</si>
  <si>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</si>
  <si>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</si>
  <si>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</si>
  <si>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</si>
  <si>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</si>
  <si>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</si>
  <si>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</si>
  <si>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</si>
  <si>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</si>
  <si>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</si>
  <si>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</si>
  <si>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</si>
  <si>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</si>
  <si>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</si>
  <si>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</si>
  <si>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</si>
  <si>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</si>
  <si>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</si>
  <si>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</si>
  <si>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</si>
  <si>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</si>
  <si>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</si>
  <si>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</si>
  <si>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</si>
  <si>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</si>
  <si>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</si>
  <si>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</si>
  <si>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</si>
  <si>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</si>
  <si>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</si>
  <si>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</si>
  <si>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</si>
  <si>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</si>
  <si>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</si>
  <si>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</si>
  <si>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</si>
  <si>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</si>
  <si>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</si>
  <si>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</si>
  <si>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</si>
  <si>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</si>
  <si>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　ご連絡に必要です。　Ｆａｘ番号またはメールアドレスを入力してください。</t>
    <rPh sb="3" eb="5">
      <t>レンラク</t>
    </rPh>
    <rPh sb="6" eb="8">
      <t>ヒツヨウ</t>
    </rPh>
    <rPh sb="15" eb="17">
      <t>バンゴウ</t>
    </rPh>
    <rPh sb="28" eb="30">
      <t>ニュウリョク</t>
    </rPh>
    <phoneticPr fontId="2"/>
  </si>
  <si>
    <t>※　押印は必須事項ではありません。</t>
    <rPh sb="2" eb="4">
      <t>オウイン</t>
    </rPh>
    <rPh sb="5" eb="7">
      <t>ヒッス</t>
    </rPh>
    <rPh sb="7" eb="9">
      <t>ジコウ</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</si>
  <si>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</si>
  <si>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</si>
  <si>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</si>
  <si>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</si>
  <si>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</si>
  <si>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</si>
  <si>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</si>
  <si>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</si>
  <si>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</si>
  <si>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</si>
  <si>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</si>
  <si>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</si>
  <si>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</si>
  <si>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</si>
  <si>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</si>
  <si>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</si>
  <si>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</si>
  <si>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</si>
  <si>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</si>
  <si>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</si>
  <si>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</si>
  <si>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</si>
  <si>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</si>
  <si>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</si>
  <si>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</si>
  <si>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</si>
  <si>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</si>
  <si>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</si>
  <si>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</si>
  <si>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</si>
  <si>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</si>
  <si>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</si>
  <si>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</si>
  <si>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</si>
  <si>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</si>
  <si>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</si>
  <si>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</si>
  <si>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</si>
  <si>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</si>
  <si>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</si>
  <si>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</si>
  <si>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</si>
  <si>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</si>
  <si>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</si>
  <si>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</si>
  <si>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</si>
  <si>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</si>
  <si>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</si>
  <si>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</si>
  <si>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</si>
  <si>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</si>
  <si>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</si>
  <si>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</si>
  <si>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</si>
  <si>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</si>
  <si>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</si>
  <si>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</si>
  <si>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</si>
  <si>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</si>
  <si>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</si>
  <si>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</si>
  <si>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【備　考】</t>
    <rPh sb="1" eb="2">
      <t>ビ</t>
    </rPh>
    <rPh sb="3" eb="4">
      <t>コウ</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</si>
  <si>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</si>
  <si>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</si>
  <si>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</si>
  <si>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</si>
  <si>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</si>
  <si>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</si>
  <si>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</si>
  <si>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</si>
  <si>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</si>
  <si>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</si>
  <si>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</si>
  <si>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</si>
  <si>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</si>
  <si>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</si>
  <si>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</si>
  <si>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</si>
  <si>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</si>
  <si>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</si>
  <si>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</si>
  <si>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　委任を受けた日付を入力してください。</t>
    <rPh sb="2" eb="4">
      <t>イニン</t>
    </rPh>
    <rPh sb="11" eb="13">
      <t>ニュウリョク</t>
    </rPh>
    <phoneticPr fontId="2"/>
  </si>
  <si>
    <t>Fax番号</t>
  </si>
  <si>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</si>
  <si>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</si>
  <si>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</si>
  <si>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</si>
  <si>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</si>
  <si>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</si>
  <si>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</si>
  <si>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</si>
  <si>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</si>
  <si>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</si>
  <si>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</si>
  <si>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</si>
  <si>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</si>
  <si>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</si>
  <si>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</si>
  <si>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</si>
  <si>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</si>
  <si>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</si>
  <si>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</si>
  <si>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</si>
  <si>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</si>
  <si>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</si>
  <si>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</si>
  <si>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</si>
  <si>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</si>
  <si>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</si>
  <si>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</si>
  <si>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</si>
  <si>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</si>
  <si>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r>
      <t>※　審査結果のお知らせの連絡方法を</t>
    </r>
    <r>
      <rPr>
        <b/>
        <sz val="11"/>
        <color theme="1"/>
        <rFont val="ＭＳ Ｐゴシック"/>
        <family val="3"/>
        <charset val="128"/>
      </rPr>
      <t>１つだけ</t>
    </r>
    <r>
      <rPr>
        <sz val="11"/>
        <color theme="1"/>
        <rFont val="ＭＳ Ｐ明朝"/>
        <family val="1"/>
        <charset val="128"/>
      </rPr>
      <t>選択してください。</t>
    </r>
    <rPh sb="2" eb="4">
      <t>シンサ</t>
    </rPh>
    <rPh sb="4" eb="6">
      <t>ケッカ</t>
    </rPh>
    <rPh sb="8" eb="9">
      <t>シ</t>
    </rPh>
    <rPh sb="12" eb="14">
      <t>レンラク</t>
    </rPh>
    <rPh sb="14" eb="16">
      <t>ホウホウ</t>
    </rPh>
    <rPh sb="21" eb="23">
      <t>センタク</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</si>
  <si>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</si>
  <si>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</si>
  <si>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</si>
  <si>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</si>
  <si>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</si>
  <si>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</si>
  <si>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</si>
  <si>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</si>
  <si>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</si>
  <si>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</si>
  <si>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</si>
  <si>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</si>
  <si>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</si>
  <si>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</si>
  <si>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</si>
  <si>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</si>
  <si>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</si>
  <si>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</si>
  <si>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</si>
  <si>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</si>
  <si>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　申請日は、本申請の日付としてください。</t>
    <rPh sb="2" eb="4">
      <t>シンセイ</t>
    </rPh>
    <rPh sb="4" eb="5">
      <t>ビ</t>
    </rPh>
    <rPh sb="7" eb="8">
      <t>ホン</t>
    </rPh>
    <rPh sb="8" eb="10">
      <t>シンセイ</t>
    </rPh>
    <rPh sb="11" eb="13">
      <t>ヒヅケ</t>
    </rPh>
    <phoneticPr fontId="2"/>
  </si>
  <si>
    <t xml:space="preserve">着工までに権利を確定する </t>
    <rPh sb="0" eb="2">
      <t>チャッコウ</t>
    </rPh>
    <rPh sb="5" eb="7">
      <t>ケンリ</t>
    </rPh>
    <rPh sb="8" eb="10">
      <t>カクテイ</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</si>
  <si>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</si>
  <si>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</si>
  <si>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</si>
  <si>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</si>
  <si>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</si>
  <si>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</si>
  <si>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</si>
  <si>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</si>
  <si>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</si>
  <si>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</si>
  <si>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</si>
  <si>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</si>
  <si>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</si>
  <si>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確認申請申込 事前情報</t>
    <rPh sb="0" eb="4">
      <t>カクニンシンセイ</t>
    </rPh>
    <rPh sb="4" eb="6">
      <t>モウシコミ</t>
    </rPh>
    <rPh sb="7" eb="9">
      <t>ジゼン</t>
    </rPh>
    <rPh sb="9" eb="11">
      <t>ジョウホウ</t>
    </rPh>
    <phoneticPr fontId="2"/>
  </si>
  <si>
    <t>・電子申請の設計図書はプロパティに設計図書作成者の署名をしてください。</t>
    <rPh sb="1" eb="5">
      <t>デンシシンセイ</t>
    </rPh>
    <rPh sb="6" eb="8">
      <t>セッケイ</t>
    </rPh>
    <rPh sb="8" eb="10">
      <t>トショ</t>
    </rPh>
    <rPh sb="17" eb="19">
      <t>セッケイ</t>
    </rPh>
    <rPh sb="19" eb="21">
      <t>トショ</t>
    </rPh>
    <rPh sb="21" eb="24">
      <t>サクセイシャ</t>
    </rPh>
    <rPh sb="25" eb="27">
      <t>ショメイ</t>
    </rPh>
    <phoneticPr fontId="2"/>
  </si>
  <si>
    <t>・事前相談の回答を受けている場合は、使用した図書を申請正本に添付してください。</t>
    <rPh sb="1" eb="3">
      <t>ジゼン</t>
    </rPh>
    <rPh sb="3" eb="5">
      <t>ソウダン</t>
    </rPh>
    <rPh sb="6" eb="8">
      <t>カイトウ</t>
    </rPh>
    <rPh sb="9" eb="10">
      <t>ウ</t>
    </rPh>
    <rPh sb="14" eb="16">
      <t>バアイ</t>
    </rPh>
    <rPh sb="18" eb="20">
      <t>シヨウ</t>
    </rPh>
    <rPh sb="22" eb="24">
      <t>トショ</t>
    </rPh>
    <rPh sb="25" eb="27">
      <t>シンセイ</t>
    </rPh>
    <rPh sb="27" eb="29">
      <t>セイホン</t>
    </rPh>
    <rPh sb="30" eb="32">
      <t>テンプ</t>
    </rPh>
    <phoneticPr fontId="2"/>
  </si>
  <si>
    <t>・ご提供の情報にのみ基づく審査ですので、隠れた条件がある場合は結論が変わることがあります。</t>
    <rPh sb="2" eb="4">
      <t>テイキョウ</t>
    </rPh>
    <rPh sb="5" eb="7">
      <t>ジョウホウ</t>
    </rPh>
    <rPh sb="10" eb="11">
      <t>モト</t>
    </rPh>
    <rPh sb="13" eb="15">
      <t>シンサ</t>
    </rPh>
    <rPh sb="20" eb="21">
      <t>カク</t>
    </rPh>
    <rPh sb="23" eb="25">
      <t>ジョウケン</t>
    </rPh>
    <rPh sb="28" eb="30">
      <t>バアイ</t>
    </rPh>
    <rPh sb="31" eb="33">
      <t>ケツロン</t>
    </rPh>
    <rPh sb="34" eb="35">
      <t>カ</t>
    </rPh>
    <phoneticPr fontId="2"/>
  </si>
  <si>
    <t>・紙面申請の設計図書はA3版を標準とし、A2版のものは４つ折り袋詰めにて提出してください。</t>
    <rPh sb="1" eb="5">
      <t>シメンシンセイ</t>
    </rPh>
    <rPh sb="6" eb="8">
      <t>セッケイ</t>
    </rPh>
    <rPh sb="8" eb="10">
      <t>トショ</t>
    </rPh>
    <rPh sb="13" eb="14">
      <t>バン</t>
    </rPh>
    <rPh sb="15" eb="17">
      <t>ヒョウジュン</t>
    </rPh>
    <rPh sb="22" eb="23">
      <t>バン</t>
    </rPh>
    <rPh sb="29" eb="30">
      <t>オ</t>
    </rPh>
    <rPh sb="31" eb="32">
      <t>フクロ</t>
    </rPh>
    <rPh sb="32" eb="33">
      <t>ヅ</t>
    </rPh>
    <rPh sb="36" eb="38">
      <t>テイシュツ</t>
    </rPh>
    <phoneticPr fontId="2"/>
  </si>
  <si>
    <t>←漏れ多し（入力すると色が消えます。）</t>
    <rPh sb="1" eb="2">
      <t>モ</t>
    </rPh>
    <rPh sb="3" eb="4">
      <t>オオ</t>
    </rPh>
    <rPh sb="6" eb="8">
      <t>ニュウリョク</t>
    </rPh>
    <rPh sb="11" eb="12">
      <t>イロ</t>
    </rPh>
    <rPh sb="13" eb="14">
      <t>キ</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</si>
  <si>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</si>
  <si>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</si>
  <si>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</si>
  <si>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28"/>
  </si>
  <si>
    <t>年</t>
    <rPh sb="0" eb="1">
      <t>ネン</t>
    </rPh>
    <phoneticPr fontId="28"/>
  </si>
  <si>
    <t>株式会社北関東建築検査機構</t>
    <phoneticPr fontId="28"/>
  </si>
  <si>
    <t>代表取締役　田口和宏　　様</t>
    <phoneticPr fontId="28"/>
  </si>
  <si>
    <t>代理者</t>
    <rPh sb="0" eb="3">
      <t>ダイリシャ</t>
    </rPh>
    <phoneticPr fontId="28"/>
  </si>
  <si>
    <t>事務所名</t>
    <rPh sb="0" eb="4">
      <t>ジムショメイ</t>
    </rPh>
    <phoneticPr fontId="28"/>
  </si>
  <si>
    <t>氏　　　名</t>
    <rPh sb="0" eb="1">
      <t>シ</t>
    </rPh>
    <rPh sb="4" eb="5">
      <t>ナ</t>
    </rPh>
    <phoneticPr fontId="28"/>
  </si>
  <si>
    <r>
      <t>建築基準法第</t>
    </r>
    <r>
      <rPr>
        <sz val="11"/>
        <color indexed="8"/>
        <rFont val="ＭＳ 明朝"/>
        <family val="1"/>
        <charset val="128"/>
      </rPr>
      <t>18条の３及び確認審査等に関する指針（平19年第835号）第１第５項第三号ロによる</t>
    </r>
    <phoneticPr fontId="28"/>
  </si>
  <si>
    <t>追加説明書を下記のとおり提出します。</t>
  </si>
  <si>
    <t>１、物 件 番 号</t>
    <rPh sb="2" eb="3">
      <t>モノ</t>
    </rPh>
    <rPh sb="4" eb="5">
      <t>ケン</t>
    </rPh>
    <rPh sb="6" eb="7">
      <t>バン</t>
    </rPh>
    <rPh sb="8" eb="9">
      <t>ゴウ</t>
    </rPh>
    <phoneticPr fontId="28"/>
  </si>
  <si>
    <t>２、建　 築  主</t>
    <rPh sb="2" eb="3">
      <t>ケン</t>
    </rPh>
    <rPh sb="5" eb="6">
      <t>チク</t>
    </rPh>
    <rPh sb="8" eb="9">
      <t>シュ</t>
    </rPh>
    <phoneticPr fontId="28"/>
  </si>
  <si>
    <t>３、建 築 場 所</t>
    <phoneticPr fontId="28"/>
  </si>
  <si>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</si>
  <si>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</si>
  <si>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</si>
  <si>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</si>
  <si>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</si>
  <si>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</si>
  <si>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28"/>
  </si>
  <si>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</si>
  <si>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</si>
  <si>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t>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</si>
  <si>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</si>
  <si>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</si>
  <si>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例）　23RK1234V</t>
    <rPh sb="0" eb="1">
      <t>レイ</t>
    </rPh>
    <phoneticPr fontId="2"/>
  </si>
  <si>
    <t/>
  </si>
  <si>
    <t>A6665</t>
  </si>
  <si>
    <t>300-1233</t>
  </si>
  <si>
    <t>群馬県つくば市高尾山９９</t>
    <rPh sb="0" eb="2">
      <t>グンマ</t>
    </rPh>
    <rPh sb="2" eb="3">
      <t>ケン</t>
    </rPh>
    <rPh sb="6" eb="7">
      <t>シ</t>
    </rPh>
    <rPh sb="7" eb="9">
      <t>タカオ</t>
    </rPh>
    <phoneticPr fontId="2"/>
  </si>
  <si>
    <t>028-234-5677</t>
  </si>
  <si>
    <t>記入例</t>
    <rPh sb="0" eb="3">
      <t>キニュウレイ</t>
    </rPh>
    <phoneticPr fontId="2"/>
  </si>
  <si>
    <t>100-0001</t>
  </si>
  <si>
    <t>東京都中央区1-0　都心ビル</t>
    <rPh sb="0" eb="3">
      <t>トウキョウト</t>
    </rPh>
    <rPh sb="3" eb="6">
      <t>チュウオウク</t>
    </rPh>
    <rPh sb="10" eb="12">
      <t>トシン</t>
    </rPh>
    <phoneticPr fontId="2"/>
  </si>
  <si>
    <t>03-0001-0000</t>
  </si>
  <si>
    <t>0098</t>
  </si>
  <si>
    <t>株式会社大東亜工務店</t>
    <rPh sb="0" eb="4">
      <t>カブ</t>
    </rPh>
    <rPh sb="4" eb="7">
      <t>ダイトウア</t>
    </rPh>
    <rPh sb="7" eb="10">
      <t>コウムテン</t>
    </rPh>
    <phoneticPr fontId="2"/>
  </si>
  <si>
    <t>←　実務担当者を記して下さい。</t>
    <rPh sb="2" eb="7">
      <t>ジツムタントウシャ</t>
    </rPh>
    <rPh sb="8" eb="9">
      <t>キ</t>
    </rPh>
    <rPh sb="11" eb="12">
      <t>クダ</t>
    </rPh>
    <phoneticPr fontId="2"/>
  </si>
  <si>
    <t>不要</t>
    <rPh sb="0" eb="2">
      <t>フヨウ</t>
    </rPh>
    <phoneticPr fontId="2"/>
  </si>
  <si>
    <t>電子</t>
    <rPh sb="0" eb="2">
      <t>デンシ</t>
    </rPh>
    <phoneticPr fontId="2"/>
  </si>
  <si>
    <t>※　お引受けの際に領収書をスムーズに発行できるよう</t>
    <rPh sb="3" eb="5">
      <t>ヒキウ</t>
    </rPh>
    <rPh sb="7" eb="8">
      <t>サイ</t>
    </rPh>
    <rPh sb="9" eb="12">
      <t>リョウシュウショ</t>
    </rPh>
    <rPh sb="18" eb="20">
      <t>ハッコウ</t>
    </rPh>
    <phoneticPr fontId="2"/>
  </si>
  <si>
    <t>請求書の要否</t>
    <rPh sb="0" eb="3">
      <t>セイキュウショ</t>
    </rPh>
    <rPh sb="4" eb="6">
      <t>ヨウヒ</t>
    </rPh>
    <phoneticPr fontId="2"/>
  </si>
  <si>
    <t>請求書宛先</t>
    <rPh sb="0" eb="3">
      <t>セイキュウショ</t>
    </rPh>
    <rPh sb="3" eb="5">
      <t>アテサキ</t>
    </rPh>
    <phoneticPr fontId="2"/>
  </si>
  <si>
    <t>※　浄化槽を新たに設ける場合、加算になります。</t>
    <rPh sb="2" eb="5">
      <t>ジョウカソウ</t>
    </rPh>
    <rPh sb="6" eb="7">
      <t>アラ</t>
    </rPh>
    <rPh sb="9" eb="10">
      <t>モウ</t>
    </rPh>
    <rPh sb="12" eb="14">
      <t>バアイ</t>
    </rPh>
    <rPh sb="15" eb="17">
      <t>カサン</t>
    </rPh>
    <phoneticPr fontId="2"/>
  </si>
  <si>
    <t>(</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</si>
  <si>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</si>
  <si>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</si>
  <si>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</si>
  <si>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建築基準法施行令第109条の７第1項第1号に掲げる基準に適合する構造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</si>
  <si>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2F</t>
    <phoneticPr fontId="2"/>
  </si>
  <si>
    <t xml:space="preserve">建築士を１０人まで登録しておけます。  </t>
    <rPh sb="0" eb="3">
      <t>ケンチクシ</t>
    </rPh>
    <rPh sb="6" eb="7">
      <t>ニン</t>
    </rPh>
    <rPh sb="9" eb="11">
      <t>トウロク</t>
    </rPh>
    <phoneticPr fontId="2"/>
  </si>
  <si>
    <t>施工者を10社まで登録しておけます。　</t>
    <rPh sb="0" eb="2">
      <t>セコウ</t>
    </rPh>
    <rPh sb="2" eb="3">
      <t>シャ</t>
    </rPh>
    <rPh sb="6" eb="7">
      <t>シャ</t>
    </rPh>
    <rPh sb="9" eb="11">
      <t>トウロク</t>
    </rPh>
    <phoneticPr fontId="2"/>
  </si>
  <si>
    <t>日付は「ｍ/ｄ」で入力します。</t>
    <rPh sb="0" eb="2">
      <t>ヒヅケ</t>
    </rPh>
    <rPh sb="9" eb="11">
      <t>ニュウリョク</t>
    </rPh>
    <phoneticPr fontId="2"/>
  </si>
  <si>
    <t>【２０．備考】</t>
    <rPh sb="4" eb="6">
      <t>ビコウ</t>
    </rPh>
    <phoneticPr fontId="2"/>
  </si>
  <si>
    <t>【１９．その他必要な事項】</t>
    <rPh sb="6" eb="7">
      <t>タ</t>
    </rPh>
    <rPh sb="7" eb="9">
      <t>ヒツヨウ</t>
    </rPh>
    <rPh sb="10" eb="12">
      <t>ジコウ</t>
    </rPh>
    <phoneticPr fontId="2"/>
  </si>
  <si>
    <t>【１８．建築基準法施行令第43条第１項及び第46条第4項等に係る経過措置の適用】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</si>
  <si>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【ｲ．適用の有無】</t>
    <rPh sb="3" eb="5">
      <t>テキヨウ</t>
    </rPh>
    <rPh sb="6" eb="8">
      <t>ウム</t>
    </rPh>
    <phoneticPr fontId="2"/>
  </si>
  <si>
    <t>【ﾛ．適用があるときはその区分】</t>
    <rPh sb="3" eb="5">
      <t>テキヨウ</t>
    </rPh>
    <rPh sb="13" eb="15">
      <t>クブン</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</si>
  <si>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</si>
  <si>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無</t>
    <rPh sb="0" eb="1">
      <t>ム</t>
    </rPh>
    <phoneticPr fontId="2"/>
  </si>
  <si>
    <t>【２０．建築基準法施行令第43条第１項及び第46条第4項等に係る経過措置の適用】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</si>
  <si>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【２１．その他必要な事項】</t>
    <rPh sb="6" eb="7">
      <t>タ</t>
    </rPh>
    <rPh sb="7" eb="9">
      <t>ヒツヨウ</t>
    </rPh>
    <rPh sb="10" eb="12">
      <t>ジコウ</t>
    </rPh>
    <phoneticPr fontId="2"/>
  </si>
  <si>
    <r>
      <t>紙面（</t>
    </r>
    <r>
      <rPr>
        <sz val="9"/>
        <color theme="1"/>
        <rFont val="ＭＳ Ｐ明朝"/>
        <family val="1"/>
        <charset val="128"/>
      </rPr>
      <t>窓口渡に限る</t>
    </r>
    <r>
      <rPr>
        <sz val="11"/>
        <color theme="1"/>
        <rFont val="ＭＳ Ｐ明朝"/>
        <family val="1"/>
        <charset val="128"/>
      </rPr>
      <t>）</t>
    </r>
    <rPh sb="0" eb="2">
      <t>シメン</t>
    </rPh>
    <rPh sb="3" eb="6">
      <t>マドグチワタ</t>
    </rPh>
    <rPh sb="7" eb="8">
      <t>カギ</t>
    </rPh>
    <phoneticPr fontId="2"/>
  </si>
  <si>
    <t>基本(3号)</t>
    <rPh sb="0" eb="2">
      <t>キホン</t>
    </rPh>
    <rPh sb="4" eb="5">
      <t>ゴウ</t>
    </rPh>
    <phoneticPr fontId="2"/>
  </si>
  <si>
    <t>←　申請書から連動します。</t>
    <rPh sb="2" eb="5">
      <t>シンセイショ</t>
    </rPh>
    <rPh sb="7" eb="9">
      <t>レンドウ</t>
    </rPh>
    <phoneticPr fontId="2"/>
  </si>
  <si>
    <t>電子申請は3号建築物に限ります。</t>
    <rPh sb="0" eb="4">
      <t>デンシシンセイ</t>
    </rPh>
    <rPh sb="6" eb="10">
      <t>ゴウケンチクブツ</t>
    </rPh>
    <rPh sb="11" eb="12">
      <t>カギ</t>
    </rPh>
    <phoneticPr fontId="2"/>
  </si>
  <si>
    <t>※　紙面請求書は、窓口手渡しまたは最終段階での郵送になります。</t>
    <rPh sb="2" eb="7">
      <t>シメンセイキュウショ</t>
    </rPh>
    <rPh sb="17" eb="21">
      <t>サイシュウダンカイ</t>
    </rPh>
    <rPh sb="23" eb="25">
      <t>ユウソウ</t>
    </rPh>
    <phoneticPr fontId="2"/>
  </si>
  <si>
    <t>【ｲ．建築基準法第6条の3第1項ただし書又は法第18条第5項ただし書の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</si>
  <si>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</si>
  <si>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【ﾆ．建築基準法施行令第10条各号に掲げる建築物の区分】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</si>
  <si>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【ﾎ．認定型式の認定番号】</t>
    <rPh sb="5" eb="7">
      <t>カタシキ</t>
    </rPh>
    <rPh sb="8" eb="10">
      <t>ニンテイ</t>
    </rPh>
    <rPh sb="10" eb="12">
      <t>バンゴウ</t>
    </rPh>
    <phoneticPr fontId="2"/>
  </si>
  <si>
    <t>【ﾍ．適合する一連の規定の区分】</t>
    <rPh sb="3" eb="5">
      <t>テキゴウ</t>
    </rPh>
    <rPh sb="7" eb="9">
      <t>イチレン</t>
    </rPh>
    <rPh sb="10" eb="12">
      <t>キテイ</t>
    </rPh>
    <rPh sb="13" eb="15">
      <t>クブン</t>
    </rPh>
    <phoneticPr fontId="2"/>
  </si>
  <si>
    <t>【ﾄ．認証型式部材等の認証番号】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</si>
  <si>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【ﾛ．適用があるときは、特例の区分】</t>
    <rPh sb="3" eb="5">
      <t>テキヨウ</t>
    </rPh>
    <rPh sb="12" eb="14">
      <t>トクレイ</t>
    </rPh>
    <rPh sb="15" eb="17">
      <t>クブン</t>
    </rPh>
    <phoneticPr fontId="2"/>
  </si>
  <si>
    <t>建築基準法第６条の３第１項第2号に掲げる確認審査又は同法第１８条第５項第２号に掲げる審査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</si>
  <si>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建築基準法第６条の３第１項第１号に掲げる確認審査又は同法第１８条第５項第１号に掲げる審査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</si>
  <si>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5">
      <t>コウゾウセッケイ</t>
    </rPh>
    <rPh sb="6" eb="7">
      <t>オコナ</t>
    </rPh>
    <rPh sb="9" eb="18">
      <t>コウゾウセッケイイッキュウケンチクシ</t>
    </rPh>
    <rPh sb="18" eb="19">
      <t>マタ</t>
    </rPh>
    <rPh sb="20" eb="26">
      <t>コウゾウカンケイキテイ</t>
    </rPh>
    <rPh sb="27" eb="29">
      <t>テキゴウ</t>
    </rPh>
    <rPh sb="34" eb="36">
      <t>カクニン</t>
    </rPh>
    <rPh sb="38" eb="47">
      <t>コウゾウセッケイイッキュウケンチクシ</t>
    </rPh>
    <phoneticPr fontId="2"/>
  </si>
  <si>
    <t>（１）氏名</t>
    <rPh sb="3" eb="5">
      <t>シメイ</t>
    </rPh>
    <phoneticPr fontId="2"/>
  </si>
  <si>
    <t>（２）資格　構造設計一級建築士交付</t>
    <rPh sb="3" eb="5">
      <t>シカク</t>
    </rPh>
    <rPh sb="6" eb="8">
      <t>コウゾウ</t>
    </rPh>
    <rPh sb="8" eb="10">
      <t>セッケイ</t>
    </rPh>
    <rPh sb="10" eb="12">
      <t>イッキュウ</t>
    </rPh>
    <rPh sb="12" eb="15">
      <t>ケンチクシ</t>
    </rPh>
    <rPh sb="15" eb="17">
      <t>コウフ</t>
    </rPh>
    <phoneticPr fontId="2"/>
  </si>
  <si>
    <t>農林水産業</t>
    <phoneticPr fontId="2"/>
  </si>
  <si>
    <t>鉱業、採石業、砂利採取業、建設業</t>
  </si>
  <si>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</si>
  <si>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</si>
  <si>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</si>
  <si>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</si>
  <si>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</si>
  <si>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</si>
  <si>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</si>
  <si>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</si>
  <si>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</si>
  <si>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</si>
  <si>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</si>
  <si>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</si>
  <si>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</si>
  <si>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</si>
  <si>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</si>
  <si>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</si>
  <si>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</si>
  <si>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</si>
  <si>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居住専用住宅（住宅、住宅附属建築物（物置、車庫等））</t>
    <rPh sb="0" eb="2">
      <t>キョジュウ</t>
    </rPh>
    <rPh sb="2" eb="4">
      <t>センヨウ</t>
    </rPh>
    <rPh sb="4" eb="6">
      <t>ジュウタク</t>
    </rPh>
    <phoneticPr fontId="2"/>
  </si>
  <si>
    <t>居住専用準住宅（寮、合宿所、寄宿舎、準住宅附属建築物（物置、車庫等））</t>
    <rPh sb="0" eb="2">
      <t>キョジュウ</t>
    </rPh>
    <rPh sb="2" eb="4">
      <t>センヨウ</t>
    </rPh>
    <rPh sb="4" eb="5">
      <t>ジュン</t>
    </rPh>
    <rPh sb="5" eb="7">
      <t>ジュウタク</t>
    </rPh>
    <phoneticPr fontId="2"/>
  </si>
  <si>
    <t>居住併用</t>
    <rPh sb="0" eb="4">
      <t>キョジュウヘイヨウ</t>
    </rPh>
    <phoneticPr fontId="2"/>
  </si>
  <si>
    <t>産業専業</t>
    <rPh sb="0" eb="4">
      <t>サンギョウセンギョウ</t>
    </rPh>
    <phoneticPr fontId="2"/>
  </si>
  <si>
    <t xml:space="preserve">  200㎡ &lt; A ≦    300㎡</t>
    <phoneticPr fontId="2"/>
  </si>
  <si>
    <t xml:space="preserve">  300㎡ &lt; A ≦    500㎡</t>
    <phoneticPr fontId="2"/>
  </si>
  <si>
    <t>構造計算≦200</t>
    <rPh sb="0" eb="2">
      <t>コウゾウ</t>
    </rPh>
    <rPh sb="2" eb="4">
      <t>ケイサン</t>
    </rPh>
    <phoneticPr fontId="2"/>
  </si>
  <si>
    <t>軸組壁量計算</t>
    <rPh sb="0" eb="2">
      <t>ジクグミ</t>
    </rPh>
    <rPh sb="2" eb="3">
      <t>ヘキ</t>
    </rPh>
    <rPh sb="3" eb="4">
      <t>リョウ</t>
    </rPh>
    <rPh sb="4" eb="6">
      <t>ケイサン</t>
    </rPh>
    <phoneticPr fontId="2"/>
  </si>
  <si>
    <t>【１１．確認の特例】</t>
    <rPh sb="4" eb="6">
      <t>カクニン</t>
    </rPh>
    <rPh sb="7" eb="9">
      <t>トクレイ</t>
    </rPh>
    <phoneticPr fontId="2"/>
  </si>
  <si>
    <t>構造計算≦300</t>
    <rPh sb="0" eb="2">
      <t>コウゾウ</t>
    </rPh>
    <rPh sb="2" eb="4">
      <t>ケイサン</t>
    </rPh>
    <phoneticPr fontId="2"/>
  </si>
  <si>
    <t>省エネ仕様</t>
    <rPh sb="0" eb="1">
      <t>ショウ</t>
    </rPh>
    <rPh sb="3" eb="5">
      <t>シヨウ</t>
    </rPh>
    <phoneticPr fontId="2"/>
  </si>
  <si>
    <t>※　天空率、避難安全検証法などは、別途加算</t>
    <rPh sb="2" eb="5">
      <t>テンクウリツ</t>
    </rPh>
    <rPh sb="6" eb="13">
      <t>ヒナンアンゼンケンショウホウ</t>
    </rPh>
    <rPh sb="17" eb="21">
      <t>ベットカサン</t>
    </rPh>
    <phoneticPr fontId="2"/>
  </si>
  <si>
    <t>※　省エネ適合判定は、別業務料金です。</t>
    <rPh sb="2" eb="3">
      <t>ショウ</t>
    </rPh>
    <rPh sb="5" eb="9">
      <t>テキゴウハンテイ</t>
    </rPh>
    <rPh sb="11" eb="12">
      <t>ベツ</t>
    </rPh>
    <rPh sb="12" eb="14">
      <t>ギョウム</t>
    </rPh>
    <rPh sb="14" eb="16">
      <t>リョウキン</t>
    </rPh>
    <phoneticPr fontId="2"/>
  </si>
  <si>
    <t>引受承諾書の日付・番号を入力しておきましょう。</t>
    <rPh sb="0" eb="5">
      <t>ヒキウケショウダクショ</t>
    </rPh>
    <rPh sb="6" eb="8">
      <t>ヒヅケ</t>
    </rPh>
    <rPh sb="9" eb="11">
      <t>バンゴウ</t>
    </rPh>
    <rPh sb="12" eb="14">
      <t>ニュウリョク</t>
    </rPh>
    <phoneticPr fontId="2"/>
  </si>
  <si>
    <t>受付の連絡を受けたら番号を入力しておきましょう。</t>
    <rPh sb="0" eb="2">
      <t>ウケツケ</t>
    </rPh>
    <rPh sb="3" eb="5">
      <t>レンラク</t>
    </rPh>
    <rPh sb="6" eb="7">
      <t>ウ</t>
    </rPh>
    <rPh sb="10" eb="12">
      <t>バンゴウ</t>
    </rPh>
    <rPh sb="13" eb="15">
      <t>ニュウリョク</t>
    </rPh>
    <phoneticPr fontId="2"/>
  </si>
  <si>
    <t>メール通信、その他連絡の際に必要です。</t>
    <rPh sb="3" eb="5">
      <t>ツウシン</t>
    </rPh>
    <rPh sb="8" eb="9">
      <t>タ</t>
    </rPh>
    <rPh sb="9" eb="11">
      <t>レンラク</t>
    </rPh>
    <rPh sb="12" eb="13">
      <t>サイ</t>
    </rPh>
    <rPh sb="14" eb="16">
      <t>ヒツヨウ</t>
    </rPh>
    <phoneticPr fontId="2"/>
  </si>
  <si>
    <t>各種届出の際に必要です。</t>
    <rPh sb="0" eb="2">
      <t>カクシュ</t>
    </rPh>
    <rPh sb="2" eb="4">
      <t>トドケデ</t>
    </rPh>
    <rPh sb="5" eb="6">
      <t>サイ</t>
    </rPh>
    <rPh sb="7" eb="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</si>
</sst>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quot;㎡&quot;"/>
    <numFmt numFmtId="188" formatCode="#,##0;&quot;▲ &quot;#,##0"/>
    <numFmt numFmtId="189" formatCode="[$]ggge&quot;年&quot;m&quot;月&quot;d&quot;日&quot;;@"/>
    <numFmt numFmtId="190" formatCode="[$-411]ge\.m\.d;@"/>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1"/>
      <color rgb="FFFFFF00"/>
      <name val="ＭＳ Ｐ明朝"/>
      <family val="1"/>
      <charset val="128"/>
    </font>
    <font>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1"/>
      <color theme="1"/>
      <name val="ＭＳ Ｐゴシック"/>
      <family val="3"/>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s>
  <fills count="12">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auto="1"/>
      </bottom>
      <diagonal/>
    </border>
    <border>
      <left style="hair">
        <color indexed="64"/>
      </left>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3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40" fillId="0" borderId="0">
      <alignment vertical="center"/>
    </xf>
  </cellStyleXfs>
  <cellXfs count="948">
    <xf numFmtId="0" fontId="0" fillId="0" borderId="0" xfId="0"/>
    <xf numFmtId="0" fontId="3" fillId="0" borderId="0" xfId="0" applyFont="1"/>
    <xf numFmtId="0" fontId="3" fillId="0" borderId="1" xfId="0" applyFont="1" applyBorder="1"/>
    <xf numFmtId="0" fontId="11" fillId="0" borderId="0" xfId="0" applyFont="1" applyAlignment="1">
      <alignment vertical="center"/>
    </xf>
    <xf numFmtId="0" fontId="6" fillId="0" borderId="0" xfId="0" applyFont="1" applyAlignment="1">
      <alignment vertical="center"/>
    </xf>
    <xf numFmtId="0" fontId="9" fillId="0" borderId="0" xfId="0" applyFont="1"/>
    <xf numFmtId="0" fontId="1" fillId="0" borderId="0" xfId="5">
      <alignment vertical="center"/>
    </xf>
    <xf numFmtId="0" fontId="7" fillId="0" borderId="0" xfId="5" applyFont="1">
      <alignment vertical="center"/>
    </xf>
    <xf numFmtId="0" fontId="6" fillId="0" borderId="0" xfId="5" applyFo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horizontal="center" vertical="center"/>
    </xf>
    <xf numFmtId="0" fontId="6" fillId="0" borderId="14" xfId="0" applyFont="1" applyBorder="1" applyAlignment="1">
      <alignment vertical="center"/>
    </xf>
    <xf numFmtId="0" fontId="10" fillId="0" borderId="0" xfId="0" applyFont="1" applyAlignment="1">
      <alignment horizontal="center" vertical="center"/>
    </xf>
    <xf numFmtId="0" fontId="13"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183" fontId="6" fillId="0" borderId="1" xfId="0" applyNumberFormat="1" applyFont="1" applyBorder="1" applyAlignment="1">
      <alignment vertical="center"/>
    </xf>
    <xf numFmtId="0" fontId="12" fillId="0" borderId="0" xfId="0" applyFont="1" applyAlignment="1">
      <alignment horizontal="center" vertical="center"/>
    </xf>
    <xf numFmtId="0" fontId="17"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20" fillId="0" borderId="17"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5"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8" fillId="0" borderId="0" xfId="0" applyFont="1" applyAlignment="1">
      <alignment horizontal="right" vertical="center"/>
    </xf>
    <xf numFmtId="0" fontId="10" fillId="0" borderId="0" xfId="0" applyFont="1" applyAlignment="1">
      <alignment horizontal="right" vertical="center"/>
    </xf>
    <xf numFmtId="0" fontId="8"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8" fillId="0" borderId="1" xfId="0" applyFont="1" applyBorder="1" applyAlignment="1">
      <alignment vertical="center"/>
    </xf>
    <xf numFmtId="183" fontId="8" fillId="0" borderId="0" xfId="0" applyNumberFormat="1" applyFont="1" applyAlignment="1">
      <alignment vertical="center"/>
    </xf>
    <xf numFmtId="180" fontId="8" fillId="0" borderId="0" xfId="0" applyNumberFormat="1" applyFont="1" applyAlignment="1">
      <alignment vertical="center"/>
    </xf>
    <xf numFmtId="0" fontId="6" fillId="0" borderId="1" xfId="0" applyFont="1" applyBorder="1" applyAlignment="1">
      <alignment horizontal="left" vertical="center"/>
    </xf>
    <xf numFmtId="183" fontId="8" fillId="0" borderId="1" xfId="0" applyNumberFormat="1" applyFont="1" applyBorder="1" applyAlignment="1">
      <alignment vertical="center"/>
    </xf>
    <xf numFmtId="0" fontId="8" fillId="0" borderId="10" xfId="0" applyFont="1" applyBorder="1" applyAlignment="1">
      <alignment vertical="center"/>
    </xf>
    <xf numFmtId="0" fontId="8"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8" fillId="0" borderId="1" xfId="0" applyFont="1" applyBorder="1" applyAlignment="1">
      <alignment horizontal="left" vertical="center"/>
    </xf>
    <xf numFmtId="0" fontId="6" fillId="0" borderId="13" xfId="0" applyFont="1" applyBorder="1" applyAlignment="1">
      <alignment horizontal="left" vertical="center"/>
    </xf>
    <xf numFmtId="0" fontId="8" fillId="0" borderId="13" xfId="0" applyFont="1" applyBorder="1" applyAlignment="1">
      <alignment vertical="center"/>
    </xf>
    <xf numFmtId="0" fontId="8" fillId="0" borderId="13" xfId="0" applyFont="1" applyBorder="1" applyAlignment="1">
      <alignment horizontal="right" vertical="center"/>
    </xf>
    <xf numFmtId="183" fontId="8" fillId="0" borderId="13" xfId="0" applyNumberFormat="1" applyFont="1" applyBorder="1" applyAlignment="1">
      <alignment vertical="center"/>
    </xf>
    <xf numFmtId="0" fontId="6" fillId="0" borderId="24" xfId="0" applyFont="1" applyBorder="1" applyAlignment="1">
      <alignment vertical="center"/>
    </xf>
    <xf numFmtId="0" fontId="6" fillId="0" borderId="12" xfId="0"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horizontal="right" vertical="center"/>
    </xf>
    <xf numFmtId="0" fontId="6" fillId="0" borderId="25"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7" fillId="0" borderId="6" xfId="0" applyFont="1" applyBorder="1" applyAlignment="1">
      <alignment vertical="center"/>
    </xf>
    <xf numFmtId="0" fontId="8" fillId="0" borderId="5" xfId="5" applyFont="1" applyBorder="1">
      <alignment vertical="center"/>
    </xf>
    <xf numFmtId="0" fontId="8" fillId="0" borderId="10" xfId="5" applyFont="1" applyBorder="1">
      <alignment vertical="center"/>
    </xf>
    <xf numFmtId="0" fontId="8"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8" fillId="0" borderId="0" xfId="5" applyFont="1">
      <alignment vertical="center"/>
    </xf>
    <xf numFmtId="0" fontId="8" fillId="0" borderId="1" xfId="0" applyFont="1" applyBorder="1" applyAlignment="1">
      <alignment horizontal="center" vertical="center"/>
    </xf>
    <xf numFmtId="0" fontId="6" fillId="0" borderId="0" xfId="0" applyFont="1" applyAlignment="1">
      <alignment horizontal="left" vertical="top"/>
    </xf>
    <xf numFmtId="0" fontId="21" fillId="0" borderId="0" xfId="6" applyFont="1">
      <alignment vertical="center"/>
    </xf>
    <xf numFmtId="0" fontId="8" fillId="0" borderId="7" xfId="0" applyFont="1" applyBorder="1" applyAlignment="1">
      <alignment vertical="center"/>
    </xf>
    <xf numFmtId="0" fontId="8"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7"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22"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4"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0" fontId="5" fillId="0" borderId="0" xfId="0" applyNumberFormat="1" applyFont="1" applyAlignment="1" applyProtection="1">
      <alignment vertical="center"/>
      <protection hidden="1"/>
    </xf>
    <xf numFmtId="183" fontId="21" fillId="0" borderId="12" xfId="0" applyNumberFormat="1" applyFont="1" applyBorder="1" applyAlignment="1">
      <alignment vertical="center"/>
    </xf>
    <xf numFmtId="0" fontId="5" fillId="0" borderId="0" xfId="0" applyFont="1" applyAlignment="1">
      <alignment horizontal="lef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22" fillId="0" borderId="0" xfId="0" applyFont="1" applyAlignment="1" applyProtection="1">
      <alignment vertical="center"/>
      <protection hidden="1"/>
    </xf>
    <xf numFmtId="0" fontId="8" fillId="0" borderId="11" xfId="0" applyFont="1" applyBorder="1" applyAlignment="1">
      <alignment vertical="center"/>
    </xf>
    <xf numFmtId="0" fontId="8" fillId="0" borderId="11" xfId="0" applyFont="1" applyBorder="1" applyAlignment="1">
      <alignment horizontal="left" vertical="center"/>
    </xf>
    <xf numFmtId="179" fontId="8" fillId="0" borderId="0" xfId="0" applyNumberFormat="1" applyFont="1" applyAlignment="1">
      <alignment vertical="center"/>
    </xf>
    <xf numFmtId="0" fontId="21" fillId="0" borderId="13" xfId="0" applyFont="1" applyBorder="1" applyAlignment="1">
      <alignment vertical="center"/>
    </xf>
    <xf numFmtId="0" fontId="21" fillId="0" borderId="1" xfId="0"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shrinkToFit="1"/>
    </xf>
    <xf numFmtId="0" fontId="6" fillId="0" borderId="26" xfId="0" applyFont="1" applyBorder="1" applyAlignment="1">
      <alignment horizontal="center" vertical="center"/>
    </xf>
    <xf numFmtId="0" fontId="1" fillId="0" borderId="0" xfId="7">
      <alignment vertical="center"/>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4" fillId="3" borderId="0" xfId="0" applyFont="1" applyFill="1" applyAlignment="1">
      <alignment vertical="center"/>
    </xf>
    <xf numFmtId="0" fontId="3" fillId="0" borderId="0" xfId="0" applyFont="1" applyAlignment="1">
      <alignment vertical="center"/>
    </xf>
    <xf numFmtId="0" fontId="3" fillId="2" borderId="0" xfId="0" applyFont="1" applyFill="1" applyAlignment="1">
      <alignment horizontal="left" vertical="center"/>
    </xf>
    <xf numFmtId="179" fontId="22" fillId="0" borderId="0" xfId="0" applyNumberFormat="1" applyFont="1" applyAlignment="1">
      <alignment vertical="center"/>
    </xf>
    <xf numFmtId="0" fontId="5"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3" fillId="0" borderId="0" xfId="0" applyNumberFormat="1" applyFont="1" applyAlignment="1" applyProtection="1">
      <alignment vertical="center"/>
      <protection hidden="1"/>
    </xf>
    <xf numFmtId="0" fontId="23" fillId="0" borderId="0" xfId="0" applyFont="1" applyProtection="1">
      <protection hidden="1"/>
    </xf>
    <xf numFmtId="0" fontId="26"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 fillId="0" borderId="0" xfId="8" applyProtection="1">
      <alignment vertical="center"/>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32"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7" fillId="2" borderId="0" xfId="0" applyFont="1" applyFill="1" applyAlignment="1" applyProtection="1">
      <alignment vertical="center"/>
      <protection hidden="1"/>
    </xf>
    <xf numFmtId="0" fontId="1" fillId="0" borderId="0" xfId="7" applyProtection="1">
      <alignment vertical="center"/>
      <protection hidden="1"/>
    </xf>
    <xf numFmtId="49" fontId="23" fillId="0" borderId="0" xfId="0" applyNumberFormat="1" applyFont="1" applyProtection="1">
      <protection hidden="1"/>
    </xf>
    <xf numFmtId="2" fontId="5" fillId="0" borderId="0" xfId="0" applyNumberFormat="1" applyFont="1" applyAlignment="1" applyProtection="1">
      <alignment vertical="center"/>
      <protection hidden="1"/>
    </xf>
    <xf numFmtId="179" fontId="5" fillId="4" borderId="14" xfId="0" applyNumberFormat="1" applyFont="1" applyFill="1" applyBorder="1" applyAlignment="1" applyProtection="1">
      <alignment vertical="center"/>
      <protection hidden="1"/>
    </xf>
    <xf numFmtId="179" fontId="5" fillId="4" borderId="0" xfId="0" applyNumberFormat="1" applyFont="1" applyFill="1" applyAlignment="1" applyProtection="1">
      <alignment vertical="center"/>
      <protection hidden="1"/>
    </xf>
    <xf numFmtId="179" fontId="23"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4"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7"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6" fillId="0" borderId="0" xfId="0" applyFont="1" applyAlignment="1" applyProtection="1">
      <alignment vertical="center" shrinkToFit="1"/>
      <protection hidden="1"/>
    </xf>
    <xf numFmtId="0" fontId="8" fillId="0" borderId="0" xfId="0" applyFont="1" applyAlignment="1" applyProtection="1">
      <alignment vertical="center"/>
      <protection hidden="1"/>
    </xf>
    <xf numFmtId="49" fontId="6" fillId="0" borderId="0" xfId="0" applyNumberFormat="1" applyFont="1" applyAlignment="1" applyProtection="1">
      <alignment vertical="center" shrinkToFit="1"/>
      <protection hidden="1"/>
    </xf>
    <xf numFmtId="0" fontId="10"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6"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6"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0" fillId="0" borderId="5" xfId="2"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0" fillId="0" borderId="10" xfId="2" applyFont="1" applyBorder="1" applyAlignment="1" applyProtection="1">
      <alignment vertical="center"/>
      <protection hidden="1"/>
    </xf>
    <xf numFmtId="0" fontId="10" fillId="0" borderId="0" xfId="2" applyFont="1" applyAlignment="1" applyProtection="1">
      <alignment vertical="center"/>
      <protection hidden="1"/>
    </xf>
    <xf numFmtId="0" fontId="10"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6" xfId="2" applyFont="1" applyBorder="1" applyAlignment="1" applyProtection="1">
      <alignment vertical="top"/>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0" fillId="0" borderId="8" xfId="2" applyFont="1" applyBorder="1" applyAlignment="1" applyProtection="1">
      <alignment vertical="center"/>
      <protection hidden="1"/>
    </xf>
    <xf numFmtId="0" fontId="10" fillId="0" borderId="1" xfId="2" applyFont="1" applyBorder="1" applyAlignment="1" applyProtection="1">
      <alignment vertical="center"/>
      <protection hidden="1"/>
    </xf>
    <xf numFmtId="0" fontId="10"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0" fontId="5" fillId="5"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4" fillId="0" borderId="0" xfId="7" applyFont="1" applyProtection="1">
      <alignment vertical="center"/>
      <protection hidden="1"/>
    </xf>
    <xf numFmtId="0" fontId="24" fillId="0" borderId="0" xfId="7" quotePrefix="1" applyFont="1" applyProtection="1">
      <alignment vertical="center"/>
      <protection hidden="1"/>
    </xf>
    <xf numFmtId="180" fontId="5" fillId="0" borderId="0" xfId="0" applyNumberFormat="1" applyFont="1" applyAlignment="1">
      <alignment vertical="center" shrinkToFit="1"/>
    </xf>
    <xf numFmtId="49" fontId="24" fillId="0" borderId="0" xfId="7" applyNumberFormat="1" applyFont="1" applyProtection="1">
      <alignment vertical="center"/>
      <protection hidden="1"/>
    </xf>
    <xf numFmtId="179" fontId="15" fillId="0" borderId="0" xfId="0" applyNumberFormat="1" applyFont="1" applyAlignment="1">
      <alignment vertical="center"/>
    </xf>
    <xf numFmtId="0" fontId="5" fillId="0" borderId="29" xfId="0" applyFont="1" applyBorder="1" applyAlignment="1">
      <alignment vertical="center"/>
    </xf>
    <xf numFmtId="0" fontId="6" fillId="0" borderId="30" xfId="0" applyFont="1" applyBorder="1" applyAlignment="1" applyProtection="1">
      <alignment vertical="center"/>
      <protection hidden="1"/>
    </xf>
    <xf numFmtId="0" fontId="6" fillId="0" borderId="31" xfId="0" applyFont="1" applyBorder="1" applyAlignment="1" applyProtection="1">
      <alignment vertical="center"/>
      <protection hidden="1"/>
    </xf>
    <xf numFmtId="0" fontId="5" fillId="0" borderId="30" xfId="0" applyFont="1" applyBorder="1"/>
    <xf numFmtId="0" fontId="5" fillId="0" borderId="32" xfId="0" applyFont="1" applyBorder="1"/>
    <xf numFmtId="0" fontId="5" fillId="0" borderId="29" xfId="0" applyFont="1" applyBorder="1"/>
    <xf numFmtId="0" fontId="5" fillId="0" borderId="29"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31" xfId="0" applyFont="1" applyBorder="1" applyAlignment="1" applyProtection="1">
      <alignment vertical="center"/>
      <protection hidden="1"/>
    </xf>
    <xf numFmtId="0" fontId="6" fillId="0" borderId="29"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5" fillId="0" borderId="33" xfId="0" applyFont="1" applyBorder="1"/>
    <xf numFmtId="0" fontId="5" fillId="0" borderId="32" xfId="0" applyFont="1" applyBorder="1" applyAlignment="1" applyProtection="1">
      <alignment vertical="center"/>
      <protection hidden="1"/>
    </xf>
    <xf numFmtId="0" fontId="5" fillId="0" borderId="33" xfId="0" applyFont="1" applyBorder="1" applyAlignment="1" applyProtection="1">
      <alignment vertical="center"/>
      <protection hidden="1"/>
    </xf>
    <xf numFmtId="0" fontId="3" fillId="0" borderId="32" xfId="0" applyFont="1" applyBorder="1"/>
    <xf numFmtId="0" fontId="3" fillId="0" borderId="29" xfId="0" applyFont="1" applyBorder="1"/>
    <xf numFmtId="0" fontId="3" fillId="0" borderId="33" xfId="0" applyFont="1" applyBorder="1"/>
    <xf numFmtId="0" fontId="5" fillId="0" borderId="32" xfId="0" applyFont="1" applyBorder="1" applyAlignment="1">
      <alignment vertical="center"/>
    </xf>
    <xf numFmtId="0" fontId="5" fillId="0" borderId="33" xfId="0" applyFont="1" applyBorder="1" applyAlignment="1">
      <alignment vertical="center"/>
    </xf>
    <xf numFmtId="0" fontId="9" fillId="0" borderId="29" xfId="0" applyFont="1" applyBorder="1"/>
    <xf numFmtId="0" fontId="5" fillId="0" borderId="29" xfId="0" applyFont="1" applyBorder="1" applyProtection="1">
      <protection hidden="1"/>
    </xf>
    <xf numFmtId="0" fontId="5" fillId="0" borderId="32" xfId="0" applyFont="1" applyBorder="1" applyProtection="1">
      <protection hidden="1"/>
    </xf>
    <xf numFmtId="0" fontId="5" fillId="0" borderId="33"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29"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33" fillId="0" borderId="0" xfId="3" applyFont="1" applyProtection="1">
      <alignment vertical="center"/>
      <protection hidden="1"/>
    </xf>
    <xf numFmtId="0" fontId="33" fillId="0" borderId="0" xfId="3" applyFont="1" applyAlignment="1" applyProtection="1">
      <alignment horizontal="right" vertical="center"/>
      <protection hidden="1"/>
    </xf>
    <xf numFmtId="179" fontId="5" fillId="0" borderId="14" xfId="0" applyNumberFormat="1" applyFont="1" applyBorder="1" applyProtection="1">
      <protection hidden="1"/>
    </xf>
    <xf numFmtId="0" fontId="39" fillId="0" borderId="0" xfId="4" applyFont="1" applyProtection="1">
      <alignment vertical="center"/>
      <protection hidden="1"/>
    </xf>
    <xf numFmtId="0" fontId="33" fillId="0" borderId="0" xfId="4" applyFont="1" applyProtection="1">
      <alignment vertical="center"/>
      <protection hidden="1"/>
    </xf>
    <xf numFmtId="0" fontId="36" fillId="0" borderId="0" xfId="4" applyFont="1" applyProtection="1">
      <alignment vertical="center"/>
      <protection hidden="1"/>
    </xf>
    <xf numFmtId="0" fontId="36" fillId="0" borderId="0" xfId="3" applyFont="1" applyProtection="1">
      <alignment vertical="center"/>
      <protection hidden="1"/>
    </xf>
    <xf numFmtId="0" fontId="40" fillId="0" borderId="0" xfId="4" applyFont="1" applyProtection="1">
      <alignment vertical="center"/>
      <protection hidden="1"/>
    </xf>
    <xf numFmtId="0" fontId="33" fillId="0" borderId="0" xfId="4" applyFont="1" applyAlignment="1" applyProtection="1">
      <alignment horizontal="left" vertical="center"/>
      <protection hidden="1"/>
    </xf>
    <xf numFmtId="0" fontId="40" fillId="0" borderId="0" xfId="4" applyFont="1" applyAlignment="1" applyProtection="1">
      <alignment vertical="center" shrinkToFit="1"/>
      <protection hidden="1"/>
    </xf>
    <xf numFmtId="0" fontId="33" fillId="0" borderId="0" xfId="4" applyFont="1" applyAlignment="1" applyProtection="1">
      <alignment horizontal="center" vertical="center"/>
      <protection hidden="1"/>
    </xf>
    <xf numFmtId="0" fontId="37" fillId="0" borderId="0" xfId="4" applyFont="1" applyProtection="1">
      <alignment vertical="center"/>
      <protection hidden="1"/>
    </xf>
    <xf numFmtId="0" fontId="34" fillId="0" borderId="0" xfId="4" applyFont="1" applyProtection="1">
      <alignment vertical="center"/>
      <protection hidden="1"/>
    </xf>
    <xf numFmtId="0" fontId="37" fillId="0" borderId="0" xfId="4" applyFont="1" applyAlignment="1" applyProtection="1">
      <alignment horizontal="left" vertical="center"/>
      <protection hidden="1"/>
    </xf>
    <xf numFmtId="0" fontId="38" fillId="0" borderId="0" xfId="4" applyFont="1" applyAlignment="1" applyProtection="1">
      <alignment horizontal="center" vertical="center"/>
      <protection hidden="1"/>
    </xf>
    <xf numFmtId="0" fontId="42" fillId="0" borderId="0" xfId="4" applyFont="1" applyProtection="1">
      <alignment vertical="center"/>
      <protection hidden="1"/>
    </xf>
    <xf numFmtId="0" fontId="33" fillId="0" borderId="5" xfId="4" applyFont="1" applyBorder="1" applyProtection="1">
      <alignment vertical="center"/>
      <protection hidden="1"/>
    </xf>
    <xf numFmtId="0" fontId="35" fillId="0" borderId="6" xfId="4" applyFont="1" applyBorder="1" applyProtection="1">
      <alignment vertical="center"/>
      <protection hidden="1"/>
    </xf>
    <xf numFmtId="0" fontId="33" fillId="0" borderId="6" xfId="4" applyFont="1" applyBorder="1" applyProtection="1">
      <alignment vertical="center"/>
      <protection hidden="1"/>
    </xf>
    <xf numFmtId="0" fontId="33" fillId="0" borderId="7" xfId="4" applyFont="1" applyBorder="1" applyProtection="1">
      <alignment vertical="center"/>
      <protection hidden="1"/>
    </xf>
    <xf numFmtId="0" fontId="33" fillId="0" borderId="10" xfId="4" applyFont="1" applyBorder="1" applyProtection="1">
      <alignment vertical="center"/>
      <protection hidden="1"/>
    </xf>
    <xf numFmtId="0" fontId="33" fillId="0" borderId="11" xfId="4" applyFont="1" applyBorder="1" applyProtection="1">
      <alignment vertical="center"/>
      <protection hidden="1"/>
    </xf>
    <xf numFmtId="0" fontId="41" fillId="0" borderId="38" xfId="4" applyFont="1" applyBorder="1" applyAlignment="1" applyProtection="1">
      <alignment horizontal="center" vertical="center"/>
      <protection hidden="1"/>
    </xf>
    <xf numFmtId="0" fontId="35" fillId="0" borderId="0" xfId="4" applyFont="1" applyAlignment="1" applyProtection="1">
      <alignment horizontal="center" vertical="center"/>
      <protection hidden="1"/>
    </xf>
    <xf numFmtId="0" fontId="35" fillId="0" borderId="0" xfId="4" applyFont="1" applyProtection="1">
      <alignment vertical="center"/>
      <protection hidden="1"/>
    </xf>
    <xf numFmtId="187" fontId="33" fillId="0" borderId="10" xfId="4" applyNumberFormat="1" applyFont="1" applyBorder="1" applyProtection="1">
      <alignment vertical="center"/>
      <protection hidden="1"/>
    </xf>
    <xf numFmtId="0" fontId="34" fillId="0" borderId="39" xfId="4" applyFont="1" applyBorder="1" applyProtection="1">
      <alignment vertical="center"/>
      <protection hidden="1"/>
    </xf>
    <xf numFmtId="0" fontId="41" fillId="0" borderId="0" xfId="4" applyFont="1" applyProtection="1">
      <alignment vertical="center"/>
      <protection hidden="1"/>
    </xf>
    <xf numFmtId="187" fontId="34" fillId="0" borderId="10" xfId="4" applyNumberFormat="1" applyFont="1" applyBorder="1" applyProtection="1">
      <alignment vertical="center"/>
      <protection hidden="1"/>
    </xf>
    <xf numFmtId="0" fontId="34" fillId="0" borderId="40" xfId="4" applyFont="1" applyBorder="1" applyProtection="1">
      <alignment vertical="center"/>
      <protection hidden="1"/>
    </xf>
    <xf numFmtId="0" fontId="35" fillId="0" borderId="10" xfId="4" applyFont="1" applyBorder="1" applyProtection="1">
      <alignment vertical="center"/>
      <protection hidden="1"/>
    </xf>
    <xf numFmtId="0" fontId="33" fillId="0" borderId="0" xfId="4" applyFont="1" applyAlignment="1" applyProtection="1">
      <alignment horizontal="right" vertical="center"/>
      <protection hidden="1"/>
    </xf>
    <xf numFmtId="42" fontId="33" fillId="0" borderId="0" xfId="4" applyNumberFormat="1" applyFont="1" applyProtection="1">
      <alignment vertical="center"/>
      <protection hidden="1"/>
    </xf>
    <xf numFmtId="0" fontId="35" fillId="0" borderId="0" xfId="4" applyFont="1" applyAlignment="1" applyProtection="1">
      <alignment horizontal="left" vertical="center" indent="1"/>
      <protection hidden="1"/>
    </xf>
    <xf numFmtId="0" fontId="35" fillId="0" borderId="37" xfId="4" applyFont="1" applyBorder="1" applyProtection="1">
      <alignment vertical="center"/>
      <protection hidden="1"/>
    </xf>
    <xf numFmtId="0" fontId="33" fillId="0" borderId="13" xfId="4" applyFont="1" applyBorder="1" applyProtection="1">
      <alignment vertical="center"/>
      <protection hidden="1"/>
    </xf>
    <xf numFmtId="0" fontId="33" fillId="0" borderId="24" xfId="4" applyFont="1" applyBorder="1" applyProtection="1">
      <alignment vertical="center"/>
      <protection hidden="1"/>
    </xf>
    <xf numFmtId="0" fontId="34" fillId="0" borderId="41" xfId="4" applyFont="1" applyBorder="1" applyProtection="1">
      <alignment vertical="center"/>
      <protection hidden="1"/>
    </xf>
    <xf numFmtId="0" fontId="33" fillId="0" borderId="1" xfId="4" applyFont="1" applyBorder="1" applyProtection="1">
      <alignment vertical="center"/>
      <protection hidden="1"/>
    </xf>
    <xf numFmtId="0" fontId="33" fillId="0" borderId="9" xfId="4" applyFont="1" applyBorder="1" applyProtection="1">
      <alignment vertical="center"/>
      <protection hidden="1"/>
    </xf>
    <xf numFmtId="0" fontId="34" fillId="0" borderId="26" xfId="4" applyFont="1" applyBorder="1" applyAlignment="1" applyProtection="1">
      <alignment horizontal="center" vertical="center"/>
      <protection hidden="1"/>
    </xf>
    <xf numFmtId="0" fontId="15" fillId="0" borderId="0" xfId="0" applyFont="1"/>
    <xf numFmtId="0" fontId="34" fillId="0" borderId="51" xfId="4" applyFont="1" applyBorder="1" applyProtection="1">
      <alignment vertical="center"/>
      <protection hidden="1"/>
    </xf>
    <xf numFmtId="178" fontId="6" fillId="0" borderId="0" xfId="0" applyNumberFormat="1" applyFont="1" applyAlignment="1">
      <alignment vertical="center"/>
    </xf>
    <xf numFmtId="0" fontId="7" fillId="0" borderId="0" xfId="0" applyFont="1" applyProtection="1">
      <protection hidden="1"/>
    </xf>
    <xf numFmtId="0" fontId="5" fillId="0" borderId="0" xfId="0" applyFont="1" applyAlignment="1">
      <alignment vertical="center" shrinkToFit="1"/>
    </xf>
    <xf numFmtId="0" fontId="41" fillId="0" borderId="28" xfId="4" applyFont="1" applyBorder="1" applyAlignment="1" applyProtection="1">
      <alignment horizontal="center" vertical="center"/>
      <protection hidden="1"/>
    </xf>
    <xf numFmtId="0" fontId="34" fillId="0" borderId="7" xfId="4" applyFont="1" applyBorder="1" applyProtection="1">
      <alignment vertical="center"/>
      <protection hidden="1"/>
    </xf>
    <xf numFmtId="0" fontId="34" fillId="0" borderId="36" xfId="4" applyFont="1" applyBorder="1" applyProtection="1">
      <alignment vertical="center"/>
      <protection hidden="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3" fillId="2" borderId="0" xfId="0" applyFont="1" applyFill="1" applyAlignment="1" applyProtection="1">
      <alignment vertical="center"/>
      <protection hidden="1"/>
    </xf>
    <xf numFmtId="0" fontId="3" fillId="2" borderId="0" xfId="0" applyFont="1" applyFill="1" applyAlignment="1">
      <alignment vertical="center"/>
    </xf>
    <xf numFmtId="0" fontId="5" fillId="6" borderId="0" xfId="0" applyFont="1" applyFill="1"/>
    <xf numFmtId="0" fontId="1" fillId="0" borderId="0" xfId="2" applyProtection="1">
      <protection hidden="1"/>
    </xf>
    <xf numFmtId="0" fontId="5" fillId="5" borderId="0" xfId="0" applyFont="1" applyFill="1" applyAlignment="1" applyProtection="1">
      <alignment horizontal="center" vertical="center"/>
      <protection locked="0" hidden="1"/>
    </xf>
    <xf numFmtId="0" fontId="40" fillId="0" borderId="0" xfId="4" applyFont="1" applyProtection="1">
      <alignment vertical="center"/>
      <protection locked="0" hidden="1"/>
    </xf>
    <xf numFmtId="0" fontId="45" fillId="0" borderId="0" xfId="0" applyFont="1" applyProtection="1">
      <protection hidden="1"/>
    </xf>
    <xf numFmtId="49" fontId="40" fillId="0" borderId="0" xfId="4" applyNumberFormat="1" applyFont="1" applyProtection="1">
      <alignment vertical="center"/>
      <protection hidden="1"/>
    </xf>
    <xf numFmtId="0" fontId="33" fillId="0" borderId="0" xfId="4" applyFont="1" applyAlignment="1" applyProtection="1">
      <alignment horizontal="distributed" vertical="center"/>
      <protection hidden="1"/>
    </xf>
    <xf numFmtId="0" fontId="40" fillId="0" borderId="0" xfId="4" applyFont="1" applyAlignment="1" applyProtection="1">
      <alignment horizontal="left" vertical="center" indent="1"/>
      <protection hidden="1"/>
    </xf>
    <xf numFmtId="0" fontId="7" fillId="0" borderId="0" xfId="4" applyFont="1" applyProtection="1">
      <alignment vertical="center"/>
      <protection hidden="1"/>
    </xf>
    <xf numFmtId="0" fontId="37" fillId="0" borderId="0" xfId="4" applyFont="1" applyAlignment="1">
      <alignment horizontal="left" vertical="center"/>
    </xf>
    <xf numFmtId="0" fontId="37" fillId="0" borderId="0" xfId="4" applyFont="1">
      <alignment vertical="center"/>
    </xf>
    <xf numFmtId="0" fontId="33" fillId="0" borderId="0" xfId="4" applyFont="1" applyAlignment="1">
      <alignment horizontal="center" vertical="center"/>
    </xf>
    <xf numFmtId="179" fontId="5" fillId="0" borderId="0" xfId="0" applyNumberFormat="1" applyFont="1" applyAlignment="1">
      <alignment horizontal="right" vertical="center"/>
    </xf>
    <xf numFmtId="0" fontId="22" fillId="0" borderId="0" xfId="0" applyFont="1"/>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vertical="top"/>
    </xf>
    <xf numFmtId="0" fontId="8" fillId="0" borderId="0" xfId="6" applyFont="1">
      <alignment vertical="center"/>
    </xf>
    <xf numFmtId="0" fontId="6" fillId="0" borderId="6" xfId="0" applyFont="1" applyBorder="1" applyAlignment="1">
      <alignment horizontal="left" vertical="center"/>
    </xf>
    <xf numFmtId="0" fontId="40" fillId="0" borderId="0" xfId="4" applyFont="1" applyAlignment="1">
      <alignment horizontal="left" vertical="center" indent="1"/>
    </xf>
    <xf numFmtId="0" fontId="33" fillId="0" borderId="0" xfId="4" applyFont="1">
      <alignment vertical="center"/>
    </xf>
    <xf numFmtId="0" fontId="33" fillId="0" borderId="0" xfId="4" applyFont="1" applyAlignment="1">
      <alignment horizontal="left" vertical="center"/>
    </xf>
    <xf numFmtId="0" fontId="5" fillId="0" borderId="63" xfId="0" applyFont="1" applyBorder="1" applyAlignment="1" applyProtection="1">
      <alignment vertical="center"/>
      <protection hidden="1"/>
    </xf>
    <xf numFmtId="0" fontId="5" fillId="0" borderId="63"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0" xfId="0" applyFont="1" applyAlignment="1" applyProtection="1">
      <alignment horizontal="center" vertical="center"/>
      <protection locked="0" hidden="1"/>
    </xf>
    <xf numFmtId="0" fontId="46" fillId="0" borderId="0" xfId="0" applyFont="1" applyAlignment="1" applyProtection="1">
      <alignment vertical="center"/>
      <protection hidden="1"/>
    </xf>
    <xf numFmtId="0" fontId="49" fillId="0" borderId="0" xfId="0" applyFont="1" applyAlignment="1">
      <alignment horizontal="center" vertical="center"/>
    </xf>
    <xf numFmtId="0" fontId="6" fillId="10" borderId="0" xfId="0" applyFont="1" applyFill="1" applyAlignment="1">
      <alignment vertical="center"/>
    </xf>
    <xf numFmtId="0" fontId="5" fillId="10" borderId="0" xfId="0" applyFont="1" applyFill="1" applyAlignment="1">
      <alignment vertical="center"/>
    </xf>
    <xf numFmtId="0" fontId="22" fillId="10" borderId="0" xfId="0" applyFont="1" applyFill="1" applyAlignment="1">
      <alignment vertical="center"/>
    </xf>
    <xf numFmtId="0" fontId="15" fillId="10" borderId="0" xfId="0" applyFont="1" applyFill="1" applyAlignment="1">
      <alignment horizontal="center" vertical="center"/>
    </xf>
    <xf numFmtId="0" fontId="6" fillId="10" borderId="54" xfId="0" applyFont="1" applyFill="1" applyBorder="1" applyAlignment="1">
      <alignment horizontal="center" vertical="center"/>
    </xf>
    <xf numFmtId="0" fontId="6" fillId="10" borderId="55" xfId="0" applyFont="1" applyFill="1" applyBorder="1" applyAlignment="1">
      <alignment horizontal="center" vertical="center"/>
    </xf>
    <xf numFmtId="0" fontId="5" fillId="10" borderId="75" xfId="0" applyFont="1" applyFill="1" applyBorder="1" applyAlignment="1">
      <alignment horizontal="center" vertical="center"/>
    </xf>
    <xf numFmtId="0" fontId="5" fillId="10" borderId="76" xfId="0" applyFont="1" applyFill="1" applyBorder="1" applyAlignment="1">
      <alignment horizontal="center" vertical="center"/>
    </xf>
    <xf numFmtId="0" fontId="6" fillId="10" borderId="79" xfId="0" applyFont="1" applyFill="1" applyBorder="1" applyAlignment="1">
      <alignment horizontal="center" vertical="center"/>
    </xf>
    <xf numFmtId="0" fontId="6" fillId="7" borderId="81" xfId="0" applyFont="1" applyFill="1" applyBorder="1" applyAlignment="1">
      <alignment horizontal="center" vertical="center"/>
    </xf>
    <xf numFmtId="0" fontId="6" fillId="7" borderId="87" xfId="0" applyFont="1" applyFill="1" applyBorder="1" applyAlignment="1">
      <alignment horizontal="center" vertical="center"/>
    </xf>
    <xf numFmtId="0" fontId="5" fillId="0" borderId="14" xfId="0" applyFont="1" applyBorder="1" applyAlignment="1">
      <alignment horizontal="center" vertical="center" shrinkToFit="1"/>
    </xf>
    <xf numFmtId="0" fontId="6" fillId="7" borderId="90" xfId="0" applyFont="1" applyFill="1" applyBorder="1" applyAlignment="1">
      <alignment horizontal="center" vertical="center"/>
    </xf>
    <xf numFmtId="0" fontId="5" fillId="0" borderId="92" xfId="0" applyFont="1" applyBorder="1" applyAlignment="1">
      <alignment horizontal="center" vertical="center" shrinkToFit="1"/>
    </xf>
    <xf numFmtId="0" fontId="10" fillId="10" borderId="0" xfId="0" applyFont="1" applyFill="1" applyAlignment="1">
      <alignment horizontal="center" vertical="center"/>
    </xf>
    <xf numFmtId="0" fontId="7" fillId="10" borderId="0" xfId="0" applyFont="1" applyFill="1" applyAlignment="1">
      <alignment vertical="center"/>
    </xf>
    <xf numFmtId="0" fontId="6" fillId="7" borderId="69" xfId="0" applyFont="1" applyFill="1" applyBorder="1" applyAlignment="1">
      <alignment horizontal="center" vertical="center"/>
    </xf>
    <xf numFmtId="0" fontId="6" fillId="7" borderId="88" xfId="0" applyFont="1" applyFill="1" applyBorder="1" applyAlignment="1">
      <alignment horizontal="center" vertical="center"/>
    </xf>
    <xf numFmtId="0" fontId="43" fillId="0" borderId="0" xfId="0" applyFont="1" applyAlignment="1">
      <alignment horizontal="center"/>
    </xf>
    <xf numFmtId="0" fontId="5" fillId="0" borderId="98" xfId="0" applyFont="1" applyBorder="1" applyAlignment="1">
      <alignment horizontal="center" vertical="center" shrinkToFit="1"/>
    </xf>
    <xf numFmtId="0" fontId="10" fillId="10" borderId="0" xfId="0" applyFont="1" applyFill="1" applyAlignment="1">
      <alignment vertical="center"/>
    </xf>
    <xf numFmtId="0" fontId="5" fillId="0" borderId="84"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58" xfId="0" applyFont="1" applyBorder="1" applyAlignment="1">
      <alignment horizontal="center" vertical="center" shrinkToFit="1"/>
    </xf>
    <xf numFmtId="0" fontId="51"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1" borderId="14" xfId="0" applyFont="1" applyFill="1" applyBorder="1" applyAlignment="1">
      <alignment horizontal="center" vertical="center" shrinkToFit="1"/>
    </xf>
    <xf numFmtId="0" fontId="5" fillId="11" borderId="75" xfId="0" applyFont="1" applyFill="1" applyBorder="1" applyAlignment="1">
      <alignment horizontal="center" vertical="center" shrinkToFit="1"/>
    </xf>
    <xf numFmtId="49" fontId="5" fillId="0" borderId="94"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75" xfId="0" applyNumberFormat="1" applyFont="1" applyFill="1" applyBorder="1" applyAlignment="1">
      <alignment horizontal="center" vertical="center" shrinkToFit="1"/>
    </xf>
    <xf numFmtId="0" fontId="52" fillId="0" borderId="0" xfId="0" applyFont="1"/>
    <xf numFmtId="179" fontId="5" fillId="0" borderId="0" xfId="0" applyNumberFormat="1" applyFont="1" applyAlignment="1" applyProtection="1">
      <alignment horizontal="right" vertical="center"/>
      <protection hidden="1"/>
    </xf>
    <xf numFmtId="0" fontId="54" fillId="0" borderId="0" xfId="9" applyFont="1">
      <alignment vertical="center"/>
    </xf>
    <xf numFmtId="0" fontId="54" fillId="0" borderId="0" xfId="9" applyFont="1" applyAlignment="1">
      <alignment horizontal="center" vertical="center"/>
    </xf>
    <xf numFmtId="0" fontId="55" fillId="0" borderId="0" xfId="9" applyFont="1">
      <alignment vertical="center"/>
    </xf>
    <xf numFmtId="0" fontId="54" fillId="0" borderId="0" xfId="9" applyFont="1" applyAlignment="1">
      <alignment horizontal="left" vertical="center"/>
    </xf>
    <xf numFmtId="0" fontId="54" fillId="0" borderId="0" xfId="9" applyFont="1" applyAlignment="1">
      <alignment vertical="top"/>
    </xf>
    <xf numFmtId="0" fontId="54" fillId="0" borderId="14" xfId="9" applyFont="1" applyBorder="1">
      <alignment vertical="center"/>
    </xf>
    <xf numFmtId="0" fontId="54" fillId="0" borderId="63" xfId="9" applyFont="1" applyBorder="1">
      <alignment vertical="center"/>
    </xf>
    <xf numFmtId="0" fontId="57" fillId="0" borderId="63" xfId="9" applyFont="1" applyBorder="1">
      <alignment vertical="center"/>
    </xf>
    <xf numFmtId="0" fontId="55" fillId="0" borderId="63" xfId="9" applyFont="1" applyBorder="1" applyAlignment="1">
      <alignment vertical="top" wrapText="1"/>
    </xf>
    <xf numFmtId="0" fontId="57" fillId="0" borderId="0" xfId="9" applyFont="1">
      <alignment vertical="center"/>
    </xf>
    <xf numFmtId="0" fontId="55" fillId="0" borderId="0" xfId="9" applyFont="1" applyAlignment="1">
      <alignment vertical="top" wrapText="1"/>
    </xf>
    <xf numFmtId="0" fontId="58" fillId="0" borderId="0" xfId="0" applyFont="1" applyAlignment="1" applyProtection="1">
      <alignment vertical="center"/>
      <protection hidden="1"/>
    </xf>
    <xf numFmtId="0" fontId="48" fillId="0" borderId="0" xfId="0" applyFont="1" applyAlignment="1" applyProtection="1">
      <alignment vertical="center"/>
      <protection hidden="1"/>
    </xf>
    <xf numFmtId="0" fontId="5" fillId="0" borderId="99" xfId="0" applyFont="1" applyBorder="1" applyAlignment="1">
      <alignment horizontal="center" vertical="center" shrinkToFit="1"/>
    </xf>
    <xf numFmtId="0" fontId="5" fillId="10" borderId="101" xfId="0" applyFont="1" applyFill="1" applyBorder="1" applyAlignment="1">
      <alignment horizontal="center" vertical="center" shrinkToFit="1"/>
    </xf>
    <xf numFmtId="0" fontId="5" fillId="10" borderId="59" xfId="0" applyFont="1" applyFill="1" applyBorder="1" applyAlignment="1">
      <alignment horizontal="center" vertical="center" shrinkToFit="1"/>
    </xf>
    <xf numFmtId="0" fontId="6" fillId="10" borderId="34" xfId="0" applyFont="1" applyFill="1" applyBorder="1" applyAlignment="1">
      <alignment horizontal="center" vertical="center" shrinkToFit="1"/>
    </xf>
    <xf numFmtId="0" fontId="5" fillId="10" borderId="98" xfId="0" applyFont="1" applyFill="1" applyBorder="1" applyAlignment="1">
      <alignment horizontal="center" vertical="center" shrinkToFit="1"/>
    </xf>
    <xf numFmtId="49" fontId="5" fillId="10" borderId="94" xfId="0" applyNumberFormat="1" applyFont="1" applyFill="1" applyBorder="1" applyAlignment="1">
      <alignment horizontal="center" vertical="center" shrinkToFit="1"/>
    </xf>
    <xf numFmtId="0" fontId="5" fillId="0" borderId="103" xfId="0" applyFont="1" applyBorder="1" applyAlignment="1" applyProtection="1">
      <alignment vertical="center"/>
      <protection hidden="1"/>
    </xf>
    <xf numFmtId="0" fontId="54" fillId="0" borderId="0" xfId="10" applyFont="1" applyAlignment="1">
      <alignment vertical="top" wrapText="1"/>
    </xf>
    <xf numFmtId="0" fontId="5" fillId="0" borderId="0" xfId="0" applyFont="1" applyAlignment="1">
      <alignment horizontal="center"/>
    </xf>
    <xf numFmtId="49" fontId="54" fillId="0" borderId="0" xfId="10" applyNumberFormat="1" applyFont="1" applyAlignment="1">
      <alignment vertical="top" wrapText="1"/>
    </xf>
    <xf numFmtId="0" fontId="54" fillId="0" borderId="0" xfId="10" applyFont="1" applyAlignment="1" applyProtection="1">
      <alignment horizontal="left" vertical="center"/>
      <protection hidden="1"/>
    </xf>
    <xf numFmtId="0" fontId="54" fillId="0" borderId="0" xfId="10" applyFont="1" applyProtection="1">
      <alignment vertical="center"/>
      <protection hidden="1"/>
    </xf>
    <xf numFmtId="0" fontId="54" fillId="0" borderId="0" xfId="10" applyFont="1" applyAlignment="1" applyProtection="1">
      <alignment horizontal="center" vertical="center" wrapText="1"/>
      <protection hidden="1"/>
    </xf>
    <xf numFmtId="0" fontId="33" fillId="0" borderId="10" xfId="4" applyFont="1" applyBorder="1" applyAlignment="1" applyProtection="1">
      <alignment horizontal="center" vertical="center"/>
      <protection hidden="1"/>
    </xf>
    <xf numFmtId="0" fontId="33" fillId="0" borderId="8" xfId="4" applyFont="1" applyBorder="1" applyAlignment="1" applyProtection="1">
      <alignment horizontal="center" vertical="center"/>
      <protection hidden="1"/>
    </xf>
    <xf numFmtId="0" fontId="33" fillId="0" borderId="1" xfId="4" applyFont="1" applyBorder="1" applyAlignment="1" applyProtection="1">
      <alignment horizontal="center" vertical="center"/>
      <protection hidden="1"/>
    </xf>
    <xf numFmtId="0" fontId="33" fillId="0" borderId="29" xfId="4" applyFont="1" applyBorder="1" applyProtection="1">
      <alignment vertical="center"/>
      <protection hidden="1"/>
    </xf>
    <xf numFmtId="0" fontId="0" fillId="10" borderId="0" xfId="0" applyFill="1"/>
    <xf numFmtId="0" fontId="35" fillId="10" borderId="5" xfId="4" applyFont="1" applyFill="1" applyBorder="1" applyAlignment="1" applyProtection="1">
      <alignment horizontal="left" vertical="center"/>
      <protection hidden="1"/>
    </xf>
    <xf numFmtId="0" fontId="33" fillId="10" borderId="63" xfId="4" applyFont="1" applyFill="1" applyBorder="1" applyProtection="1">
      <alignment vertical="center"/>
      <protection hidden="1"/>
    </xf>
    <xf numFmtId="0" fontId="0" fillId="10" borderId="63" xfId="0" applyFill="1" applyBorder="1"/>
    <xf numFmtId="0" fontId="0" fillId="10" borderId="7" xfId="0" applyFill="1" applyBorder="1"/>
    <xf numFmtId="0" fontId="6" fillId="10" borderId="0" xfId="0" applyFont="1" applyFill="1" applyAlignment="1" applyProtection="1">
      <alignment vertical="center"/>
      <protection hidden="1"/>
    </xf>
    <xf numFmtId="0" fontId="58" fillId="10" borderId="0" xfId="0" applyFont="1" applyFill="1" applyAlignment="1" applyProtection="1">
      <alignment vertical="center"/>
      <protection hidden="1"/>
    </xf>
    <xf numFmtId="0" fontId="33" fillId="10" borderId="10" xfId="4" applyFont="1" applyFill="1" applyBorder="1" applyAlignment="1" applyProtection="1">
      <alignment horizontal="center" vertical="center"/>
      <protection hidden="1"/>
    </xf>
    <xf numFmtId="0" fontId="33" fillId="10" borderId="0" xfId="4" applyFont="1" applyFill="1" applyAlignment="1" applyProtection="1">
      <alignment horizontal="center" vertical="center"/>
      <protection hidden="1"/>
    </xf>
    <xf numFmtId="0" fontId="0" fillId="10" borderId="11" xfId="0" applyFill="1" applyBorder="1"/>
    <xf numFmtId="0" fontId="6" fillId="10" borderId="11" xfId="2" applyFont="1" applyFill="1" applyBorder="1" applyAlignment="1" applyProtection="1">
      <alignment vertical="center"/>
      <protection hidden="1"/>
    </xf>
    <xf numFmtId="0" fontId="6" fillId="10" borderId="8" xfId="2" applyFont="1" applyFill="1" applyBorder="1" applyAlignment="1" applyProtection="1">
      <alignment vertical="center"/>
      <protection hidden="1"/>
    </xf>
    <xf numFmtId="0" fontId="6" fillId="10" borderId="103" xfId="2" applyFont="1" applyFill="1" applyBorder="1" applyAlignment="1" applyProtection="1">
      <alignment vertical="center"/>
      <protection hidden="1"/>
    </xf>
    <xf numFmtId="0" fontId="6" fillId="10" borderId="9" xfId="2" applyFont="1" applyFill="1" applyBorder="1" applyAlignment="1" applyProtection="1">
      <alignment vertical="center"/>
      <protection hidden="1"/>
    </xf>
    <xf numFmtId="0" fontId="6" fillId="10" borderId="5" xfId="2" applyFont="1" applyFill="1" applyBorder="1" applyAlignment="1" applyProtection="1">
      <alignment vertical="center"/>
      <protection hidden="1"/>
    </xf>
    <xf numFmtId="0" fontId="6" fillId="10" borderId="6" xfId="2" applyFont="1" applyFill="1" applyBorder="1" applyAlignment="1" applyProtection="1">
      <alignment vertical="center"/>
      <protection hidden="1"/>
    </xf>
    <xf numFmtId="0" fontId="6" fillId="10" borderId="7" xfId="2" applyFont="1" applyFill="1" applyBorder="1" applyAlignment="1" applyProtection="1">
      <alignment vertical="center"/>
      <protection hidden="1"/>
    </xf>
    <xf numFmtId="0" fontId="6" fillId="10" borderId="1" xfId="2" applyFont="1" applyFill="1" applyBorder="1" applyAlignment="1" applyProtection="1">
      <alignment vertical="center"/>
      <protection hidden="1"/>
    </xf>
    <xf numFmtId="0" fontId="6" fillId="10" borderId="7" xfId="2" applyFont="1" applyFill="1" applyBorder="1" applyAlignment="1" applyProtection="1">
      <alignment horizontal="right" vertical="center"/>
      <protection hidden="1"/>
    </xf>
    <xf numFmtId="0" fontId="6" fillId="10" borderId="5" xfId="2" applyFont="1" applyFill="1" applyBorder="1" applyAlignment="1" applyProtection="1">
      <alignment horizontal="left" vertical="top"/>
      <protection hidden="1"/>
    </xf>
    <xf numFmtId="0" fontId="6" fillId="10" borderId="6" xfId="2" applyFont="1" applyFill="1" applyBorder="1" applyAlignment="1" applyProtection="1">
      <alignment horizontal="left" vertical="top"/>
      <protection hidden="1"/>
    </xf>
    <xf numFmtId="0" fontId="6" fillId="10" borderId="7" xfId="2" applyFont="1" applyFill="1" applyBorder="1" applyAlignment="1" applyProtection="1">
      <alignment horizontal="left" vertical="top"/>
      <protection hidden="1"/>
    </xf>
    <xf numFmtId="0" fontId="6" fillId="10" borderId="8" xfId="2" applyFont="1" applyFill="1" applyBorder="1" applyAlignment="1" applyProtection="1">
      <alignment horizontal="left" vertical="top"/>
      <protection hidden="1"/>
    </xf>
    <xf numFmtId="0" fontId="6" fillId="10" borderId="1" xfId="2" applyFont="1" applyFill="1" applyBorder="1" applyAlignment="1" applyProtection="1">
      <alignment horizontal="left" vertical="top"/>
      <protection hidden="1"/>
    </xf>
    <xf numFmtId="0" fontId="6" fillId="10" borderId="9" xfId="2" applyFont="1" applyFill="1" applyBorder="1" applyAlignment="1" applyProtection="1">
      <alignment horizontal="left" vertical="top"/>
      <protection hidden="1"/>
    </xf>
    <xf numFmtId="0" fontId="48" fillId="10" borderId="0" xfId="0" applyFont="1" applyFill="1" applyAlignment="1" applyProtection="1">
      <alignment vertical="center"/>
      <protection hidden="1"/>
    </xf>
    <xf numFmtId="0" fontId="5" fillId="4"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5" fillId="10" borderId="102" xfId="0" applyFont="1" applyFill="1" applyBorder="1" applyAlignment="1">
      <alignment horizontal="center" vertical="center" shrinkToFit="1"/>
    </xf>
    <xf numFmtId="0" fontId="5" fillId="10" borderId="100" xfId="0" applyFont="1" applyFill="1" applyBorder="1" applyAlignment="1">
      <alignment horizontal="center" vertical="center" shrinkToFit="1"/>
    </xf>
    <xf numFmtId="49" fontId="5" fillId="10" borderId="102" xfId="0" applyNumberFormat="1" applyFont="1" applyFill="1" applyBorder="1" applyAlignment="1">
      <alignment horizontal="center" vertical="center" shrinkToFit="1"/>
    </xf>
    <xf numFmtId="49" fontId="5" fillId="10" borderId="61" xfId="0" applyNumberFormat="1" applyFont="1" applyFill="1" applyBorder="1" applyAlignment="1">
      <alignment horizontal="center" vertical="center" shrinkToFit="1"/>
    </xf>
    <xf numFmtId="0" fontId="5" fillId="10" borderId="60" xfId="0" applyFont="1" applyFill="1" applyBorder="1" applyAlignment="1">
      <alignment horizontal="left" vertical="center" shrinkToFit="1"/>
    </xf>
    <xf numFmtId="0" fontId="5" fillId="10" borderId="100" xfId="0" applyFont="1" applyFill="1" applyBorder="1" applyAlignment="1">
      <alignment horizontal="left" vertical="center" shrinkToFit="1"/>
    </xf>
    <xf numFmtId="0" fontId="5" fillId="10" borderId="102" xfId="0" applyFont="1" applyFill="1" applyBorder="1" applyAlignment="1">
      <alignment horizontal="left" vertical="center" indent="1" shrinkToFit="1"/>
    </xf>
    <xf numFmtId="0" fontId="5" fillId="10" borderId="60" xfId="0" applyFont="1" applyFill="1" applyBorder="1" applyAlignment="1">
      <alignment horizontal="left" vertical="center" indent="1" shrinkToFit="1"/>
    </xf>
    <xf numFmtId="0" fontId="5" fillId="10" borderId="100" xfId="0" applyFont="1" applyFill="1" applyBorder="1" applyAlignment="1">
      <alignment horizontal="left" vertical="center" indent="1" shrinkToFit="1"/>
    </xf>
    <xf numFmtId="49" fontId="5" fillId="10" borderId="102" xfId="0" applyNumberFormat="1" applyFont="1" applyFill="1" applyBorder="1" applyAlignment="1">
      <alignment horizontal="left" vertical="center" indent="1" shrinkToFit="1"/>
    </xf>
    <xf numFmtId="49" fontId="5" fillId="10" borderId="60" xfId="0" applyNumberFormat="1" applyFont="1" applyFill="1" applyBorder="1" applyAlignment="1">
      <alignment horizontal="left" vertical="center" indent="1" shrinkToFit="1"/>
    </xf>
    <xf numFmtId="49" fontId="5" fillId="10" borderId="61" xfId="0" applyNumberFormat="1" applyFont="1" applyFill="1" applyBorder="1" applyAlignment="1">
      <alignment horizontal="left" vertical="center" indent="1" shrinkToFit="1"/>
    </xf>
    <xf numFmtId="0" fontId="6" fillId="10" borderId="94" xfId="0" applyFont="1" applyFill="1" applyBorder="1" applyAlignment="1">
      <alignment horizontal="left" vertical="center" indent="1" shrinkToFit="1"/>
    </xf>
    <xf numFmtId="0" fontId="5" fillId="10" borderId="94" xfId="0" applyFont="1" applyFill="1" applyBorder="1" applyAlignment="1">
      <alignment horizontal="center" vertical="center" shrinkToFit="1"/>
    </xf>
    <xf numFmtId="0" fontId="6" fillId="10" borderId="94" xfId="0" applyFont="1" applyFill="1" applyBorder="1" applyAlignment="1">
      <alignment horizontal="center" vertical="center"/>
    </xf>
    <xf numFmtId="49" fontId="6" fillId="10" borderId="85" xfId="0" applyNumberFormat="1" applyFont="1" applyFill="1" applyBorder="1" applyAlignment="1">
      <alignment horizontal="center" vertical="center" shrinkToFit="1"/>
    </xf>
    <xf numFmtId="49" fontId="6" fillId="10" borderId="86" xfId="0" applyNumberFormat="1" applyFont="1" applyFill="1" applyBorder="1" applyAlignment="1">
      <alignment horizontal="center" vertical="center" shrinkToFit="1"/>
    </xf>
    <xf numFmtId="0" fontId="6" fillId="10" borderId="85" xfId="0" applyFont="1" applyFill="1" applyBorder="1" applyAlignment="1">
      <alignment vertical="center" shrinkToFit="1"/>
    </xf>
    <xf numFmtId="0" fontId="6" fillId="10" borderId="70" xfId="0" applyFont="1" applyFill="1" applyBorder="1" applyAlignment="1">
      <alignment vertical="center" shrinkToFit="1"/>
    </xf>
    <xf numFmtId="0" fontId="6" fillId="10" borderId="86" xfId="0" applyFont="1" applyFill="1" applyBorder="1" applyAlignment="1">
      <alignment vertical="center" shrinkToFit="1"/>
    </xf>
    <xf numFmtId="49" fontId="6" fillId="10" borderId="70" xfId="0" applyNumberFormat="1" applyFont="1" applyFill="1" applyBorder="1" applyAlignment="1">
      <alignment horizontal="center" vertical="center" shrinkToFit="1"/>
    </xf>
    <xf numFmtId="49" fontId="6" fillId="10" borderId="71" xfId="0" applyNumberFormat="1" applyFont="1" applyFill="1" applyBorder="1" applyAlignment="1">
      <alignment horizontal="center" vertical="center" shrinkToFit="1"/>
    </xf>
    <xf numFmtId="0" fontId="5" fillId="10" borderId="64" xfId="0" applyFont="1" applyFill="1" applyBorder="1" applyAlignment="1">
      <alignment horizontal="center" vertical="center" shrinkToFit="1"/>
    </xf>
    <xf numFmtId="0" fontId="5" fillId="10" borderId="66" xfId="0" applyFont="1" applyFill="1" applyBorder="1" applyAlignment="1">
      <alignment horizontal="center" vertical="center" shrinkToFit="1"/>
    </xf>
    <xf numFmtId="49" fontId="5" fillId="10" borderId="94" xfId="0" applyNumberFormat="1" applyFont="1" applyFill="1" applyBorder="1" applyAlignment="1">
      <alignment horizontal="center" vertical="center" shrinkToFit="1"/>
    </xf>
    <xf numFmtId="49" fontId="5" fillId="10" borderId="95" xfId="0" applyNumberFormat="1" applyFont="1" applyFill="1" applyBorder="1" applyAlignment="1">
      <alignment horizontal="center" vertical="center" shrinkToFit="1"/>
    </xf>
    <xf numFmtId="0" fontId="5" fillId="0" borderId="88" xfId="0" applyFont="1" applyBorder="1" applyAlignment="1">
      <alignment horizontal="left" vertical="center" indent="1" shrinkToFit="1"/>
    </xf>
    <xf numFmtId="0" fontId="5" fillId="0" borderId="27" xfId="0" applyFont="1" applyBorder="1" applyAlignment="1">
      <alignment horizontal="left" vertical="center" indent="1" shrinkToFit="1"/>
    </xf>
    <xf numFmtId="0" fontId="5" fillId="0" borderId="14" xfId="0"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89" xfId="0" applyNumberFormat="1"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6" xfId="0" applyFont="1" applyBorder="1" applyAlignment="1">
      <alignment horizontal="left" vertical="center" indent="1" shrinkToFit="1"/>
    </xf>
    <xf numFmtId="0" fontId="5" fillId="0" borderId="28" xfId="0" applyFont="1" applyBorder="1" applyAlignment="1">
      <alignment horizontal="left" vertical="center" indent="1" shrinkToFit="1"/>
    </xf>
    <xf numFmtId="49" fontId="5" fillId="0" borderId="26" xfId="0" applyNumberFormat="1" applyFont="1" applyBorder="1" applyAlignment="1">
      <alignment horizontal="left" vertical="center" indent="1" shrinkToFit="1"/>
    </xf>
    <xf numFmtId="49" fontId="5" fillId="0" borderId="27" xfId="0" applyNumberFormat="1" applyFont="1" applyBorder="1" applyAlignment="1">
      <alignment horizontal="left" vertical="center" indent="1" shrinkToFit="1"/>
    </xf>
    <xf numFmtId="49" fontId="5" fillId="0" borderId="89" xfId="0" applyNumberFormat="1" applyFont="1" applyBorder="1" applyAlignment="1">
      <alignment horizontal="left" vertical="center" indent="1" shrinkToFit="1"/>
    </xf>
    <xf numFmtId="0" fontId="6" fillId="10" borderId="76" xfId="0" applyFont="1" applyFill="1" applyBorder="1" applyAlignment="1">
      <alignment horizontal="center" vertical="center"/>
    </xf>
    <xf numFmtId="0" fontId="6" fillId="10" borderId="80" xfId="0" applyFont="1" applyFill="1" applyBorder="1" applyAlignment="1">
      <alignment horizontal="center" vertical="center"/>
    </xf>
    <xf numFmtId="0" fontId="6" fillId="10" borderId="77" xfId="0" applyFont="1" applyFill="1" applyBorder="1" applyAlignment="1">
      <alignment horizontal="center" vertical="center"/>
    </xf>
    <xf numFmtId="0" fontId="6" fillId="10" borderId="78" xfId="0" applyFont="1" applyFill="1" applyBorder="1" applyAlignment="1">
      <alignment horizontal="center" vertical="center"/>
    </xf>
    <xf numFmtId="0" fontId="5" fillId="0" borderId="82"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9" xfId="0" applyFont="1" applyBorder="1" applyAlignment="1">
      <alignment horizontal="left" vertical="center" inden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3"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indent="1" shrinkToFit="1"/>
    </xf>
    <xf numFmtId="0" fontId="5" fillId="10" borderId="64" xfId="0" applyFont="1" applyFill="1" applyBorder="1" applyAlignment="1">
      <alignment horizontal="center" vertical="center"/>
    </xf>
    <xf numFmtId="0" fontId="5" fillId="10" borderId="65" xfId="0" applyFont="1" applyFill="1" applyBorder="1" applyAlignment="1">
      <alignment horizontal="center" vertical="center"/>
    </xf>
    <xf numFmtId="0" fontId="5" fillId="10" borderId="66" xfId="0" applyFont="1" applyFill="1" applyBorder="1" applyAlignment="1">
      <alignment horizontal="center" vertical="center"/>
    </xf>
    <xf numFmtId="0" fontId="5" fillId="10" borderId="72" xfId="0" applyFont="1" applyFill="1" applyBorder="1" applyAlignment="1">
      <alignment horizontal="center" vertical="center"/>
    </xf>
    <xf numFmtId="0" fontId="5" fillId="10" borderId="73" xfId="0" applyFont="1" applyFill="1" applyBorder="1" applyAlignment="1">
      <alignment horizontal="center" vertical="center"/>
    </xf>
    <xf numFmtId="0" fontId="5" fillId="10" borderId="74" xfId="0" applyFont="1" applyFill="1" applyBorder="1" applyAlignment="1">
      <alignment horizontal="center" vertical="center"/>
    </xf>
    <xf numFmtId="0" fontId="5" fillId="10" borderId="67" xfId="0" applyFont="1" applyFill="1" applyBorder="1" applyAlignment="1">
      <alignment horizontal="center" vertical="center"/>
    </xf>
    <xf numFmtId="0" fontId="5" fillId="10" borderId="68" xfId="0" applyFont="1" applyFill="1" applyBorder="1" applyAlignment="1">
      <alignment horizontal="center" vertical="center"/>
    </xf>
    <xf numFmtId="0" fontId="6" fillId="10" borderId="69" xfId="0" applyFont="1" applyFill="1" applyBorder="1" applyAlignment="1">
      <alignment horizontal="center" vertical="center"/>
    </xf>
    <xf numFmtId="0" fontId="6" fillId="10" borderId="70" xfId="0" applyFont="1" applyFill="1" applyBorder="1" applyAlignment="1">
      <alignment horizontal="center" vertical="center"/>
    </xf>
    <xf numFmtId="0" fontId="6" fillId="10" borderId="71" xfId="0"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49" fontId="5" fillId="0" borderId="8" xfId="0" applyNumberFormat="1" applyFont="1" applyBorder="1" applyAlignment="1">
      <alignment horizontal="left" vertical="center" indent="1" shrinkToFit="1"/>
    </xf>
    <xf numFmtId="49" fontId="5" fillId="0" borderId="1" xfId="0" applyNumberFormat="1" applyFont="1" applyBorder="1" applyAlignment="1">
      <alignment horizontal="left" vertical="center" indent="1" shrinkToFit="1"/>
    </xf>
    <xf numFmtId="49" fontId="5" fillId="0" borderId="83" xfId="0" applyNumberFormat="1" applyFont="1" applyBorder="1" applyAlignment="1">
      <alignment horizontal="left" vertical="center" indent="1" shrinkToFit="1"/>
    </xf>
    <xf numFmtId="0" fontId="5" fillId="10" borderId="59" xfId="0" applyFont="1" applyFill="1" applyBorder="1" applyAlignment="1">
      <alignment horizontal="left" vertical="center" indent="1" shrinkToFit="1"/>
    </xf>
    <xf numFmtId="0" fontId="5" fillId="0" borderId="91" xfId="0" applyFont="1" applyBorder="1" applyAlignment="1">
      <alignment horizontal="left" vertical="center" indent="1" shrinkToFit="1"/>
    </xf>
    <xf numFmtId="0" fontId="5" fillId="0" borderId="80" xfId="0" applyFont="1" applyBorder="1" applyAlignment="1">
      <alignment horizontal="left" vertical="center" indent="1" shrinkToFit="1"/>
    </xf>
    <xf numFmtId="0" fontId="5" fillId="0" borderId="77" xfId="0" applyFont="1" applyBorder="1" applyAlignment="1">
      <alignment horizontal="left" vertical="center" indent="1" shrinkToFit="1"/>
    </xf>
    <xf numFmtId="0" fontId="5" fillId="0" borderId="93" xfId="0" applyFont="1" applyBorder="1" applyAlignment="1">
      <alignment horizontal="center" vertical="center" shrinkToFit="1"/>
    </xf>
    <xf numFmtId="0" fontId="5" fillId="0" borderId="74" xfId="0" applyFont="1" applyBorder="1" applyAlignment="1">
      <alignment horizontal="center" vertical="center" shrinkToFit="1"/>
    </xf>
    <xf numFmtId="49" fontId="5" fillId="0" borderId="76" xfId="0" applyNumberFormat="1" applyFont="1" applyBorder="1" applyAlignment="1">
      <alignment horizontal="center" vertical="center" shrinkToFit="1"/>
    </xf>
    <xf numFmtId="49" fontId="5" fillId="0" borderId="78" xfId="0" applyNumberFormat="1"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80" xfId="0" applyFont="1" applyBorder="1" applyAlignment="1">
      <alignment horizontal="left" vertical="center" shrinkToFit="1"/>
    </xf>
    <xf numFmtId="0" fontId="5" fillId="0" borderId="77" xfId="0" applyFont="1" applyBorder="1" applyAlignment="1">
      <alignment horizontal="left" vertical="center" shrinkToFit="1"/>
    </xf>
    <xf numFmtId="0" fontId="5" fillId="0" borderId="76" xfId="0" applyFont="1" applyBorder="1" applyAlignment="1">
      <alignment horizontal="left" vertical="center" indent="1" shrinkToFit="1"/>
    </xf>
    <xf numFmtId="49" fontId="5" fillId="0" borderId="76" xfId="0" applyNumberFormat="1" applyFont="1" applyBorder="1" applyAlignment="1">
      <alignment horizontal="left" vertical="center" indent="1" shrinkToFit="1"/>
    </xf>
    <xf numFmtId="49" fontId="5" fillId="0" borderId="80" xfId="0" applyNumberFormat="1" applyFont="1" applyBorder="1" applyAlignment="1">
      <alignment horizontal="left" vertical="center" indent="1" shrinkToFit="1"/>
    </xf>
    <xf numFmtId="49" fontId="5" fillId="0" borderId="78" xfId="0" applyNumberFormat="1" applyFont="1" applyBorder="1" applyAlignment="1">
      <alignment horizontal="left" vertical="center" indent="1" shrinkToFit="1"/>
    </xf>
    <xf numFmtId="0" fontId="5" fillId="10" borderId="69" xfId="0" applyFont="1" applyFill="1" applyBorder="1" applyAlignment="1">
      <alignment horizontal="center" vertical="center"/>
    </xf>
    <xf numFmtId="0" fontId="5" fillId="10" borderId="70" xfId="0" applyFont="1" applyFill="1" applyBorder="1" applyAlignment="1">
      <alignment horizontal="center" vertical="center"/>
    </xf>
    <xf numFmtId="0" fontId="5" fillId="10" borderId="71" xfId="0" applyFont="1" applyFill="1" applyBorder="1" applyAlignment="1">
      <alignment horizontal="center" vertical="center"/>
    </xf>
    <xf numFmtId="0" fontId="5" fillId="10" borderId="75" xfId="0" applyFont="1" applyFill="1" applyBorder="1" applyAlignment="1">
      <alignment horizontal="center" vertical="center"/>
    </xf>
    <xf numFmtId="0" fontId="6" fillId="10" borderId="75" xfId="0" applyFont="1" applyFill="1" applyBorder="1" applyAlignment="1">
      <alignment horizontal="center" vertical="center"/>
    </xf>
    <xf numFmtId="0" fontId="5" fillId="10" borderId="91" xfId="0" applyFont="1" applyFill="1" applyBorder="1" applyAlignment="1">
      <alignment horizontal="center" vertical="center"/>
    </xf>
    <xf numFmtId="0" fontId="5" fillId="0" borderId="64" xfId="0" applyFont="1" applyBorder="1" applyAlignment="1">
      <alignment horizontal="center" vertical="center" shrinkToFit="1"/>
    </xf>
    <xf numFmtId="0" fontId="5" fillId="0" borderId="66" xfId="0" applyFont="1" applyBorder="1" applyAlignment="1">
      <alignment horizontal="center" vertical="center" shrinkToFit="1"/>
    </xf>
    <xf numFmtId="49" fontId="5" fillId="0" borderId="94" xfId="0" applyNumberFormat="1" applyFont="1" applyBorder="1" applyAlignment="1">
      <alignment horizontal="center" vertical="center" shrinkToFit="1"/>
    </xf>
    <xf numFmtId="49" fontId="5" fillId="0" borderId="95" xfId="0" applyNumberFormat="1" applyFont="1" applyBorder="1" applyAlignment="1">
      <alignment horizontal="center" vertical="center" shrinkToFit="1"/>
    </xf>
    <xf numFmtId="0" fontId="6" fillId="0" borderId="14" xfId="0" applyFont="1" applyBorder="1" applyAlignment="1">
      <alignment horizontal="left" vertical="center" indent="1" shrinkToFit="1"/>
    </xf>
    <xf numFmtId="0" fontId="6" fillId="0" borderId="14" xfId="0" applyFont="1" applyBorder="1" applyAlignment="1">
      <alignment horizontal="center" vertical="center"/>
    </xf>
    <xf numFmtId="49" fontId="6" fillId="0" borderId="26" xfId="0" applyNumberFormat="1" applyFont="1" applyBorder="1" applyAlignment="1">
      <alignment horizontal="center" vertical="center" shrinkToFit="1"/>
    </xf>
    <xf numFmtId="49" fontId="6" fillId="0" borderId="28" xfId="0" applyNumberFormat="1" applyFont="1" applyBorder="1" applyAlignment="1">
      <alignment horizontal="center" vertical="center"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8" xfId="0" applyFont="1" applyBorder="1" applyAlignment="1">
      <alignment vertical="center" shrinkToFit="1"/>
    </xf>
    <xf numFmtId="49" fontId="6" fillId="0" borderId="27" xfId="0" applyNumberFormat="1" applyFont="1" applyBorder="1" applyAlignment="1">
      <alignment horizontal="center" vertical="center" shrinkToFit="1"/>
    </xf>
    <xf numFmtId="49" fontId="6" fillId="0" borderId="89" xfId="0" applyNumberFormat="1" applyFont="1" applyBorder="1" applyAlignment="1">
      <alignment horizontal="center" vertical="center" shrinkToFit="1"/>
    </xf>
    <xf numFmtId="0" fontId="5" fillId="0" borderId="88"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96" xfId="0" applyNumberFormat="1" applyFont="1" applyBorder="1" applyAlignment="1">
      <alignment horizontal="center" vertical="center" shrinkToFit="1"/>
    </xf>
    <xf numFmtId="0" fontId="6" fillId="0" borderId="94" xfId="0" applyFont="1" applyBorder="1" applyAlignment="1">
      <alignment horizontal="left" vertical="center" indent="1" shrinkToFit="1"/>
    </xf>
    <xf numFmtId="0" fontId="5" fillId="0" borderId="94" xfId="0" applyFont="1" applyBorder="1" applyAlignment="1">
      <alignment horizontal="center" vertical="center" shrinkToFit="1"/>
    </xf>
    <xf numFmtId="0" fontId="6" fillId="0" borderId="94" xfId="0" applyFont="1" applyBorder="1" applyAlignment="1">
      <alignment horizontal="center" vertical="center"/>
    </xf>
    <xf numFmtId="49" fontId="6" fillId="0" borderId="85" xfId="0" applyNumberFormat="1" applyFont="1" applyBorder="1" applyAlignment="1">
      <alignment horizontal="center" vertical="center" shrinkToFit="1"/>
    </xf>
    <xf numFmtId="49" fontId="6" fillId="0" borderId="86" xfId="0" applyNumberFormat="1" applyFont="1" applyBorder="1" applyAlignment="1">
      <alignment horizontal="center" vertical="center" shrinkToFit="1"/>
    </xf>
    <xf numFmtId="0" fontId="6" fillId="0" borderId="85" xfId="0" applyFont="1" applyBorder="1" applyAlignment="1">
      <alignment vertical="center" shrinkToFit="1"/>
    </xf>
    <xf numFmtId="0" fontId="6" fillId="0" borderId="70" xfId="0" applyFont="1" applyBorder="1" applyAlignment="1">
      <alignment vertical="center" shrinkToFit="1"/>
    </xf>
    <xf numFmtId="0" fontId="6" fillId="0" borderId="86" xfId="0" applyFont="1" applyBorder="1" applyAlignment="1">
      <alignment vertical="center" shrinkToFit="1"/>
    </xf>
    <xf numFmtId="49" fontId="6" fillId="0" borderId="70" xfId="0" applyNumberFormat="1" applyFont="1" applyBorder="1" applyAlignment="1">
      <alignment horizontal="center" vertical="center" shrinkToFit="1"/>
    </xf>
    <xf numFmtId="49" fontId="6" fillId="0" borderId="71" xfId="0" applyNumberFormat="1" applyFont="1" applyBorder="1" applyAlignment="1">
      <alignment horizontal="center" vertical="center" shrinkToFit="1"/>
    </xf>
    <xf numFmtId="0" fontId="5" fillId="11" borderId="88" xfId="0" applyFont="1" applyFill="1" applyBorder="1" applyAlignment="1">
      <alignment horizontal="center" vertical="center" shrinkToFit="1"/>
    </xf>
    <xf numFmtId="0" fontId="5" fillId="11" borderId="28" xfId="0" applyFont="1" applyFill="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96" xfId="0" applyNumberFormat="1" applyFont="1" applyFill="1" applyBorder="1" applyAlignment="1">
      <alignment horizontal="center" vertical="center" shrinkToFit="1"/>
    </xf>
    <xf numFmtId="0" fontId="6" fillId="11" borderId="75" xfId="0" applyFont="1" applyFill="1" applyBorder="1" applyAlignment="1">
      <alignment horizontal="left" vertical="center" indent="1" shrinkToFit="1"/>
    </xf>
    <xf numFmtId="0" fontId="5" fillId="11" borderId="75" xfId="0" applyFont="1" applyFill="1" applyBorder="1" applyAlignment="1">
      <alignment horizontal="center" vertical="center" shrinkToFit="1"/>
    </xf>
    <xf numFmtId="0" fontId="6" fillId="11" borderId="75" xfId="0" applyFont="1" applyFill="1" applyBorder="1" applyAlignment="1">
      <alignment horizontal="center" vertical="center"/>
    </xf>
    <xf numFmtId="49" fontId="6" fillId="11" borderId="76" xfId="0" applyNumberFormat="1" applyFont="1" applyFill="1" applyBorder="1" applyAlignment="1">
      <alignment horizontal="center" vertical="center" shrinkToFit="1"/>
    </xf>
    <xf numFmtId="49" fontId="6" fillId="11" borderId="77" xfId="0" applyNumberFormat="1" applyFont="1" applyFill="1" applyBorder="1" applyAlignment="1">
      <alignment horizontal="center" vertical="center" shrinkToFit="1"/>
    </xf>
    <xf numFmtId="0" fontId="6" fillId="11" borderId="76" xfId="0" applyFont="1" applyFill="1" applyBorder="1" applyAlignment="1">
      <alignment vertical="center" shrinkToFit="1"/>
    </xf>
    <xf numFmtId="0" fontId="6" fillId="11" borderId="80" xfId="0" applyFont="1" applyFill="1" applyBorder="1" applyAlignment="1">
      <alignment vertical="center" shrinkToFit="1"/>
    </xf>
    <xf numFmtId="0" fontId="6" fillId="11" borderId="77" xfId="0" applyFont="1" applyFill="1" applyBorder="1" applyAlignment="1">
      <alignment vertical="center" shrinkToFit="1"/>
    </xf>
    <xf numFmtId="49" fontId="6" fillId="11" borderId="80" xfId="0" applyNumberFormat="1" applyFont="1" applyFill="1" applyBorder="1" applyAlignment="1">
      <alignment horizontal="center" vertical="center" shrinkToFit="1"/>
    </xf>
    <xf numFmtId="49" fontId="6" fillId="11" borderId="78" xfId="0" applyNumberFormat="1" applyFont="1" applyFill="1" applyBorder="1" applyAlignment="1">
      <alignment horizontal="center" vertical="center" shrinkToFit="1"/>
    </xf>
    <xf numFmtId="0" fontId="5" fillId="11" borderId="91" xfId="0" applyFont="1" applyFill="1" applyBorder="1" applyAlignment="1">
      <alignment horizontal="center" vertical="center" shrinkToFit="1"/>
    </xf>
    <xf numFmtId="0" fontId="5" fillId="11" borderId="77" xfId="0" applyFont="1" applyFill="1" applyBorder="1" applyAlignment="1">
      <alignment horizontal="center" vertical="center" shrinkToFit="1"/>
    </xf>
    <xf numFmtId="49" fontId="5" fillId="11" borderId="75" xfId="0" applyNumberFormat="1" applyFont="1" applyFill="1" applyBorder="1" applyAlignment="1">
      <alignment horizontal="center" vertical="center" shrinkToFit="1"/>
    </xf>
    <xf numFmtId="49" fontId="5" fillId="11" borderId="97" xfId="0" applyNumberFormat="1" applyFont="1" applyFill="1" applyBorder="1" applyAlignment="1">
      <alignment horizontal="center" vertical="center" shrinkToFit="1"/>
    </xf>
    <xf numFmtId="0" fontId="6" fillId="11" borderId="14" xfId="0" applyFont="1" applyFill="1" applyBorder="1" applyAlignment="1">
      <alignment horizontal="left" vertical="center" indent="1" shrinkToFit="1"/>
    </xf>
    <xf numFmtId="0" fontId="5" fillId="11" borderId="14" xfId="0" applyFont="1" applyFill="1" applyBorder="1" applyAlignment="1">
      <alignment horizontal="center" vertical="center" shrinkToFit="1"/>
    </xf>
    <xf numFmtId="0" fontId="6" fillId="11" borderId="14" xfId="0" applyFont="1" applyFill="1" applyBorder="1" applyAlignment="1">
      <alignment horizontal="center" vertical="center"/>
    </xf>
    <xf numFmtId="49" fontId="6" fillId="11" borderId="26" xfId="0" applyNumberFormat="1" applyFont="1" applyFill="1" applyBorder="1" applyAlignment="1">
      <alignment horizontal="center" vertical="center" shrinkToFit="1"/>
    </xf>
    <xf numFmtId="49" fontId="6" fillId="11" borderId="28" xfId="0" applyNumberFormat="1" applyFont="1" applyFill="1" applyBorder="1" applyAlignment="1">
      <alignment horizontal="center" vertical="center" shrinkToFit="1"/>
    </xf>
    <xf numFmtId="0" fontId="6" fillId="11" borderId="26" xfId="0" applyFont="1" applyFill="1" applyBorder="1" applyAlignment="1">
      <alignment vertical="center" shrinkToFit="1"/>
    </xf>
    <xf numFmtId="0" fontId="6" fillId="11" borderId="27" xfId="0" applyFont="1" applyFill="1" applyBorder="1" applyAlignment="1">
      <alignment vertical="center" shrinkToFit="1"/>
    </xf>
    <xf numFmtId="0" fontId="6" fillId="11" borderId="28" xfId="0" applyFont="1" applyFill="1" applyBorder="1" applyAlignment="1">
      <alignment vertical="center" shrinkToFit="1"/>
    </xf>
    <xf numFmtId="49" fontId="6" fillId="11" borderId="27" xfId="0" applyNumberFormat="1" applyFont="1" applyFill="1" applyBorder="1" applyAlignment="1">
      <alignment horizontal="center" vertical="center" shrinkToFit="1"/>
    </xf>
    <xf numFmtId="49" fontId="6" fillId="11" borderId="89" xfId="0" applyNumberFormat="1" applyFont="1" applyFill="1" applyBorder="1" applyAlignment="1">
      <alignment horizontal="center" vertical="center" shrinkToFit="1"/>
    </xf>
    <xf numFmtId="0" fontId="34" fillId="0" borderId="0" xfId="4" applyFont="1" applyAlignment="1" applyProtection="1">
      <alignment horizontal="left" vertical="center"/>
      <protection hidden="1"/>
    </xf>
    <xf numFmtId="0" fontId="35" fillId="0" borderId="0" xfId="4" applyFont="1" applyAlignment="1" applyProtection="1">
      <alignment horizontal="center" vertical="center"/>
      <protection hidden="1"/>
    </xf>
    <xf numFmtId="0" fontId="34" fillId="0" borderId="26" xfId="4" applyFont="1" applyBorder="1" applyAlignment="1" applyProtection="1">
      <alignment horizontal="center" vertical="center"/>
      <protection hidden="1"/>
    </xf>
    <xf numFmtId="0" fontId="34" fillId="0" borderId="27" xfId="4" applyFont="1" applyBorder="1" applyAlignment="1" applyProtection="1">
      <alignment horizontal="center" vertical="center"/>
      <protection hidden="1"/>
    </xf>
    <xf numFmtId="0" fontId="34" fillId="0" borderId="44" xfId="4" applyFont="1" applyBorder="1" applyAlignment="1" applyProtection="1">
      <alignment horizontal="center" vertical="center"/>
      <protection hidden="1"/>
    </xf>
    <xf numFmtId="188" fontId="34" fillId="0" borderId="47" xfId="4" applyNumberFormat="1" applyFont="1" applyBorder="1" applyProtection="1">
      <alignment vertical="center"/>
      <protection hidden="1"/>
    </xf>
    <xf numFmtId="188" fontId="34" fillId="0" borderId="48" xfId="4" applyNumberFormat="1" applyFont="1" applyBorder="1" applyProtection="1">
      <alignment vertical="center"/>
      <protection hidden="1"/>
    </xf>
    <xf numFmtId="0" fontId="41" fillId="0" borderId="5" xfId="4" applyFont="1" applyBorder="1" applyAlignment="1" applyProtection="1">
      <alignment horizontal="center" vertical="center" shrinkToFit="1"/>
      <protection hidden="1"/>
    </xf>
    <xf numFmtId="0" fontId="41" fillId="0" borderId="53" xfId="4" applyFont="1" applyBorder="1" applyAlignment="1" applyProtection="1">
      <alignment horizontal="center" vertical="center" shrinkToFit="1"/>
      <protection hidden="1"/>
    </xf>
    <xf numFmtId="188" fontId="34" fillId="0" borderId="42" xfId="4" applyNumberFormat="1" applyFont="1" applyBorder="1" applyProtection="1">
      <alignment vertical="center"/>
      <protection hidden="1"/>
    </xf>
    <xf numFmtId="188" fontId="34" fillId="0" borderId="53" xfId="4" applyNumberFormat="1" applyFont="1" applyBorder="1" applyProtection="1">
      <alignment vertical="center"/>
      <protection hidden="1"/>
    </xf>
    <xf numFmtId="178" fontId="34" fillId="0" borderId="47" xfId="4" applyNumberFormat="1" applyFont="1" applyBorder="1" applyProtection="1">
      <alignment vertical="center"/>
      <protection hidden="1"/>
    </xf>
    <xf numFmtId="178" fontId="34" fillId="0" borderId="48" xfId="4" applyNumberFormat="1" applyFont="1" applyBorder="1" applyProtection="1">
      <alignment vertical="center"/>
      <protection hidden="1"/>
    </xf>
    <xf numFmtId="0" fontId="41" fillId="0" borderId="46" xfId="4" applyFont="1" applyBorder="1" applyAlignment="1" applyProtection="1">
      <alignment horizontal="center" vertical="center" shrinkToFit="1"/>
      <protection hidden="1"/>
    </xf>
    <xf numFmtId="0" fontId="41" fillId="0" borderId="48" xfId="4" applyFont="1" applyBorder="1" applyAlignment="1" applyProtection="1">
      <alignment horizontal="center" vertical="center" shrinkToFit="1"/>
      <protection hidden="1"/>
    </xf>
    <xf numFmtId="0" fontId="34" fillId="0" borderId="46" xfId="4" applyFont="1" applyBorder="1" applyAlignment="1" applyProtection="1">
      <alignment horizontal="center" vertical="center" shrinkToFit="1"/>
      <protection hidden="1"/>
    </xf>
    <xf numFmtId="0" fontId="34" fillId="0" borderId="35" xfId="4" applyFont="1" applyBorder="1" applyAlignment="1" applyProtection="1">
      <alignment horizontal="center" vertical="center" shrinkToFit="1"/>
      <protection hidden="1"/>
    </xf>
    <xf numFmtId="0" fontId="34" fillId="0" borderId="36" xfId="4" applyFont="1" applyBorder="1" applyAlignment="1" applyProtection="1">
      <alignment horizontal="center" vertical="center" shrinkToFit="1"/>
      <protection hidden="1"/>
    </xf>
    <xf numFmtId="178" fontId="34" fillId="0" borderId="46" xfId="4" applyNumberFormat="1" applyFont="1" applyBorder="1" applyProtection="1">
      <alignment vertical="center"/>
      <protection hidden="1"/>
    </xf>
    <xf numFmtId="178" fontId="34" fillId="0" borderId="35" xfId="4" applyNumberFormat="1" applyFont="1" applyBorder="1" applyProtection="1">
      <alignment vertical="center"/>
      <protection hidden="1"/>
    </xf>
    <xf numFmtId="0" fontId="34" fillId="0" borderId="14" xfId="4" applyFont="1" applyBorder="1" applyAlignment="1" applyProtection="1">
      <alignment horizontal="center" vertical="center"/>
      <protection hidden="1"/>
    </xf>
    <xf numFmtId="0" fontId="34" fillId="0" borderId="38" xfId="4" applyFont="1" applyBorder="1" applyAlignment="1" applyProtection="1">
      <alignment horizontal="center" vertical="center" shrinkToFit="1"/>
      <protection hidden="1"/>
    </xf>
    <xf numFmtId="0" fontId="34" fillId="0" borderId="52" xfId="4" applyFont="1" applyBorder="1" applyAlignment="1" applyProtection="1">
      <alignment horizontal="center" vertical="center" shrinkToFit="1"/>
      <protection hidden="1"/>
    </xf>
    <xf numFmtId="0" fontId="34" fillId="0" borderId="10" xfId="4" applyFont="1" applyBorder="1" applyAlignment="1" applyProtection="1">
      <alignment horizontal="center" vertical="center" shrinkToFit="1"/>
      <protection hidden="1"/>
    </xf>
    <xf numFmtId="0" fontId="34" fillId="0" borderId="0" xfId="4" applyFont="1" applyAlignment="1" applyProtection="1">
      <alignment horizontal="center" vertical="center" shrinkToFit="1"/>
      <protection hidden="1"/>
    </xf>
    <xf numFmtId="0" fontId="34" fillId="0" borderId="11" xfId="4" applyFont="1" applyBorder="1" applyAlignment="1" applyProtection="1">
      <alignment horizontal="center" vertical="center" shrinkToFit="1"/>
      <protection hidden="1"/>
    </xf>
    <xf numFmtId="178" fontId="34" fillId="0" borderId="10" xfId="4" applyNumberFormat="1" applyFont="1" applyBorder="1" applyProtection="1">
      <alignment vertical="center"/>
      <protection hidden="1"/>
    </xf>
    <xf numFmtId="178" fontId="34" fillId="0" borderId="0" xfId="4" applyNumberFormat="1" applyFont="1" applyProtection="1">
      <alignment vertical="center"/>
      <protection hidden="1"/>
    </xf>
    <xf numFmtId="178" fontId="34" fillId="0" borderId="42" xfId="4" applyNumberFormat="1" applyFont="1" applyBorder="1" applyProtection="1">
      <alignment vertical="center"/>
      <protection hidden="1"/>
    </xf>
    <xf numFmtId="178" fontId="34" fillId="0" borderId="53" xfId="4" applyNumberFormat="1" applyFont="1" applyBorder="1" applyProtection="1">
      <alignment vertical="center"/>
      <protection hidden="1"/>
    </xf>
    <xf numFmtId="0" fontId="35" fillId="0" borderId="0" xfId="4" applyFont="1" applyAlignment="1" applyProtection="1">
      <alignment horizontal="left" vertical="center" indent="1"/>
      <protection hidden="1"/>
    </xf>
    <xf numFmtId="178" fontId="34" fillId="0" borderId="46" xfId="4" applyNumberFormat="1" applyFont="1" applyBorder="1" applyAlignment="1" applyProtection="1">
      <alignment horizontal="center" vertical="center"/>
      <protection hidden="1"/>
    </xf>
    <xf numFmtId="178" fontId="34" fillId="0" borderId="35" xfId="4" applyNumberFormat="1" applyFont="1" applyBorder="1" applyAlignment="1" applyProtection="1">
      <alignment horizontal="center" vertical="center"/>
      <protection hidden="1"/>
    </xf>
    <xf numFmtId="178" fontId="34" fillId="0" borderId="48" xfId="4" applyNumberFormat="1" applyFont="1" applyBorder="1" applyAlignment="1" applyProtection="1">
      <alignment horizontal="center" vertical="center"/>
      <protection hidden="1"/>
    </xf>
    <xf numFmtId="0" fontId="41" fillId="0" borderId="10" xfId="4" applyFont="1" applyBorder="1" applyAlignment="1" applyProtection="1">
      <alignment horizontal="center" vertical="center" shrinkToFit="1"/>
      <protection hidden="1"/>
    </xf>
    <xf numFmtId="0" fontId="41" fillId="0" borderId="45" xfId="4" applyFont="1" applyBorder="1" applyAlignment="1" applyProtection="1">
      <alignment horizontal="center" vertical="center" shrinkToFit="1"/>
      <protection hidden="1"/>
    </xf>
    <xf numFmtId="188" fontId="34" fillId="0" borderId="20" xfId="4" applyNumberFormat="1" applyFont="1" applyBorder="1" applyProtection="1">
      <alignment vertical="center"/>
      <protection hidden="1"/>
    </xf>
    <xf numFmtId="188" fontId="34" fillId="0" borderId="2" xfId="4" applyNumberFormat="1" applyFont="1" applyBorder="1" applyProtection="1">
      <alignment vertical="center"/>
      <protection hidden="1"/>
    </xf>
    <xf numFmtId="0" fontId="41" fillId="0" borderId="46" xfId="4" applyFont="1" applyBorder="1" applyAlignment="1" applyProtection="1">
      <alignment horizontal="center" vertical="center"/>
      <protection hidden="1"/>
    </xf>
    <xf numFmtId="0" fontId="41" fillId="0" borderId="48" xfId="4" applyFont="1" applyBorder="1" applyAlignment="1" applyProtection="1">
      <alignment horizontal="center" vertical="center"/>
      <protection hidden="1"/>
    </xf>
    <xf numFmtId="0" fontId="34" fillId="0" borderId="46" xfId="4" applyFont="1" applyBorder="1" applyAlignment="1" applyProtection="1">
      <alignment horizontal="center" vertical="center"/>
      <protection hidden="1"/>
    </xf>
    <xf numFmtId="0" fontId="34" fillId="0" borderId="48" xfId="4" applyFont="1" applyBorder="1" applyAlignment="1" applyProtection="1">
      <alignment horizontal="center" vertical="center"/>
      <protection hidden="1"/>
    </xf>
    <xf numFmtId="178" fontId="34" fillId="0" borderId="49" xfId="4" applyNumberFormat="1" applyFont="1" applyBorder="1" applyAlignment="1" applyProtection="1">
      <alignment horizontal="center" vertical="center"/>
      <protection hidden="1"/>
    </xf>
    <xf numFmtId="178" fontId="34" fillId="0" borderId="43" xfId="4" applyNumberFormat="1" applyFont="1" applyBorder="1" applyAlignment="1" applyProtection="1">
      <alignment horizontal="center" vertical="center"/>
      <protection hidden="1"/>
    </xf>
    <xf numFmtId="178" fontId="34" fillId="0" borderId="50" xfId="4" applyNumberFormat="1" applyFont="1" applyBorder="1" applyAlignment="1" applyProtection="1">
      <alignment horizontal="center" vertical="center"/>
      <protection hidden="1"/>
    </xf>
    <xf numFmtId="0" fontId="34" fillId="0" borderId="8" xfId="4" applyFont="1" applyBorder="1" applyAlignment="1" applyProtection="1">
      <alignment horizontal="center" vertical="center" shrinkToFit="1"/>
      <protection hidden="1"/>
    </xf>
    <xf numFmtId="0" fontId="34" fillId="0" borderId="1" xfId="4" applyFont="1" applyBorder="1" applyAlignment="1" applyProtection="1">
      <alignment horizontal="center" vertical="center" shrinkToFit="1"/>
      <protection hidden="1"/>
    </xf>
    <xf numFmtId="0" fontId="34" fillId="0" borderId="9" xfId="4" applyFont="1" applyBorder="1" applyAlignment="1" applyProtection="1">
      <alignment horizontal="center" vertical="center" shrinkToFit="1"/>
      <protection hidden="1"/>
    </xf>
    <xf numFmtId="188" fontId="34" fillId="0" borderId="47" xfId="4" applyNumberFormat="1" applyFont="1" applyBorder="1" applyAlignment="1" applyProtection="1">
      <alignment horizontal="right" vertical="center"/>
      <protection hidden="1"/>
    </xf>
    <xf numFmtId="188" fontId="34" fillId="0" borderId="48" xfId="4" applyNumberFormat="1" applyFont="1" applyBorder="1" applyAlignment="1" applyProtection="1">
      <alignment horizontal="right" vertical="center"/>
      <protection hidden="1"/>
    </xf>
    <xf numFmtId="0" fontId="34" fillId="0" borderId="6" xfId="4" applyFont="1" applyBorder="1" applyAlignment="1" applyProtection="1">
      <alignment horizontal="center" vertical="center"/>
      <protection hidden="1"/>
    </xf>
    <xf numFmtId="0" fontId="34" fillId="0" borderId="28" xfId="4" applyFont="1" applyBorder="1" applyAlignment="1" applyProtection="1">
      <alignment horizontal="center" vertical="center"/>
      <protection hidden="1"/>
    </xf>
    <xf numFmtId="0" fontId="34" fillId="0" borderId="63" xfId="4" applyFont="1" applyBorder="1" applyAlignment="1" applyProtection="1">
      <alignment horizontal="left" vertical="center"/>
      <protection hidden="1"/>
    </xf>
    <xf numFmtId="0" fontId="44" fillId="0" borderId="54" xfId="3" applyFont="1" applyBorder="1" applyAlignment="1" applyProtection="1">
      <alignment horizontal="center" vertical="center"/>
      <protection hidden="1"/>
    </xf>
    <xf numFmtId="0" fontId="44" fillId="0" borderId="55" xfId="3" applyFont="1" applyBorder="1" applyAlignment="1" applyProtection="1">
      <alignment horizontal="center" vertical="center"/>
      <protection hidden="1"/>
    </xf>
    <xf numFmtId="0" fontId="33" fillId="0" borderId="0" xfId="4" applyFont="1" applyAlignment="1" applyProtection="1">
      <alignment horizontal="distributed" vertical="center"/>
      <protection hidden="1"/>
    </xf>
    <xf numFmtId="0" fontId="40" fillId="0" borderId="12" xfId="4" applyFont="1" applyBorder="1" applyAlignment="1">
      <alignment horizontal="left" vertical="center"/>
    </xf>
    <xf numFmtId="0" fontId="40" fillId="0" borderId="12" xfId="4" applyFont="1" applyBorder="1" applyAlignment="1" applyProtection="1">
      <alignment horizontal="left" vertical="center"/>
      <protection hidden="1"/>
    </xf>
    <xf numFmtId="0" fontId="40" fillId="0" borderId="12" xfId="4" applyFont="1" applyBorder="1" applyAlignment="1" applyProtection="1">
      <alignment horizontal="left" vertical="center" indent="1"/>
      <protection hidden="1"/>
    </xf>
    <xf numFmtId="49" fontId="37" fillId="0" borderId="0" xfId="4" applyNumberFormat="1" applyFont="1" applyAlignment="1">
      <alignment horizontal="left" vertical="center" shrinkToFit="1"/>
    </xf>
    <xf numFmtId="0" fontId="33" fillId="0" borderId="0" xfId="4" applyFont="1" applyAlignment="1" applyProtection="1">
      <alignment horizontal="left" vertical="distributed" wrapText="1"/>
      <protection hidden="1"/>
    </xf>
    <xf numFmtId="0" fontId="39" fillId="0" borderId="0" xfId="4" applyFont="1" applyAlignment="1" applyProtection="1">
      <alignment horizontal="center" vertical="center"/>
      <protection hidden="1"/>
    </xf>
    <xf numFmtId="49" fontId="40" fillId="0" borderId="12" xfId="1" applyNumberFormat="1" applyFont="1" applyFill="1" applyBorder="1" applyAlignment="1" applyProtection="1">
      <alignment horizontal="left" vertical="center"/>
    </xf>
    <xf numFmtId="49" fontId="40" fillId="0" borderId="35" xfId="1" applyNumberFormat="1" applyFont="1" applyFill="1" applyBorder="1" applyAlignment="1" applyProtection="1">
      <alignment horizontal="left" vertical="center"/>
    </xf>
    <xf numFmtId="0" fontId="33" fillId="0" borderId="0" xfId="4" applyFont="1" applyAlignment="1" applyProtection="1">
      <alignment horizontal="left" vertical="center" wrapText="1"/>
      <protection hidden="1"/>
    </xf>
    <xf numFmtId="0" fontId="37" fillId="0" borderId="0" xfId="4" applyFont="1" applyAlignment="1">
      <alignment horizontal="left" vertical="center"/>
    </xf>
    <xf numFmtId="0" fontId="33" fillId="0" borderId="0" xfId="4" applyFont="1" applyAlignment="1" applyProtection="1">
      <alignment horizontal="center" vertical="center"/>
      <protection hidden="1"/>
    </xf>
    <xf numFmtId="0" fontId="40" fillId="0" borderId="35" xfId="4" applyFont="1" applyBorder="1" applyAlignment="1" applyProtection="1">
      <alignment horizontal="left" vertical="center" indent="1"/>
      <protection hidden="1"/>
    </xf>
    <xf numFmtId="188" fontId="34" fillId="0" borderId="104" xfId="4" applyNumberFormat="1" applyFont="1" applyBorder="1" applyProtection="1">
      <alignment vertical="center"/>
      <protection hidden="1"/>
    </xf>
    <xf numFmtId="188" fontId="34" fillId="0" borderId="45" xfId="4" applyNumberFormat="1" applyFont="1" applyBorder="1" applyProtection="1">
      <alignment vertical="center"/>
      <protection hidden="1"/>
    </xf>
    <xf numFmtId="0" fontId="33" fillId="10" borderId="10" xfId="4" applyFont="1" applyFill="1" applyBorder="1" applyAlignment="1" applyProtection="1">
      <alignment horizontal="center" vertical="center"/>
      <protection hidden="1"/>
    </xf>
    <xf numFmtId="0" fontId="33" fillId="10" borderId="0" xfId="4" applyFont="1" applyFill="1" applyAlignment="1" applyProtection="1">
      <alignment horizontal="center" vertical="center"/>
      <protection hidden="1"/>
    </xf>
    <xf numFmtId="0" fontId="6" fillId="10" borderId="5" xfId="2" applyFont="1" applyFill="1" applyBorder="1" applyAlignment="1" applyProtection="1">
      <alignment horizontal="center" vertical="center"/>
      <protection hidden="1"/>
    </xf>
    <xf numFmtId="0" fontId="6" fillId="10" borderId="6" xfId="2" applyFont="1" applyFill="1" applyBorder="1" applyAlignment="1" applyProtection="1">
      <alignment horizontal="center" vertical="center"/>
      <protection hidden="1"/>
    </xf>
    <xf numFmtId="0" fontId="6" fillId="10" borderId="7" xfId="2" applyFont="1" applyFill="1" applyBorder="1" applyAlignment="1" applyProtection="1">
      <alignment horizontal="center" vertical="center"/>
      <protection hidden="1"/>
    </xf>
    <xf numFmtId="190" fontId="47" fillId="0" borderId="10" xfId="2" applyNumberFormat="1" applyFont="1" applyBorder="1" applyAlignment="1">
      <alignment horizontal="center" vertical="center"/>
    </xf>
    <xf numFmtId="190" fontId="47" fillId="0" borderId="0" xfId="2" applyNumberFormat="1" applyFont="1" applyAlignment="1">
      <alignment horizontal="center" vertical="center"/>
    </xf>
    <xf numFmtId="190" fontId="47" fillId="0" borderId="11" xfId="2" applyNumberFormat="1" applyFont="1" applyBorder="1" applyAlignment="1">
      <alignment horizontal="center" vertical="center"/>
    </xf>
    <xf numFmtId="190" fontId="47" fillId="0" borderId="8" xfId="2" applyNumberFormat="1" applyFont="1" applyBorder="1" applyAlignment="1">
      <alignment horizontal="center" vertical="center"/>
    </xf>
    <xf numFmtId="190" fontId="47" fillId="0" borderId="1" xfId="2" applyNumberFormat="1" applyFont="1" applyBorder="1" applyAlignment="1">
      <alignment horizontal="center" vertical="center"/>
    </xf>
    <xf numFmtId="190" fontId="47" fillId="0" borderId="9" xfId="2" applyNumberFormat="1" applyFont="1" applyBorder="1" applyAlignment="1">
      <alignment horizontal="center" vertical="center"/>
    </xf>
    <xf numFmtId="0" fontId="47" fillId="0" borderId="10" xfId="2" applyFont="1" applyBorder="1" applyAlignment="1">
      <alignment horizontal="center" vertical="center"/>
    </xf>
    <xf numFmtId="0" fontId="47" fillId="0" borderId="0" xfId="2" applyFont="1" applyAlignment="1">
      <alignment horizontal="center" vertical="center"/>
    </xf>
    <xf numFmtId="0" fontId="47" fillId="0" borderId="11" xfId="2" applyFont="1" applyBorder="1" applyAlignment="1">
      <alignment horizontal="center" vertical="center"/>
    </xf>
    <xf numFmtId="0" fontId="47" fillId="0" borderId="8" xfId="2" applyFont="1" applyBorder="1" applyAlignment="1">
      <alignment horizontal="center" vertical="center"/>
    </xf>
    <xf numFmtId="0" fontId="47" fillId="0" borderId="1" xfId="2" applyFont="1" applyBorder="1" applyAlignment="1">
      <alignment horizontal="center" vertical="center"/>
    </xf>
    <xf numFmtId="0" fontId="47" fillId="0" borderId="9" xfId="2" applyFont="1" applyBorder="1" applyAlignment="1">
      <alignment horizontal="center" vertical="center"/>
    </xf>
    <xf numFmtId="183" fontId="47" fillId="0" borderId="10" xfId="2" applyNumberFormat="1" applyFont="1" applyBorder="1" applyAlignment="1">
      <alignment horizontal="center" vertical="center"/>
    </xf>
    <xf numFmtId="183" fontId="47" fillId="0" borderId="0" xfId="2" applyNumberFormat="1" applyFont="1" applyAlignment="1">
      <alignment horizontal="center" vertical="center"/>
    </xf>
    <xf numFmtId="183" fontId="47" fillId="0" borderId="11" xfId="2" applyNumberFormat="1" applyFont="1" applyBorder="1" applyAlignment="1">
      <alignment horizontal="center" vertical="center"/>
    </xf>
    <xf numFmtId="183" fontId="47" fillId="0" borderId="8" xfId="2" applyNumberFormat="1" applyFont="1" applyBorder="1" applyAlignment="1">
      <alignment horizontal="center" vertical="center"/>
    </xf>
    <xf numFmtId="183" fontId="47" fillId="0" borderId="1" xfId="2" applyNumberFormat="1" applyFont="1" applyBorder="1" applyAlignment="1">
      <alignment horizontal="center" vertical="center"/>
    </xf>
    <xf numFmtId="183" fontId="47" fillId="0" borderId="9" xfId="2" applyNumberFormat="1" applyFont="1" applyBorder="1" applyAlignment="1">
      <alignment horizontal="center" vertical="center"/>
    </xf>
    <xf numFmtId="0" fontId="6" fillId="0" borderId="5"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49" fontId="6" fillId="0" borderId="0" xfId="0" applyNumberFormat="1" applyFont="1" applyAlignment="1" applyProtection="1">
      <alignment horizontal="left" vertical="center" shrinkToFit="1"/>
      <protection hidden="1"/>
    </xf>
    <xf numFmtId="0" fontId="6" fillId="0" borderId="0" xfId="0" applyFont="1" applyAlignment="1" applyProtection="1">
      <alignment horizontal="left" vertical="center" shrinkToFit="1"/>
      <protection hidden="1"/>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lignment horizontal="center" vertical="center"/>
    </xf>
    <xf numFmtId="49" fontId="5" fillId="0" borderId="0" xfId="0" applyNumberFormat="1" applyFont="1" applyAlignment="1">
      <alignment horizontal="left" vertical="center"/>
    </xf>
    <xf numFmtId="0" fontId="5" fillId="0" borderId="54" xfId="0" applyFont="1" applyBorder="1" applyAlignment="1" applyProtection="1">
      <alignment horizontal="center" vertical="center"/>
      <protection hidden="1"/>
    </xf>
    <xf numFmtId="0" fontId="5" fillId="0" borderId="55" xfId="0" applyFont="1" applyBorder="1" applyAlignment="1" applyProtection="1">
      <alignment horizontal="center" vertical="center"/>
      <protection hidden="1"/>
    </xf>
    <xf numFmtId="179" fontId="5" fillId="0" borderId="0" xfId="0" applyNumberFormat="1" applyFont="1" applyAlignment="1">
      <alignment horizontal="right" vertical="center"/>
    </xf>
    <xf numFmtId="179" fontId="5" fillId="0" borderId="0" xfId="0" applyNumberFormat="1" applyFont="1" applyAlignment="1">
      <alignment horizontal="center" vertical="center" shrinkToFit="1"/>
    </xf>
    <xf numFmtId="179" fontId="5" fillId="0" borderId="0" xfId="0" applyNumberFormat="1" applyFont="1" applyAlignment="1">
      <alignment horizontal="center" vertical="center"/>
    </xf>
    <xf numFmtId="179" fontId="5"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181" fontId="5" fillId="0" borderId="0" xfId="0" applyNumberFormat="1" applyFont="1" applyAlignment="1">
      <alignment horizontal="right" vertical="center"/>
    </xf>
    <xf numFmtId="0" fontId="8" fillId="0" borderId="0" xfId="0" applyFont="1" applyAlignment="1" applyProtection="1">
      <alignment horizontal="left" vertical="center" shrinkToFit="1"/>
      <protection hidden="1"/>
    </xf>
    <xf numFmtId="177" fontId="5" fillId="0" borderId="0" xfId="0" applyNumberFormat="1" applyFont="1" applyAlignment="1" applyProtection="1">
      <alignment horizontal="right" vertical="center"/>
      <protection hidden="1"/>
    </xf>
    <xf numFmtId="179" fontId="5"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0" fontId="5" fillId="0" borderId="0" xfId="0" applyFont="1" applyAlignment="1">
      <alignment horizontal="left" vertical="top" wrapText="1"/>
    </xf>
    <xf numFmtId="0" fontId="27" fillId="2" borderId="59" xfId="0" applyFont="1" applyFill="1" applyBorder="1" applyAlignment="1" applyProtection="1">
      <alignment horizontal="left" vertical="center"/>
      <protection hidden="1"/>
    </xf>
    <xf numFmtId="0" fontId="27" fillId="2" borderId="60" xfId="0" applyFont="1" applyFill="1" applyBorder="1" applyAlignment="1" applyProtection="1">
      <alignment horizontal="left" vertical="center"/>
      <protection hidden="1"/>
    </xf>
    <xf numFmtId="0" fontId="27" fillId="2" borderId="61" xfId="0" applyFont="1" applyFill="1" applyBorder="1" applyAlignment="1" applyProtection="1">
      <alignment horizontal="left" vertical="center"/>
      <protection hidden="1"/>
    </xf>
    <xf numFmtId="178" fontId="5" fillId="0" borderId="0" xfId="0" applyNumberFormat="1" applyFont="1" applyAlignment="1">
      <alignment horizontal="right" vertical="center" indent="1"/>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58" fontId="5" fillId="0" borderId="0" xfId="0" applyNumberFormat="1" applyFont="1" applyAlignment="1">
      <alignment horizontal="left" vertical="center"/>
    </xf>
    <xf numFmtId="49" fontId="5" fillId="0" borderId="0" xfId="0" applyNumberFormat="1" applyFont="1" applyAlignment="1" applyProtection="1">
      <alignment horizontal="center" vertical="center"/>
      <protection hidden="1"/>
    </xf>
    <xf numFmtId="0" fontId="5" fillId="0" borderId="0" xfId="0" applyFont="1" applyAlignment="1">
      <alignment vertical="center" shrinkToFit="1"/>
    </xf>
    <xf numFmtId="0" fontId="5" fillId="0" borderId="0" xfId="0" applyFont="1" applyAlignment="1">
      <alignment vertical="top" wrapText="1"/>
    </xf>
    <xf numFmtId="0" fontId="23" fillId="2" borderId="14" xfId="0" applyFont="1" applyFill="1" applyBorder="1" applyAlignment="1" applyProtection="1">
      <alignment horizontal="left" vertical="center"/>
      <protection hidden="1"/>
    </xf>
    <xf numFmtId="178" fontId="5" fillId="0" borderId="0" xfId="0" applyNumberFormat="1" applyFont="1" applyAlignment="1">
      <alignment horizontal="right" vertical="center"/>
    </xf>
    <xf numFmtId="180" fontId="5" fillId="0" borderId="0" xfId="0" applyNumberFormat="1" applyFont="1" applyAlignment="1">
      <alignment vertical="center"/>
    </xf>
    <xf numFmtId="181" fontId="5" fillId="0" borderId="0" xfId="0" applyNumberFormat="1" applyFont="1" applyAlignment="1">
      <alignment vertical="center"/>
    </xf>
    <xf numFmtId="180" fontId="5" fillId="0" borderId="0" xfId="0" applyNumberFormat="1" applyFont="1" applyAlignment="1">
      <alignment horizontal="center" vertical="center"/>
    </xf>
    <xf numFmtId="0" fontId="6" fillId="0" borderId="0" xfId="0" applyFont="1" applyAlignment="1" applyProtection="1">
      <alignment horizontal="center" vertical="center"/>
      <protection hidden="1"/>
    </xf>
    <xf numFmtId="0" fontId="6" fillId="0" borderId="0" xfId="0" applyFont="1" applyAlignment="1">
      <alignment vertical="center" shrinkToFit="1"/>
    </xf>
    <xf numFmtId="179" fontId="6" fillId="0" borderId="0" xfId="0" applyNumberFormat="1" applyFont="1" applyAlignment="1">
      <alignment vertical="center"/>
    </xf>
    <xf numFmtId="0" fontId="6" fillId="0" borderId="0" xfId="0" applyFont="1" applyAlignment="1">
      <alignment horizontal="left" vertical="center"/>
    </xf>
    <xf numFmtId="186" fontId="6" fillId="0" borderId="0" xfId="0" applyNumberFormat="1" applyFont="1" applyAlignment="1">
      <alignment horizontal="right" vertical="center"/>
    </xf>
    <xf numFmtId="0" fontId="6" fillId="0" borderId="0" xfId="0" applyFont="1" applyAlignment="1">
      <alignment horizontal="left" vertical="center" shrinkToFit="1"/>
    </xf>
    <xf numFmtId="0" fontId="3" fillId="2" borderId="14" xfId="0" applyFont="1" applyFill="1" applyBorder="1" applyAlignment="1">
      <alignment horizontal="left" vertical="center"/>
    </xf>
    <xf numFmtId="0" fontId="6" fillId="0" borderId="0" xfId="0" applyFont="1" applyAlignment="1" applyProtection="1">
      <alignment horizontal="left" vertical="center"/>
      <protection locked="0"/>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16"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184" fontId="21" fillId="0" borderId="0" xfId="0" applyNumberFormat="1" applyFont="1" applyAlignment="1">
      <alignment horizontal="center" vertical="center"/>
    </xf>
    <xf numFmtId="49" fontId="21" fillId="0" borderId="0" xfId="0" applyNumberFormat="1" applyFont="1" applyAlignment="1">
      <alignment horizontal="center" vertical="center"/>
    </xf>
    <xf numFmtId="183" fontId="21" fillId="0" borderId="12" xfId="0" applyNumberFormat="1" applyFont="1" applyBorder="1" applyAlignment="1">
      <alignment horizontal="center" vertical="center"/>
    </xf>
    <xf numFmtId="179" fontId="21" fillId="0" borderId="0" xfId="0" applyNumberFormat="1" applyFont="1" applyAlignment="1">
      <alignment horizontal="center" vertical="center"/>
    </xf>
    <xf numFmtId="0" fontId="21" fillId="0" borderId="0" xfId="0" applyFont="1" applyAlignment="1">
      <alignment horizontal="center" vertical="center"/>
    </xf>
    <xf numFmtId="183" fontId="21" fillId="0" borderId="0" xfId="0" applyNumberFormat="1" applyFont="1" applyAlignment="1">
      <alignment horizontal="center" vertical="center"/>
    </xf>
    <xf numFmtId="0" fontId="21" fillId="0" borderId="13" xfId="0" applyFont="1" applyBorder="1" applyAlignment="1">
      <alignment horizontal="left" vertical="top" wrapText="1"/>
    </xf>
    <xf numFmtId="0" fontId="21" fillId="0" borderId="12" xfId="0" applyFont="1" applyBorder="1" applyAlignment="1">
      <alignment horizontal="left" vertical="top" wrapText="1"/>
    </xf>
    <xf numFmtId="0" fontId="8" fillId="0" borderId="37"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21" fillId="0" borderId="13" xfId="0" applyFont="1" applyBorder="1" applyAlignment="1">
      <alignment horizontal="center" vertical="center" shrinkToFit="1"/>
    </xf>
    <xf numFmtId="0" fontId="21" fillId="0" borderId="1" xfId="0" applyFont="1" applyBorder="1" applyAlignment="1">
      <alignment horizontal="center" vertical="center" shrinkToFi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0" xfId="0" applyFont="1" applyAlignment="1">
      <alignment horizontal="center"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8" fillId="0" borderId="62" xfId="0" applyFont="1" applyBorder="1" applyAlignment="1">
      <alignment horizontal="center" vertical="center"/>
    </xf>
    <xf numFmtId="0" fontId="8" fillId="0" borderId="12" xfId="0" applyFont="1" applyBorder="1" applyAlignment="1">
      <alignment horizontal="center" vertical="center"/>
    </xf>
    <xf numFmtId="0" fontId="8" fillId="0" borderId="25"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applyAlignment="1" applyProtection="1">
      <alignment horizontal="left" vertical="center"/>
      <protection hidden="1"/>
    </xf>
    <xf numFmtId="0" fontId="48" fillId="0" borderId="6" xfId="0" applyFont="1" applyBorder="1" applyAlignment="1" applyProtection="1">
      <alignment horizontal="left" vertical="top" wrapText="1"/>
      <protection hidden="1"/>
    </xf>
    <xf numFmtId="0" fontId="48" fillId="0" borderId="0" xfId="0" applyFont="1" applyAlignment="1" applyProtection="1">
      <alignment horizontal="left" vertical="top" wrapText="1"/>
      <protection hidden="1"/>
    </xf>
    <xf numFmtId="0" fontId="48"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1"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vertical="center" shrinkToFit="1"/>
    </xf>
    <xf numFmtId="0" fontId="8" fillId="0" borderId="27" xfId="0" applyFont="1" applyBorder="1" applyAlignment="1">
      <alignment horizontal="center" vertical="center"/>
    </xf>
    <xf numFmtId="0" fontId="8" fillId="0" borderId="0" xfId="0" applyFont="1" applyAlignment="1">
      <alignment horizontal="left" vertical="center" shrinkToFit="1"/>
    </xf>
    <xf numFmtId="0" fontId="8" fillId="0" borderId="14" xfId="0" applyFont="1" applyBorder="1" applyAlignment="1">
      <alignment horizontal="center" vertical="center"/>
    </xf>
    <xf numFmtId="0" fontId="21" fillId="0" borderId="14"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10"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8" xfId="0" applyFont="1" applyBorder="1" applyAlignment="1">
      <alignment horizontal="left" vertical="top" wrapText="1"/>
    </xf>
    <xf numFmtId="0" fontId="21" fillId="0" borderId="1" xfId="0" applyFont="1" applyBorder="1" applyAlignment="1">
      <alignment horizontal="left" vertical="top" wrapText="1"/>
    </xf>
    <xf numFmtId="0" fontId="21" fillId="0" borderId="9" xfId="0" applyFont="1" applyBorder="1" applyAlignment="1">
      <alignment horizontal="left" vertical="top"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21" fillId="0" borderId="5" xfId="5" applyFont="1" applyBorder="1" applyAlignment="1">
      <alignment horizontal="left" vertical="top" wrapText="1"/>
    </xf>
    <xf numFmtId="0" fontId="21" fillId="0" borderId="6" xfId="5" applyFont="1" applyBorder="1" applyAlignment="1">
      <alignment horizontal="left" vertical="top" wrapText="1"/>
    </xf>
    <xf numFmtId="0" fontId="21" fillId="0" borderId="7" xfId="5" applyFont="1" applyBorder="1" applyAlignment="1">
      <alignment horizontal="left" vertical="top" wrapText="1"/>
    </xf>
    <xf numFmtId="0" fontId="21" fillId="0" borderId="10" xfId="5" applyFont="1" applyBorder="1" applyAlignment="1">
      <alignment horizontal="left" vertical="top" wrapText="1"/>
    </xf>
    <xf numFmtId="0" fontId="21" fillId="0" borderId="0" xfId="5" applyFont="1" applyAlignment="1">
      <alignment horizontal="left" vertical="top" wrapText="1"/>
    </xf>
    <xf numFmtId="0" fontId="21" fillId="0" borderId="11" xfId="5" applyFont="1" applyBorder="1" applyAlignment="1">
      <alignment horizontal="left" vertical="top" wrapText="1"/>
    </xf>
    <xf numFmtId="0" fontId="21" fillId="0" borderId="8" xfId="5" applyFont="1" applyBorder="1" applyAlignment="1">
      <alignment horizontal="left" vertical="top" wrapText="1"/>
    </xf>
    <xf numFmtId="0" fontId="21" fillId="0" borderId="1" xfId="5" applyFont="1" applyBorder="1" applyAlignment="1">
      <alignment horizontal="left" vertical="top" wrapText="1"/>
    </xf>
    <xf numFmtId="0" fontId="21" fillId="0" borderId="9" xfId="5" applyFont="1" applyBorder="1" applyAlignment="1">
      <alignment horizontal="left" vertical="top" wrapText="1"/>
    </xf>
    <xf numFmtId="0" fontId="21" fillId="0" borderId="10" xfId="5" applyFont="1" applyBorder="1" applyAlignment="1">
      <alignment horizontal="center" vertical="center" wrapText="1"/>
    </xf>
    <xf numFmtId="0" fontId="21" fillId="0" borderId="0" xfId="5" applyFont="1" applyAlignment="1">
      <alignment horizontal="center" vertical="center" wrapText="1"/>
    </xf>
    <xf numFmtId="0" fontId="21" fillId="0" borderId="11" xfId="5" applyFont="1" applyBorder="1" applyAlignment="1">
      <alignment horizontal="center" vertical="center" wrapText="1"/>
    </xf>
    <xf numFmtId="0" fontId="21" fillId="0" borderId="8" xfId="5" applyFont="1" applyBorder="1" applyAlignment="1">
      <alignment horizontal="center" vertical="center" wrapText="1"/>
    </xf>
    <xf numFmtId="0" fontId="21" fillId="0" borderId="1" xfId="5" applyFont="1" applyBorder="1" applyAlignment="1">
      <alignment horizontal="center" vertical="center" wrapText="1"/>
    </xf>
    <xf numFmtId="0" fontId="21" fillId="0" borderId="9" xfId="5"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top"/>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shrinkToFit="1"/>
    </xf>
    <xf numFmtId="49" fontId="0" fillId="0" borderId="0" xfId="0" applyNumberFormat="1" applyAlignment="1">
      <alignment horizontal="center" vertical="center"/>
    </xf>
    <xf numFmtId="0" fontId="6" fillId="0" borderId="0" xfId="0" applyFont="1" applyAlignment="1">
      <alignment horizontal="center" vertical="center" textRotation="180"/>
    </xf>
    <xf numFmtId="0" fontId="17" fillId="0" borderId="12" xfId="0" applyFont="1" applyBorder="1" applyAlignment="1">
      <alignment horizontal="left" vertical="center" shrinkToFit="1"/>
    </xf>
    <xf numFmtId="0" fontId="8" fillId="0" borderId="12" xfId="0" applyFont="1" applyBorder="1" applyAlignment="1">
      <alignment horizontal="left" vertical="center"/>
    </xf>
    <xf numFmtId="0" fontId="6" fillId="0" borderId="1" xfId="0" applyFont="1" applyBorder="1" applyAlignment="1">
      <alignment horizontal="center" shrinkToFit="1"/>
    </xf>
    <xf numFmtId="0" fontId="5" fillId="0" borderId="26"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0" borderId="27" xfId="0" applyFont="1" applyBorder="1" applyAlignment="1" applyProtection="1">
      <alignment horizontal="center" vertical="center"/>
      <protection hidden="1"/>
    </xf>
    <xf numFmtId="189" fontId="47" fillId="0" borderId="26" xfId="0" applyNumberFormat="1" applyFont="1" applyBorder="1" applyAlignment="1" applyProtection="1">
      <alignment horizontal="center" vertical="center"/>
      <protection hidden="1"/>
    </xf>
    <xf numFmtId="189" fontId="47" fillId="0" borderId="27" xfId="0" applyNumberFormat="1" applyFont="1" applyBorder="1" applyAlignment="1" applyProtection="1">
      <alignment horizontal="center" vertical="center"/>
      <protection hidden="1"/>
    </xf>
    <xf numFmtId="189" fontId="47" fillId="0" borderId="28" xfId="0" applyNumberFormat="1"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protection hidden="1"/>
    </xf>
    <xf numFmtId="179" fontId="5" fillId="0" borderId="0" xfId="0" applyNumberFormat="1" applyFont="1" applyAlignment="1" applyProtection="1">
      <alignment horizontal="center" vertical="center" shrinkToFit="1"/>
      <protection hidden="1"/>
    </xf>
    <xf numFmtId="184" fontId="5" fillId="0" borderId="0" xfId="0" applyNumberFormat="1" applyFont="1" applyAlignment="1" applyProtection="1">
      <alignment horizontal="right" vertical="center" inden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0" fontId="3" fillId="0" borderId="0" xfId="0" applyFont="1" applyAlignment="1">
      <alignment horizontal="center" vertical="center"/>
    </xf>
    <xf numFmtId="0" fontId="40" fillId="0" borderId="12" xfId="9" applyFont="1" applyBorder="1" applyAlignment="1" applyProtection="1">
      <alignment horizontal="left" vertical="center" shrinkToFit="1"/>
      <protection hidden="1"/>
    </xf>
    <xf numFmtId="0" fontId="53" fillId="0" borderId="0" xfId="9" applyFont="1" applyAlignment="1">
      <alignment horizontal="center" vertical="center"/>
    </xf>
    <xf numFmtId="0" fontId="54" fillId="0" borderId="0" xfId="9" applyFont="1" applyAlignment="1">
      <alignment horizontal="center" vertical="center"/>
    </xf>
    <xf numFmtId="0" fontId="54" fillId="0" borderId="56" xfId="9" applyFont="1" applyBorder="1" applyAlignment="1">
      <alignment horizontal="center" vertical="center"/>
    </xf>
    <xf numFmtId="0" fontId="54" fillId="0" borderId="57" xfId="9" applyFont="1" applyBorder="1" applyAlignment="1">
      <alignment horizontal="center" vertical="center"/>
    </xf>
    <xf numFmtId="0" fontId="57" fillId="0" borderId="5" xfId="9" applyFont="1" applyBorder="1" applyAlignment="1">
      <alignment horizontal="left" vertical="center"/>
    </xf>
    <xf numFmtId="0" fontId="57" fillId="0" borderId="63" xfId="9" applyFont="1" applyBorder="1" applyAlignment="1">
      <alignment horizontal="left" vertical="center"/>
    </xf>
    <xf numFmtId="0" fontId="57" fillId="0" borderId="7" xfId="9" applyFont="1" applyBorder="1" applyAlignment="1">
      <alignment horizontal="left" vertical="center"/>
    </xf>
    <xf numFmtId="0" fontId="57" fillId="0" borderId="10" xfId="9" applyFont="1" applyBorder="1" applyAlignment="1">
      <alignment horizontal="left" vertical="center"/>
    </xf>
    <xf numFmtId="0" fontId="57" fillId="0" borderId="0" xfId="9" applyFont="1" applyAlignment="1">
      <alignment horizontal="left" vertical="center"/>
    </xf>
    <xf numFmtId="0" fontId="57" fillId="0" borderId="11" xfId="9" applyFont="1" applyBorder="1" applyAlignment="1">
      <alignment horizontal="left" vertical="center"/>
    </xf>
    <xf numFmtId="0" fontId="55" fillId="0" borderId="5" xfId="9" applyFont="1" applyBorder="1" applyAlignment="1">
      <alignment horizontal="left" vertical="top" wrapText="1"/>
    </xf>
    <xf numFmtId="0" fontId="55" fillId="0" borderId="63" xfId="9" applyFont="1" applyBorder="1" applyAlignment="1">
      <alignment horizontal="left" vertical="top" wrapText="1"/>
    </xf>
    <xf numFmtId="0" fontId="55" fillId="0" borderId="7" xfId="9" applyFont="1" applyBorder="1" applyAlignment="1">
      <alignment horizontal="left" vertical="top" wrapText="1"/>
    </xf>
    <xf numFmtId="0" fontId="55" fillId="0" borderId="10" xfId="9" applyFont="1" applyBorder="1" applyAlignment="1">
      <alignment horizontal="left" vertical="top" wrapText="1"/>
    </xf>
    <xf numFmtId="0" fontId="55" fillId="0" borderId="0" xfId="9" applyFont="1" applyAlignment="1">
      <alignment horizontal="left" vertical="top" wrapText="1"/>
    </xf>
    <xf numFmtId="0" fontId="55" fillId="0" borderId="11" xfId="9" applyFont="1" applyBorder="1" applyAlignment="1">
      <alignment horizontal="left" vertical="top" wrapText="1"/>
    </xf>
    <xf numFmtId="0" fontId="40" fillId="0" borderId="12" xfId="9" applyFont="1" applyBorder="1" applyAlignment="1" applyProtection="1">
      <alignment horizontal="left" vertical="center"/>
      <protection hidden="1"/>
    </xf>
    <xf numFmtId="0" fontId="40" fillId="0" borderId="12" xfId="9" applyFont="1" applyBorder="1" applyAlignment="1">
      <alignment horizontal="left" vertical="center"/>
    </xf>
    <xf numFmtId="0" fontId="40" fillId="0" borderId="12" xfId="9" applyFont="1" applyBorder="1" applyAlignment="1" applyProtection="1">
      <alignment horizontal="left" vertical="top"/>
      <protection hidden="1"/>
    </xf>
    <xf numFmtId="0" fontId="54" fillId="0" borderId="26" xfId="9" applyFont="1" applyBorder="1" applyAlignment="1">
      <alignment horizontal="center" vertical="center"/>
    </xf>
    <xf numFmtId="0" fontId="54" fillId="0" borderId="27" xfId="9" applyFont="1" applyBorder="1" applyAlignment="1">
      <alignment horizontal="center" vertical="center"/>
    </xf>
    <xf numFmtId="0" fontId="54" fillId="0" borderId="28" xfId="9" applyFont="1" applyBorder="1" applyAlignment="1">
      <alignment horizontal="center" vertical="center"/>
    </xf>
    <xf numFmtId="0" fontId="54" fillId="0" borderId="58" xfId="9" applyFont="1" applyBorder="1" applyAlignment="1">
      <alignment horizontal="center" vertical="center"/>
    </xf>
    <xf numFmtId="0" fontId="55" fillId="0" borderId="5" xfId="9" applyFont="1" applyBorder="1" applyAlignment="1">
      <alignment horizontal="center" vertical="center"/>
    </xf>
    <xf numFmtId="0" fontId="55" fillId="0" borderId="63" xfId="9" applyFont="1" applyBorder="1" applyAlignment="1">
      <alignment horizontal="center" vertical="center"/>
    </xf>
    <xf numFmtId="0" fontId="55" fillId="0" borderId="10" xfId="9" applyFont="1" applyBorder="1" applyAlignment="1">
      <alignment horizontal="center" vertical="center"/>
    </xf>
    <xf numFmtId="0" fontId="55" fillId="0" borderId="0" xfId="9" applyFont="1" applyAlignment="1">
      <alignment horizontal="center" vertical="center"/>
    </xf>
    <xf numFmtId="0" fontId="55" fillId="0" borderId="8" xfId="9" applyFont="1" applyBorder="1" applyAlignment="1">
      <alignment horizontal="center" vertical="center"/>
    </xf>
    <xf numFmtId="0" fontId="55" fillId="0" borderId="1" xfId="9" applyFont="1" applyBorder="1" applyAlignment="1">
      <alignment horizontal="center" vertical="center"/>
    </xf>
    <xf numFmtId="0" fontId="55" fillId="0" borderId="5" xfId="9" applyFont="1" applyBorder="1" applyAlignment="1">
      <alignment horizontal="left" vertical="center" wrapText="1"/>
    </xf>
    <xf numFmtId="0" fontId="55" fillId="0" borderId="63" xfId="9" applyFont="1" applyBorder="1" applyAlignment="1">
      <alignment horizontal="left" vertical="center" wrapText="1"/>
    </xf>
    <xf numFmtId="0" fontId="55" fillId="0" borderId="7" xfId="9" applyFont="1" applyBorder="1" applyAlignment="1">
      <alignment horizontal="left" vertical="center" wrapText="1"/>
    </xf>
    <xf numFmtId="0" fontId="55" fillId="0" borderId="10" xfId="9" applyFont="1" applyBorder="1" applyAlignment="1">
      <alignment horizontal="left" vertical="center" wrapText="1"/>
    </xf>
    <xf numFmtId="0" fontId="55" fillId="0" borderId="0" xfId="9" applyFont="1" applyAlignment="1">
      <alignment horizontal="left" vertical="center" wrapText="1"/>
    </xf>
    <xf numFmtId="0" fontId="55" fillId="0" borderId="11" xfId="9" applyFont="1" applyBorder="1" applyAlignment="1">
      <alignment horizontal="left" vertical="center" wrapText="1"/>
    </xf>
    <xf numFmtId="0" fontId="55" fillId="0" borderId="8" xfId="9" applyFont="1" applyBorder="1" applyAlignment="1">
      <alignment horizontal="left" vertical="center" wrapText="1"/>
    </xf>
    <xf numFmtId="0" fontId="55" fillId="0" borderId="1" xfId="9" applyFont="1" applyBorder="1" applyAlignment="1">
      <alignment horizontal="left" vertical="center" wrapText="1"/>
    </xf>
    <xf numFmtId="0" fontId="55" fillId="0" borderId="9" xfId="9" applyFont="1" applyBorder="1" applyAlignment="1">
      <alignment horizontal="left" vertical="center" wrapText="1"/>
    </xf>
  </cellXfs>
  <cellStyles count="11">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00000000-0005-0000-0000-000005000000}"/>
    <cellStyle name="標準 6" xfId="10" xr:uid="{D429E6D1-9FCE-427F-B7B8-344F9A81D7D2}"/>
    <cellStyle name="標準_C-01現地調査票(新）" xfId="5" xr:uid="{00000000-0005-0000-0000-000006000000}"/>
    <cellStyle name="標準_現地調査表（第09号）" xfId="6" xr:uid="{00000000-0005-0000-0000-000007000000}"/>
    <cellStyle name="標準_主要用途" xfId="7" xr:uid="{00000000-0005-0000-0000-000008000000}"/>
    <cellStyle name="標準_値一覧" xfId="8" xr:uid="{00000000-0005-0000-0000-000009000000}"/>
  </cellStyles>
  <dxfs count="21">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59999389629810485"/>
          </stop>
        </gradientFill>
      </fill>
    </dxf>
    <dxf>
      <fill>
        <patternFill patternType="solid">
          <fgColor auto="1"/>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15241</xdr:colOff>
      <xdr:row>38</xdr:row>
      <xdr:rowOff>38100</xdr:rowOff>
    </xdr:from>
    <xdr:to>
      <xdr:col>10</xdr:col>
      <xdr:colOff>60960</xdr:colOff>
      <xdr:row>39</xdr:row>
      <xdr:rowOff>144780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164081" y="68580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37</xdr:row>
      <xdr:rowOff>60960</xdr:rowOff>
    </xdr:from>
    <xdr:to>
      <xdr:col>5</xdr:col>
      <xdr:colOff>45720</xdr:colOff>
      <xdr:row>38</xdr:row>
      <xdr:rowOff>167640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a:xfrm>
          <a:off x="1257301" y="66903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23</xdr:row>
      <xdr:rowOff>83820</xdr:rowOff>
    </xdr:from>
    <xdr:to>
      <xdr:col>5</xdr:col>
      <xdr:colOff>60960</xdr:colOff>
      <xdr:row>26</xdr:row>
      <xdr:rowOff>0</xdr:rowOff>
    </xdr:to>
    <xdr:sp macro="" textlink="">
      <xdr:nvSpPr>
        <xdr:cNvPr id="12" name="左中かっこ 11">
          <a:extLst>
            <a:ext uri="{FF2B5EF4-FFF2-40B4-BE49-F238E27FC236}">
              <a16:creationId xmlns:a16="http://schemas.microsoft.com/office/drawing/2014/main" id="{00000000-0008-0000-0200-00000C000000}"/>
            </a:ext>
          </a:extLst>
        </xdr:cNvPr>
        <xdr:cNvSpPr/>
      </xdr:nvSpPr>
      <xdr:spPr>
        <a:xfrm>
          <a:off x="1257301" y="393192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a:off x="1257301" y="323850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1257301" y="304800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2743201" y="323850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election activeCell="BW11" sqref="BW11"/>
    </sheetView>
  </sheetViews>
  <sheetFormatPr defaultColWidth="4.125" defaultRowHeight="12.75" x14ac:dyDescent="0.15"/>
  <cols>
    <col min="1" max="38" width="2.625" style="136" customWidth="1"/>
    <col min="39" max="42" width="4.125" style="136"/>
    <col min="43" max="43" width="4.125" style="136" hidden="1" customWidth="1"/>
    <col min="44" max="44" width="13.625" style="136" hidden="1" customWidth="1"/>
    <col min="45" max="48" width="4.125" style="136" hidden="1" customWidth="1"/>
    <col min="49" max="49" width="4.625" style="136" hidden="1" customWidth="1"/>
    <col min="50" max="50" width="13" style="136" hidden="1" customWidth="1"/>
    <col min="51" max="52" width="10.75" style="136" hidden="1" customWidth="1"/>
    <col min="53" max="53" width="23.125" style="136" hidden="1" customWidth="1"/>
    <col min="54" max="60" width="10.75" style="136" hidden="1" customWidth="1"/>
    <col min="61" max="61" width="25" style="136" hidden="1" customWidth="1"/>
    <col min="62" max="62" width="7.5" style="443" hidden="1" customWidth="1"/>
    <col min="63" max="72" width="10.75" style="136" hidden="1" customWidth="1"/>
    <col min="73" max="73" width="10.75" style="136" customWidth="1"/>
    <col min="74" max="76" width="4.375" style="136" customWidth="1"/>
    <col min="77" max="16384" width="4.125" style="136"/>
  </cols>
  <sheetData>
    <row r="1" spans="1:72" x14ac:dyDescent="0.15">
      <c r="AX1" s="113" t="s">
        <v>935</v>
      </c>
      <c r="AY1" s="355" t="s">
        <v>904</v>
      </c>
      <c r="BA1" s="478" t="s">
        <v>901</v>
      </c>
      <c r="BB1" s="478"/>
      <c r="BC1" s="478"/>
      <c r="BE1" s="479" t="s">
        <v>902</v>
      </c>
      <c r="BF1" s="479"/>
      <c r="BG1" s="479"/>
      <c r="BI1" s="480" t="s">
        <v>903</v>
      </c>
      <c r="BJ1" s="480"/>
      <c r="BK1" s="480"/>
      <c r="BM1" s="481" t="s">
        <v>924</v>
      </c>
      <c r="BN1" s="481"/>
      <c r="BO1" s="481"/>
      <c r="BP1" s="481"/>
      <c r="BQ1" s="481"/>
      <c r="BR1" s="481"/>
      <c r="BS1" s="481"/>
      <c r="BT1" s="481"/>
    </row>
    <row r="2" spans="1:72" ht="15"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Q2" s="444" t="s">
        <v>533</v>
      </c>
      <c r="AR2" s="442" t="s">
        <v>1210</v>
      </c>
      <c r="AS2" s="198" t="str">
        <f>AQ2&amp;"："&amp;AR2</f>
        <v>01：木造</v>
      </c>
      <c r="AX2" s="136" t="s">
        <v>939</v>
      </c>
      <c r="AY2" s="136" t="s">
        <v>905</v>
      </c>
      <c r="BA2" s="198" t="str">
        <f>BB2&amp;"："&amp;BC2</f>
        <v>08010：一戸建ての住宅</v>
      </c>
      <c r="BB2" s="261" t="s">
        <v>425</v>
      </c>
      <c r="BC2" s="260" t="s">
        <v>426</v>
      </c>
      <c r="BE2" s="106">
        <v>0</v>
      </c>
      <c r="BF2" s="24" t="s">
        <v>311</v>
      </c>
      <c r="BG2" s="24" t="s">
        <v>311</v>
      </c>
      <c r="BI2" s="198" t="str">
        <f>BJ2&amp;"："&amp;BK2</f>
        <v>01：居住専用住宅（住宅、住宅附属建築物（物置、車庫等））</v>
      </c>
      <c r="BJ2" s="295" t="s">
        <v>533</v>
      </c>
      <c r="BK2" s="445" t="s">
        <v>1217</v>
      </c>
      <c r="BL2" s="186"/>
      <c r="BM2" s="302">
        <v>1</v>
      </c>
      <c r="BN2" s="301" t="s">
        <v>740</v>
      </c>
      <c r="BO2" s="301" t="s">
        <v>741</v>
      </c>
      <c r="BP2" s="301" t="s">
        <v>1041</v>
      </c>
      <c r="BQ2" s="301" t="s">
        <v>1042</v>
      </c>
      <c r="BR2" s="301" t="s">
        <v>783</v>
      </c>
      <c r="BS2" s="301" t="s">
        <v>784</v>
      </c>
      <c r="BT2" s="305" t="s">
        <v>836</v>
      </c>
    </row>
    <row r="3" spans="1:72" ht="15" customHeight="1" x14ac:dyDescent="0.15">
      <c r="A3" s="140"/>
      <c r="B3" s="294" t="s">
        <v>794</v>
      </c>
      <c r="C3" s="140"/>
      <c r="D3" s="140"/>
      <c r="E3" s="140"/>
      <c r="F3" s="140"/>
      <c r="G3" s="140"/>
      <c r="H3" s="140"/>
      <c r="I3" s="140"/>
      <c r="J3" s="140"/>
      <c r="K3" s="140"/>
      <c r="L3" s="140"/>
      <c r="M3" s="140"/>
      <c r="N3" s="140"/>
      <c r="O3" s="140"/>
      <c r="P3" s="140"/>
      <c r="Q3" s="140"/>
      <c r="R3" s="140"/>
      <c r="S3" s="140"/>
      <c r="T3" s="140"/>
      <c r="U3" s="140"/>
      <c r="V3" s="140"/>
      <c r="W3" s="140"/>
      <c r="X3" s="412" t="s">
        <v>923</v>
      </c>
      <c r="Y3" s="412"/>
      <c r="Z3" s="140"/>
      <c r="AA3" s="140"/>
      <c r="AB3" s="140"/>
      <c r="AC3" s="140"/>
      <c r="AD3" s="140"/>
      <c r="AE3" s="140"/>
      <c r="AF3" s="140"/>
      <c r="AG3" s="140"/>
      <c r="AH3" s="140"/>
      <c r="AI3" s="140"/>
      <c r="AQ3" s="444" t="s">
        <v>1212</v>
      </c>
      <c r="AR3" s="442" t="s">
        <v>1211</v>
      </c>
      <c r="AS3" s="198" t="str">
        <f t="shared" ref="AS3:AS7" si="0">AQ3&amp;"："&amp;AR3</f>
        <v>02：鉄骨鉄筋コンクリート造</v>
      </c>
      <c r="AX3" s="136" t="s">
        <v>936</v>
      </c>
      <c r="AY3" s="136" t="s">
        <v>951</v>
      </c>
      <c r="BA3" s="198" t="str">
        <f t="shared" ref="BA3:BA66" si="1">BB3&amp;"："&amp;BC3</f>
        <v>08020：長屋</v>
      </c>
      <c r="BB3" s="260" t="s">
        <v>427</v>
      </c>
      <c r="BC3" s="260" t="s">
        <v>428</v>
      </c>
      <c r="BE3" s="106">
        <v>1</v>
      </c>
      <c r="BF3" s="24" t="s">
        <v>312</v>
      </c>
      <c r="BG3" s="24" t="s">
        <v>358</v>
      </c>
      <c r="BI3" s="198" t="str">
        <f>BJ3&amp;"："&amp;BK3</f>
        <v>02：居住専用準住宅（寮、合宿所、寄宿舎、準住宅附属建築物（物置、車庫等））</v>
      </c>
      <c r="BJ3" s="295" t="s">
        <v>534</v>
      </c>
      <c r="BK3" s="445" t="s">
        <v>1218</v>
      </c>
      <c r="BL3" s="186"/>
      <c r="BM3" s="302">
        <v>2</v>
      </c>
      <c r="BN3" s="301" t="s">
        <v>872</v>
      </c>
      <c r="BO3" s="301" t="s">
        <v>742</v>
      </c>
      <c r="BP3" s="301" t="s">
        <v>868</v>
      </c>
      <c r="BQ3" s="301" t="s">
        <v>869</v>
      </c>
      <c r="BR3" s="301" t="s">
        <v>870</v>
      </c>
      <c r="BS3" s="301" t="s">
        <v>871</v>
      </c>
      <c r="BT3" s="308" t="s">
        <v>837</v>
      </c>
    </row>
    <row r="4" spans="1:72" ht="15" customHeight="1" x14ac:dyDescent="0.15">
      <c r="AQ4" s="444" t="s">
        <v>535</v>
      </c>
      <c r="AR4" s="442" t="s">
        <v>1213</v>
      </c>
      <c r="AS4" s="198" t="str">
        <f t="shared" si="0"/>
        <v>03：鉄筋コンクリート造</v>
      </c>
      <c r="AX4" s="136" t="s">
        <v>945</v>
      </c>
      <c r="AY4" s="136" t="s">
        <v>952</v>
      </c>
      <c r="BA4" s="198" t="str">
        <f t="shared" si="1"/>
        <v>08030：共同住宅</v>
      </c>
      <c r="BB4" s="260" t="s">
        <v>429</v>
      </c>
      <c r="BC4" s="260" t="s">
        <v>430</v>
      </c>
      <c r="BE4" s="106">
        <v>2</v>
      </c>
      <c r="BF4" s="24" t="s">
        <v>313</v>
      </c>
      <c r="BG4" s="24" t="s">
        <v>359</v>
      </c>
      <c r="BI4" s="198"/>
      <c r="BJ4" s="295"/>
      <c r="BK4" s="186"/>
      <c r="BL4" s="186"/>
      <c r="BM4" s="302"/>
      <c r="BN4" s="301"/>
      <c r="BO4" s="301"/>
      <c r="BP4" s="301"/>
      <c r="BQ4" s="301"/>
      <c r="BR4" s="301"/>
      <c r="BS4" s="301"/>
      <c r="BT4" s="308"/>
    </row>
    <row r="5" spans="1:72" ht="15" customHeight="1" x14ac:dyDescent="0.15">
      <c r="B5" s="136" t="s">
        <v>795</v>
      </c>
      <c r="AQ5" s="444" t="s">
        <v>536</v>
      </c>
      <c r="AR5" s="442" t="s">
        <v>1214</v>
      </c>
      <c r="AS5" s="198" t="str">
        <f t="shared" si="0"/>
        <v>04：鉄骨造</v>
      </c>
      <c r="AX5" s="136" t="s">
        <v>938</v>
      </c>
      <c r="AY5" s="136" t="s">
        <v>953</v>
      </c>
      <c r="BA5" s="198" t="str">
        <f t="shared" si="1"/>
        <v>08040：寄宿舎</v>
      </c>
      <c r="BB5" s="260" t="s">
        <v>431</v>
      </c>
      <c r="BC5" s="260" t="s">
        <v>432</v>
      </c>
      <c r="BE5" s="106">
        <v>3</v>
      </c>
      <c r="BF5" s="24" t="s">
        <v>314</v>
      </c>
      <c r="BG5" s="24" t="s">
        <v>360</v>
      </c>
      <c r="BI5" s="198" t="str">
        <f>BJ5&amp;"："&amp;BL5&amp;"("&amp;BK5&amp;")"</f>
        <v>10：居住併用(農林水産業)</v>
      </c>
      <c r="BJ5" s="447">
        <v>10</v>
      </c>
      <c r="BK5" s="446" t="s">
        <v>1197</v>
      </c>
      <c r="BL5" s="136" t="s">
        <v>1219</v>
      </c>
      <c r="BM5" s="295"/>
      <c r="BN5" s="186"/>
    </row>
    <row r="6" spans="1:72" ht="15" customHeight="1" x14ac:dyDescent="0.15">
      <c r="AQ6" s="444" t="s">
        <v>537</v>
      </c>
      <c r="AR6" s="442" t="s">
        <v>1215</v>
      </c>
      <c r="AS6" s="198" t="str">
        <f t="shared" si="0"/>
        <v>05：コンクリートブロック造</v>
      </c>
      <c r="AX6" s="136" t="s">
        <v>937</v>
      </c>
      <c r="AY6" s="136" t="s">
        <v>954</v>
      </c>
      <c r="BA6" s="198" t="str">
        <f t="shared" si="1"/>
        <v>08050：下宿</v>
      </c>
      <c r="BB6" s="260" t="s">
        <v>433</v>
      </c>
      <c r="BC6" s="260" t="s">
        <v>434</v>
      </c>
      <c r="BE6" s="106">
        <v>4</v>
      </c>
      <c r="BF6" s="24" t="s">
        <v>315</v>
      </c>
      <c r="BG6" s="24" t="s">
        <v>361</v>
      </c>
      <c r="BI6" s="198" t="str">
        <f t="shared" ref="BI6:BI34" si="2">BJ6&amp;"："&amp;BL6&amp;"("&amp;BK6&amp;")"</f>
        <v>11：居住併用(鉱業、採石業、砂利採取業、建設業)</v>
      </c>
      <c r="BJ6" s="447">
        <v>11</v>
      </c>
      <c r="BK6" s="446" t="s">
        <v>1198</v>
      </c>
      <c r="BL6" s="136" t="s">
        <v>1219</v>
      </c>
      <c r="BM6" s="295"/>
      <c r="BN6" s="186"/>
    </row>
    <row r="7" spans="1:72" ht="15" customHeight="1" x14ac:dyDescent="0.15">
      <c r="C7" s="136">
        <v>1</v>
      </c>
      <c r="D7" s="136" t="s">
        <v>929</v>
      </c>
      <c r="AQ7" s="444" t="s">
        <v>1216</v>
      </c>
      <c r="AR7" s="442" t="s">
        <v>231</v>
      </c>
      <c r="AS7" s="198" t="str">
        <f t="shared" si="0"/>
        <v>06：その他</v>
      </c>
      <c r="AX7" s="136" t="s">
        <v>946</v>
      </c>
      <c r="AY7" s="136" t="s">
        <v>906</v>
      </c>
      <c r="BA7" s="198" t="str">
        <f t="shared" si="1"/>
        <v>08060：住宅で事務所、店舗その他これらに類する用途を兼ねるもの</v>
      </c>
      <c r="BB7" s="260" t="s">
        <v>435</v>
      </c>
      <c r="BC7" s="260" t="s">
        <v>436</v>
      </c>
      <c r="BE7" s="106">
        <v>5</v>
      </c>
      <c r="BF7" s="24" t="s">
        <v>316</v>
      </c>
      <c r="BG7" s="24" t="s">
        <v>362</v>
      </c>
      <c r="BI7" s="198" t="str">
        <f t="shared" si="2"/>
        <v>12：居住併用(製造業)</v>
      </c>
      <c r="BJ7" s="447">
        <v>12</v>
      </c>
      <c r="BK7" s="446" t="s">
        <v>1199</v>
      </c>
      <c r="BL7" s="136" t="s">
        <v>1219</v>
      </c>
      <c r="BM7" s="296"/>
      <c r="BN7" s="206"/>
    </row>
    <row r="8" spans="1:72" ht="15" customHeight="1" x14ac:dyDescent="0.15">
      <c r="C8" s="140">
        <v>2</v>
      </c>
      <c r="D8" s="140" t="s">
        <v>796</v>
      </c>
      <c r="E8" s="140"/>
      <c r="F8" s="140"/>
      <c r="G8" s="140"/>
      <c r="H8" s="140"/>
      <c r="I8" s="140"/>
      <c r="K8" s="28"/>
      <c r="L8" s="28"/>
      <c r="M8" s="28"/>
      <c r="N8" s="28"/>
      <c r="O8" s="28"/>
      <c r="P8" s="28"/>
      <c r="Q8" s="28"/>
      <c r="R8" s="28"/>
      <c r="S8" s="28"/>
      <c r="T8" s="28"/>
      <c r="U8" s="28"/>
      <c r="V8" s="28"/>
      <c r="W8" s="28"/>
      <c r="X8" s="28"/>
      <c r="Y8" s="28"/>
      <c r="Z8" s="28"/>
      <c r="AA8" s="28"/>
      <c r="AB8" s="28"/>
      <c r="AC8" s="28"/>
      <c r="AD8" s="28"/>
      <c r="AE8" s="28"/>
      <c r="AF8" s="28"/>
      <c r="AG8" s="28"/>
      <c r="AH8" s="28"/>
      <c r="AI8" s="28"/>
      <c r="AX8" s="136" t="s">
        <v>940</v>
      </c>
      <c r="AY8" s="136" t="s">
        <v>907</v>
      </c>
      <c r="BA8" s="198" t="str">
        <f t="shared" si="1"/>
        <v>08070：幼稚園</v>
      </c>
      <c r="BB8" s="260" t="s">
        <v>437</v>
      </c>
      <c r="BC8" s="260" t="s">
        <v>438</v>
      </c>
      <c r="BE8" s="106">
        <v>6</v>
      </c>
      <c r="BF8" s="24" t="s">
        <v>317</v>
      </c>
      <c r="BG8" s="24" t="s">
        <v>363</v>
      </c>
      <c r="BI8" s="198" t="str">
        <f t="shared" si="2"/>
        <v>13：居住併用(電気・ガス・熱供給・水道業)</v>
      </c>
      <c r="BJ8" s="447">
        <v>13</v>
      </c>
      <c r="BK8" s="446" t="s">
        <v>1200</v>
      </c>
      <c r="BL8" s="136" t="s">
        <v>1219</v>
      </c>
      <c r="BM8" s="296"/>
      <c r="BN8" s="206"/>
    </row>
    <row r="9" spans="1:72" ht="15" customHeight="1" x14ac:dyDescent="0.15">
      <c r="C9" s="140"/>
      <c r="D9" s="140" t="s">
        <v>835</v>
      </c>
      <c r="E9" s="140"/>
      <c r="F9" s="140"/>
      <c r="G9" s="140"/>
      <c r="H9" s="291"/>
      <c r="I9" s="291"/>
      <c r="K9" s="28"/>
      <c r="L9" s="28"/>
      <c r="M9" s="28"/>
      <c r="N9" s="28"/>
      <c r="O9" s="28"/>
      <c r="P9" s="28"/>
      <c r="Q9" s="28"/>
      <c r="R9" s="28"/>
      <c r="S9" s="28"/>
      <c r="T9" s="28"/>
      <c r="U9" s="28"/>
      <c r="V9" s="28"/>
      <c r="W9" s="28"/>
      <c r="X9" s="28"/>
      <c r="Y9" s="28"/>
      <c r="Z9" s="28"/>
      <c r="AA9" s="28"/>
      <c r="AB9" s="28"/>
      <c r="AC9" s="28"/>
      <c r="AD9" s="28"/>
      <c r="AE9" s="28"/>
      <c r="AF9" s="28"/>
      <c r="AG9" s="28"/>
      <c r="AH9" s="28"/>
      <c r="AI9" s="28"/>
      <c r="AL9" s="140"/>
      <c r="AX9" s="136" t="s">
        <v>944</v>
      </c>
      <c r="AY9" s="136" t="s">
        <v>908</v>
      </c>
      <c r="BA9" s="198" t="str">
        <f t="shared" si="1"/>
        <v>08080：小学校</v>
      </c>
      <c r="BB9" s="260" t="s">
        <v>439</v>
      </c>
      <c r="BC9" s="260" t="s">
        <v>440</v>
      </c>
      <c r="BE9" s="106">
        <v>7</v>
      </c>
      <c r="BF9" s="24" t="s">
        <v>318</v>
      </c>
      <c r="BG9" s="24" t="s">
        <v>364</v>
      </c>
      <c r="BI9" s="198" t="str">
        <f t="shared" si="2"/>
        <v>14：居住併用(情報通信業)</v>
      </c>
      <c r="BJ9" s="447">
        <v>14</v>
      </c>
      <c r="BK9" s="446" t="s">
        <v>1201</v>
      </c>
      <c r="BL9" s="136" t="s">
        <v>1219</v>
      </c>
      <c r="BM9" s="295"/>
      <c r="BN9" s="186"/>
    </row>
    <row r="10" spans="1:72" ht="15" customHeight="1" x14ac:dyDescent="0.15">
      <c r="C10" s="140">
        <v>3</v>
      </c>
      <c r="D10" s="140" t="s">
        <v>803</v>
      </c>
      <c r="E10" s="140"/>
      <c r="F10" s="140"/>
      <c r="G10" s="140"/>
      <c r="H10" s="292"/>
      <c r="I10" s="292"/>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X10" s="136" t="s">
        <v>941</v>
      </c>
      <c r="AY10" s="136" t="s">
        <v>909</v>
      </c>
      <c r="BA10" s="198" t="str">
        <f t="shared" si="1"/>
        <v>08082：義務教育学校</v>
      </c>
      <c r="BB10" s="263" t="s">
        <v>916</v>
      </c>
      <c r="BC10" s="136" t="s">
        <v>917</v>
      </c>
      <c r="BE10" s="106">
        <v>8</v>
      </c>
      <c r="BF10" s="24" t="s">
        <v>319</v>
      </c>
      <c r="BG10" s="24" t="s">
        <v>365</v>
      </c>
      <c r="BI10" s="198" t="str">
        <f t="shared" si="2"/>
        <v>15：居住併用(運輸業)</v>
      </c>
      <c r="BJ10" s="447">
        <v>15</v>
      </c>
      <c r="BK10" s="446" t="s">
        <v>1202</v>
      </c>
      <c r="BL10" s="136" t="s">
        <v>1219</v>
      </c>
      <c r="BM10" s="295"/>
      <c r="BN10" s="186"/>
    </row>
    <row r="11" spans="1:72" ht="15" customHeight="1" x14ac:dyDescent="0.15">
      <c r="C11" s="140">
        <v>4</v>
      </c>
      <c r="D11" s="140" t="s">
        <v>802</v>
      </c>
      <c r="E11" s="140"/>
      <c r="F11" s="140"/>
      <c r="G11" s="140"/>
      <c r="H11" s="292"/>
      <c r="I11" s="292"/>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X11" s="136" t="s">
        <v>942</v>
      </c>
      <c r="AY11" s="136" t="s">
        <v>910</v>
      </c>
      <c r="BA11" s="198" t="str">
        <f t="shared" si="1"/>
        <v>08090：中学校又は高等学校又は中等教育学校</v>
      </c>
      <c r="BB11" s="260" t="s">
        <v>441</v>
      </c>
      <c r="BC11" s="260" t="s">
        <v>918</v>
      </c>
      <c r="BE11" s="106">
        <v>9</v>
      </c>
      <c r="BF11" s="24" t="s">
        <v>320</v>
      </c>
      <c r="BG11" s="24" t="s">
        <v>366</v>
      </c>
      <c r="BI11" s="198" t="str">
        <f t="shared" si="2"/>
        <v>16：居住併用(卸売業、小売業)</v>
      </c>
      <c r="BJ11" s="447">
        <v>16</v>
      </c>
      <c r="BK11" s="446" t="s">
        <v>1203</v>
      </c>
      <c r="BL11" s="136" t="s">
        <v>1219</v>
      </c>
      <c r="BM11" s="295"/>
      <c r="BN11" s="186"/>
    </row>
    <row r="12" spans="1:72" ht="15" customHeight="1" x14ac:dyDescent="0.15">
      <c r="C12" s="140">
        <v>5</v>
      </c>
      <c r="D12" s="140" t="s">
        <v>797</v>
      </c>
      <c r="E12" s="140"/>
      <c r="F12" s="140"/>
      <c r="G12" s="140"/>
      <c r="H12" s="291"/>
      <c r="I12" s="29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X12" s="136" t="s">
        <v>943</v>
      </c>
      <c r="AY12" s="136" t="s">
        <v>911</v>
      </c>
      <c r="BA12" s="198" t="str">
        <f t="shared" si="1"/>
        <v>08100：特別支援学校</v>
      </c>
      <c r="BB12" s="260" t="s">
        <v>442</v>
      </c>
      <c r="BC12" s="260" t="s">
        <v>919</v>
      </c>
      <c r="BE12" s="106">
        <v>10</v>
      </c>
      <c r="BF12" s="24" t="s">
        <v>321</v>
      </c>
      <c r="BG12" s="24" t="s">
        <v>367</v>
      </c>
      <c r="BI12" s="198" t="str">
        <f t="shared" si="2"/>
        <v>17：居住併用(金融業、保険業)</v>
      </c>
      <c r="BJ12" s="447">
        <v>17</v>
      </c>
      <c r="BK12" s="446" t="s">
        <v>1204</v>
      </c>
      <c r="BL12" s="136" t="s">
        <v>1219</v>
      </c>
      <c r="BM12" s="295"/>
      <c r="BN12" s="186"/>
    </row>
    <row r="13" spans="1:72" ht="15" customHeight="1" x14ac:dyDescent="0.15">
      <c r="C13" s="140"/>
      <c r="D13" s="140"/>
      <c r="E13" s="140"/>
      <c r="F13" s="140"/>
      <c r="G13" s="140"/>
      <c r="H13" s="291"/>
      <c r="I13" s="291"/>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X13" s="136" t="s">
        <v>947</v>
      </c>
      <c r="AY13" s="136" t="s">
        <v>912</v>
      </c>
      <c r="BA13" s="198" t="str">
        <f t="shared" si="1"/>
        <v>08110：大学又は高等専門学校</v>
      </c>
      <c r="BB13" s="260" t="s">
        <v>443</v>
      </c>
      <c r="BC13" s="260" t="s">
        <v>444</v>
      </c>
      <c r="BE13" s="106">
        <v>11</v>
      </c>
      <c r="BF13" s="24" t="s">
        <v>322</v>
      </c>
      <c r="BG13" s="24" t="s">
        <v>368</v>
      </c>
      <c r="BI13" s="198" t="str">
        <f t="shared" si="2"/>
        <v>18：居住併用(不動産業)</v>
      </c>
      <c r="BJ13" s="447">
        <v>18</v>
      </c>
      <c r="BK13" s="446" t="s">
        <v>1205</v>
      </c>
      <c r="BL13" s="136" t="s">
        <v>1219</v>
      </c>
      <c r="BM13" s="295"/>
      <c r="BN13" s="186"/>
    </row>
    <row r="14" spans="1:72" ht="15" customHeight="1" x14ac:dyDescent="0.15">
      <c r="B14" s="136" t="s">
        <v>824</v>
      </c>
      <c r="AX14" s="136" t="s">
        <v>948</v>
      </c>
      <c r="AY14" s="136" t="s">
        <v>913</v>
      </c>
      <c r="BA14" s="198" t="str">
        <f t="shared" si="1"/>
        <v>08120：専修学校</v>
      </c>
      <c r="BB14" s="260" t="s">
        <v>445</v>
      </c>
      <c r="BC14" s="260" t="s">
        <v>446</v>
      </c>
      <c r="BE14" s="106">
        <v>12</v>
      </c>
      <c r="BF14" s="24" t="s">
        <v>323</v>
      </c>
      <c r="BG14" s="24" t="s">
        <v>369</v>
      </c>
      <c r="BI14" s="198" t="str">
        <f t="shared" si="2"/>
        <v>19：居住併用(宿泊業、飲食サービス業)</v>
      </c>
      <c r="BJ14" s="447">
        <v>19</v>
      </c>
      <c r="BK14" s="446" t="s">
        <v>1206</v>
      </c>
      <c r="BL14" s="136" t="s">
        <v>1219</v>
      </c>
      <c r="BM14" s="295"/>
      <c r="BN14" s="186"/>
    </row>
    <row r="15" spans="1:72" ht="15" customHeight="1" x14ac:dyDescent="0.15">
      <c r="AX15" s="136" t="s">
        <v>949</v>
      </c>
      <c r="AY15" s="136" t="s">
        <v>914</v>
      </c>
      <c r="BA15" s="198" t="str">
        <f t="shared" si="1"/>
        <v>08130：各種学校</v>
      </c>
      <c r="BB15" s="260" t="s">
        <v>447</v>
      </c>
      <c r="BC15" s="260" t="s">
        <v>448</v>
      </c>
      <c r="BE15" s="106">
        <v>13</v>
      </c>
      <c r="BF15" s="24" t="s">
        <v>324</v>
      </c>
      <c r="BG15" s="24" t="s">
        <v>370</v>
      </c>
      <c r="BI15" s="198" t="str">
        <f t="shared" si="2"/>
        <v>20：居住併用(教育、学習支援業)</v>
      </c>
      <c r="BJ15" s="447">
        <v>20</v>
      </c>
      <c r="BK15" s="446" t="s">
        <v>1207</v>
      </c>
      <c r="BL15" s="136" t="s">
        <v>1219</v>
      </c>
      <c r="BM15" s="295"/>
      <c r="BN15" s="186"/>
    </row>
    <row r="16" spans="1:72" ht="15" customHeight="1" x14ac:dyDescent="0.15">
      <c r="C16" s="136">
        <v>1</v>
      </c>
      <c r="D16" s="136" t="s">
        <v>799</v>
      </c>
      <c r="AX16" s="136" t="s">
        <v>950</v>
      </c>
      <c r="BA16" s="198" t="str">
        <f t="shared" si="1"/>
        <v>08132：幼保連携型認定こども園</v>
      </c>
      <c r="BB16" s="263" t="s">
        <v>873</v>
      </c>
      <c r="BC16" s="260" t="s">
        <v>920</v>
      </c>
      <c r="BE16" s="106">
        <v>14</v>
      </c>
      <c r="BF16" s="24" t="s">
        <v>325</v>
      </c>
      <c r="BG16" s="24" t="s">
        <v>371</v>
      </c>
      <c r="BI16" s="198" t="str">
        <f t="shared" si="2"/>
        <v>21：居住併用(医療、福祉)</v>
      </c>
      <c r="BJ16" s="447">
        <v>21</v>
      </c>
      <c r="BK16" s="446" t="s">
        <v>1208</v>
      </c>
      <c r="BL16" s="136" t="s">
        <v>1219</v>
      </c>
      <c r="BM16" s="295"/>
      <c r="BN16" s="186"/>
    </row>
    <row r="17" spans="2:66" ht="15" customHeight="1" x14ac:dyDescent="0.15">
      <c r="C17" s="136">
        <v>2</v>
      </c>
      <c r="D17" s="136" t="s">
        <v>804</v>
      </c>
      <c r="BA17" s="198" t="str">
        <f t="shared" si="1"/>
        <v>08140：図書館その他これに類するもの</v>
      </c>
      <c r="BB17" s="260" t="s">
        <v>449</v>
      </c>
      <c r="BC17" s="260" t="s">
        <v>617</v>
      </c>
      <c r="BE17" s="106">
        <v>15</v>
      </c>
      <c r="BF17" s="24" t="s">
        <v>326</v>
      </c>
      <c r="BG17" s="24" t="s">
        <v>372</v>
      </c>
      <c r="BI17" s="198" t="str">
        <f t="shared" si="2"/>
        <v>22：居住併用(その他のサービス業)</v>
      </c>
      <c r="BJ17" s="447">
        <v>22</v>
      </c>
      <c r="BK17" s="446" t="s">
        <v>1209</v>
      </c>
      <c r="BL17" s="136" t="s">
        <v>1219</v>
      </c>
      <c r="BM17" s="295"/>
      <c r="BN17" s="186"/>
    </row>
    <row r="18" spans="2:66" ht="15" customHeight="1" x14ac:dyDescent="0.15">
      <c r="C18" s="140">
        <v>3</v>
      </c>
      <c r="D18" s="140" t="s">
        <v>801</v>
      </c>
      <c r="E18" s="140"/>
      <c r="F18" s="140"/>
      <c r="G18" s="140"/>
      <c r="H18" s="140"/>
      <c r="I18" s="140"/>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X18" s="136" t="s">
        <v>1024</v>
      </c>
      <c r="BA18" s="198" t="str">
        <f t="shared" si="1"/>
        <v>08150：博物館その他これに類するもの</v>
      </c>
      <c r="BB18" s="260" t="s">
        <v>450</v>
      </c>
      <c r="BC18" s="260" t="s">
        <v>618</v>
      </c>
      <c r="BE18" s="106">
        <v>16</v>
      </c>
      <c r="BF18" s="24" t="s">
        <v>327</v>
      </c>
      <c r="BG18" s="24" t="s">
        <v>373</v>
      </c>
      <c r="BI18" s="198" t="str">
        <f t="shared" si="2"/>
        <v>23：居住併用(国家公務、地方公務)</v>
      </c>
      <c r="BJ18" s="447">
        <v>23</v>
      </c>
      <c r="BK18" s="446" t="s">
        <v>538</v>
      </c>
      <c r="BL18" s="136" t="s">
        <v>1219</v>
      </c>
      <c r="BM18" s="295"/>
      <c r="BN18" s="186"/>
    </row>
    <row r="19" spans="2:66" ht="15" customHeight="1" x14ac:dyDescent="0.15">
      <c r="C19" s="140">
        <v>4</v>
      </c>
      <c r="D19" s="140" t="s">
        <v>800</v>
      </c>
      <c r="E19" s="140"/>
      <c r="F19" s="140"/>
      <c r="G19" s="140"/>
      <c r="H19" s="291"/>
      <c r="I19" s="291"/>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X19" s="136" t="s">
        <v>1025</v>
      </c>
      <c r="BA19" s="198" t="str">
        <f t="shared" si="1"/>
        <v>08152：美術館その他これに類するもの</v>
      </c>
      <c r="BB19" s="263" t="s">
        <v>1084</v>
      </c>
      <c r="BC19" s="260" t="s">
        <v>1085</v>
      </c>
      <c r="BE19" s="106">
        <v>17</v>
      </c>
      <c r="BF19" s="24" t="s">
        <v>328</v>
      </c>
      <c r="BG19" s="24" t="s">
        <v>374</v>
      </c>
      <c r="BI19" s="198" t="str">
        <f t="shared" si="2"/>
        <v>24：居住併用(他に分類されないもの)</v>
      </c>
      <c r="BJ19" s="447">
        <v>24</v>
      </c>
      <c r="BK19" s="446" t="s">
        <v>539</v>
      </c>
      <c r="BL19" s="136" t="s">
        <v>1219</v>
      </c>
      <c r="BM19" s="295"/>
      <c r="BN19" s="186"/>
    </row>
    <row r="20" spans="2:66" ht="15" customHeight="1" x14ac:dyDescent="0.15">
      <c r="C20" s="140">
        <v>5</v>
      </c>
      <c r="D20" s="140" t="s">
        <v>805</v>
      </c>
      <c r="E20" s="140"/>
      <c r="F20" s="140"/>
      <c r="G20" s="140"/>
      <c r="H20" s="292"/>
      <c r="I20" s="292"/>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X20" s="136" t="s">
        <v>1026</v>
      </c>
      <c r="BA20" s="198" t="str">
        <f t="shared" si="1"/>
        <v>08160：神社、寺院、教会その他これらに類するもの</v>
      </c>
      <c r="BB20" s="260" t="s">
        <v>451</v>
      </c>
      <c r="BC20" s="260" t="s">
        <v>452</v>
      </c>
      <c r="BE20" s="106">
        <v>18</v>
      </c>
      <c r="BF20" s="24" t="s">
        <v>329</v>
      </c>
      <c r="BG20" s="24" t="s">
        <v>375</v>
      </c>
      <c r="BI20" s="198" t="str">
        <f t="shared" si="2"/>
        <v>30：産業専業(農林水産業)</v>
      </c>
      <c r="BJ20" s="447">
        <v>30</v>
      </c>
      <c r="BK20" s="446" t="s">
        <v>1197</v>
      </c>
      <c r="BL20" s="136" t="s">
        <v>1220</v>
      </c>
      <c r="BM20" s="295"/>
      <c r="BN20" s="186"/>
    </row>
    <row r="21" spans="2:66" ht="15" customHeight="1" x14ac:dyDescent="0.15">
      <c r="C21" s="140">
        <v>6</v>
      </c>
      <c r="D21" s="140" t="s">
        <v>825</v>
      </c>
      <c r="E21" s="140"/>
      <c r="F21" s="140"/>
      <c r="G21" s="140"/>
      <c r="H21" s="292"/>
      <c r="I21" s="292"/>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X21" s="136" t="s">
        <v>1027</v>
      </c>
      <c r="BA21" s="198" t="str">
        <f t="shared" si="1"/>
        <v>08170：老人ホーム、福祉ホームその他これに類するもの</v>
      </c>
      <c r="BB21" s="260" t="s">
        <v>453</v>
      </c>
      <c r="BC21" s="260" t="s">
        <v>921</v>
      </c>
      <c r="BE21" s="106">
        <v>19</v>
      </c>
      <c r="BF21" s="24" t="s">
        <v>330</v>
      </c>
      <c r="BG21" s="24" t="s">
        <v>376</v>
      </c>
      <c r="BI21" s="198" t="str">
        <f t="shared" si="2"/>
        <v>31：産業専業(鉱業、採石業、砂利採取業、建設業)</v>
      </c>
      <c r="BJ21" s="447">
        <v>31</v>
      </c>
      <c r="BK21" s="446" t="s">
        <v>1198</v>
      </c>
      <c r="BL21" s="136" t="s">
        <v>1220</v>
      </c>
      <c r="BM21" s="295"/>
      <c r="BN21" s="186"/>
    </row>
    <row r="22" spans="2:66" ht="15" customHeight="1" x14ac:dyDescent="0.15">
      <c r="C22" s="140">
        <v>7</v>
      </c>
      <c r="D22" s="140" t="s">
        <v>826</v>
      </c>
      <c r="E22" s="140"/>
      <c r="F22" s="140"/>
      <c r="G22" s="140"/>
      <c r="H22" s="292"/>
      <c r="I22" s="292"/>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X22" s="136" t="s">
        <v>1028</v>
      </c>
      <c r="BA22" s="198" t="str">
        <f t="shared" si="1"/>
        <v>08180：保育所その他これに類するもの</v>
      </c>
      <c r="BB22" s="260" t="s">
        <v>454</v>
      </c>
      <c r="BC22" s="260" t="s">
        <v>619</v>
      </c>
      <c r="BE22" s="106">
        <v>20</v>
      </c>
      <c r="BF22" s="24" t="s">
        <v>331</v>
      </c>
      <c r="BG22" s="24" t="s">
        <v>377</v>
      </c>
      <c r="BI22" s="198" t="str">
        <f t="shared" si="2"/>
        <v>32：産業専業(製造業)</v>
      </c>
      <c r="BJ22" s="447">
        <v>32</v>
      </c>
      <c r="BK22" s="446" t="s">
        <v>1199</v>
      </c>
      <c r="BL22" s="136" t="s">
        <v>1220</v>
      </c>
      <c r="BM22" s="295"/>
      <c r="BN22" s="186"/>
    </row>
    <row r="23" spans="2:66" ht="15" customHeight="1" x14ac:dyDescent="0.15">
      <c r="B23" s="406" t="s">
        <v>1071</v>
      </c>
      <c r="C23" s="140">
        <v>8</v>
      </c>
      <c r="D23" s="140" t="s">
        <v>1072</v>
      </c>
      <c r="E23" s="140"/>
      <c r="F23" s="140"/>
      <c r="G23" s="140"/>
      <c r="H23" s="292"/>
      <c r="I23" s="292"/>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X23" s="136" t="s">
        <v>1029</v>
      </c>
      <c r="BA23" s="198" t="str">
        <f t="shared" si="1"/>
        <v>08190：助産所（入所する者の寝室があるものに限る。）</v>
      </c>
      <c r="BB23" s="260" t="s">
        <v>455</v>
      </c>
      <c r="BC23" s="260" t="s">
        <v>1086</v>
      </c>
      <c r="BE23" s="106">
        <v>21</v>
      </c>
      <c r="BF23" s="24" t="s">
        <v>332</v>
      </c>
      <c r="BG23" s="24" t="s">
        <v>378</v>
      </c>
      <c r="BI23" s="198" t="str">
        <f t="shared" si="2"/>
        <v>33：産業専業(電気・ガス・熱供給・水道業)</v>
      </c>
      <c r="BJ23" s="447">
        <v>33</v>
      </c>
      <c r="BK23" s="446" t="s">
        <v>1200</v>
      </c>
      <c r="BL23" s="136" t="s">
        <v>1220</v>
      </c>
      <c r="BM23" s="295"/>
      <c r="BN23" s="186"/>
    </row>
    <row r="24" spans="2:66" ht="15" customHeight="1" x14ac:dyDescent="0.15">
      <c r="B24" s="406"/>
      <c r="C24" s="140"/>
      <c r="D24" s="140" t="s">
        <v>1073</v>
      </c>
      <c r="E24" s="140"/>
      <c r="F24" s="140"/>
      <c r="G24" s="140"/>
      <c r="H24" s="292"/>
      <c r="I24" s="292"/>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X24" s="136" t="s">
        <v>1030</v>
      </c>
      <c r="BA24" s="198" t="str">
        <f t="shared" si="1"/>
        <v>08192：助産所（入所する者の寝室がないものに限る。）</v>
      </c>
      <c r="BB24" s="263" t="s">
        <v>1087</v>
      </c>
      <c r="BC24" s="260" t="s">
        <v>1088</v>
      </c>
      <c r="BE24" s="106">
        <v>22</v>
      </c>
      <c r="BF24" s="24" t="s">
        <v>333</v>
      </c>
      <c r="BG24" s="24" t="s">
        <v>379</v>
      </c>
      <c r="BI24" s="198" t="str">
        <f t="shared" si="2"/>
        <v>34：産業専業(情報通信業)</v>
      </c>
      <c r="BJ24" s="447">
        <v>34</v>
      </c>
      <c r="BK24" s="446" t="s">
        <v>1201</v>
      </c>
      <c r="BL24" s="136" t="s">
        <v>1220</v>
      </c>
      <c r="BM24" s="295"/>
      <c r="BN24" s="186"/>
    </row>
    <row r="25" spans="2:66" ht="15" customHeight="1" x14ac:dyDescent="0.15">
      <c r="C25" s="140"/>
      <c r="D25" s="140"/>
      <c r="E25" s="140"/>
      <c r="F25" s="140"/>
      <c r="G25" s="140"/>
      <c r="H25" s="291"/>
      <c r="I25" s="291"/>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X25" s="136" t="s">
        <v>1031</v>
      </c>
      <c r="BA25" s="198" t="str">
        <f t="shared" si="1"/>
        <v>08210：児童福祉施設等（入所する者の寝室があるものに限る。）</v>
      </c>
      <c r="BB25" s="260" t="s">
        <v>456</v>
      </c>
      <c r="BC25" s="260" t="s">
        <v>1089</v>
      </c>
      <c r="BE25" s="106">
        <v>23</v>
      </c>
      <c r="BF25" s="24" t="s">
        <v>306</v>
      </c>
      <c r="BG25" s="24" t="s">
        <v>380</v>
      </c>
      <c r="BI25" s="198" t="str">
        <f t="shared" si="2"/>
        <v>35：産業専業(運輸業)</v>
      </c>
      <c r="BJ25" s="447">
        <v>35</v>
      </c>
      <c r="BK25" s="446" t="s">
        <v>1202</v>
      </c>
      <c r="BL25" s="136" t="s">
        <v>1220</v>
      </c>
      <c r="BM25" s="295"/>
      <c r="BN25" s="186"/>
    </row>
    <row r="26" spans="2:66" ht="15" customHeight="1" x14ac:dyDescent="0.15">
      <c r="B26" s="136" t="s">
        <v>806</v>
      </c>
      <c r="C26" s="140"/>
      <c r="D26" s="140"/>
      <c r="E26" s="140"/>
      <c r="F26" s="140"/>
      <c r="G26" s="140"/>
      <c r="H26" s="291"/>
      <c r="I26" s="291"/>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X26" s="136" t="s">
        <v>1032</v>
      </c>
      <c r="BA26" s="198" t="str">
        <f t="shared" si="1"/>
        <v>08220：児童福祉施設等（入所する者の寝室がないものに限る。）</v>
      </c>
      <c r="BB26" s="263" t="s">
        <v>1082</v>
      </c>
      <c r="BC26" s="260" t="s">
        <v>1083</v>
      </c>
      <c r="BE26" s="106">
        <v>24</v>
      </c>
      <c r="BF26" s="24" t="s">
        <v>334</v>
      </c>
      <c r="BG26" s="24" t="s">
        <v>381</v>
      </c>
      <c r="BI26" s="198" t="str">
        <f t="shared" si="2"/>
        <v>36：産業専業(卸売業、小売業)</v>
      </c>
      <c r="BJ26" s="447">
        <v>36</v>
      </c>
      <c r="BK26" s="446" t="s">
        <v>1203</v>
      </c>
      <c r="BL26" s="136" t="s">
        <v>1220</v>
      </c>
      <c r="BM26" s="295"/>
      <c r="BN26" s="186"/>
    </row>
    <row r="27" spans="2:66" ht="15" customHeight="1" x14ac:dyDescent="0.15">
      <c r="AX27" s="136" t="s">
        <v>1033</v>
      </c>
      <c r="BA27" s="198" t="str">
        <f t="shared" si="1"/>
        <v>08230：公衆浴場（個室付浴場業に係る公衆浴場を除く。）</v>
      </c>
      <c r="BB27" s="260" t="s">
        <v>457</v>
      </c>
      <c r="BC27" s="260" t="s">
        <v>620</v>
      </c>
      <c r="BE27" s="106">
        <v>25</v>
      </c>
      <c r="BF27" s="24" t="s">
        <v>335</v>
      </c>
      <c r="BG27" s="24" t="s">
        <v>382</v>
      </c>
      <c r="BI27" s="198" t="str">
        <f t="shared" si="2"/>
        <v>37：産業専業(金融業、保険業)</v>
      </c>
      <c r="BJ27" s="447">
        <v>37</v>
      </c>
      <c r="BK27" s="446" t="s">
        <v>1204</v>
      </c>
      <c r="BL27" s="136" t="s">
        <v>1220</v>
      </c>
      <c r="BM27" s="295"/>
      <c r="BN27" s="186"/>
    </row>
    <row r="28" spans="2:66" ht="15" customHeight="1" x14ac:dyDescent="0.15">
      <c r="C28" s="136">
        <v>1</v>
      </c>
      <c r="D28" s="136" t="s">
        <v>807</v>
      </c>
      <c r="AX28" s="136" t="s">
        <v>1034</v>
      </c>
      <c r="BA28" s="198" t="str">
        <f t="shared" si="1"/>
        <v>08240：診療所（患者の収容施設のあるものに限る。）</v>
      </c>
      <c r="BB28" s="260" t="s">
        <v>458</v>
      </c>
      <c r="BC28" s="260" t="s">
        <v>459</v>
      </c>
      <c r="BE28" s="106">
        <v>26</v>
      </c>
      <c r="BF28" s="24" t="s">
        <v>336</v>
      </c>
      <c r="BG28" s="24" t="s">
        <v>383</v>
      </c>
      <c r="BI28" s="198" t="str">
        <f t="shared" si="2"/>
        <v>38：産業専業(不動産業)</v>
      </c>
      <c r="BJ28" s="447">
        <v>38</v>
      </c>
      <c r="BK28" s="446" t="s">
        <v>1205</v>
      </c>
      <c r="BL28" s="136" t="s">
        <v>1220</v>
      </c>
      <c r="BM28" s="295"/>
      <c r="BN28" s="186"/>
    </row>
    <row r="29" spans="2:66" ht="15" customHeight="1" x14ac:dyDescent="0.15">
      <c r="C29" s="136">
        <v>2</v>
      </c>
      <c r="D29" s="136" t="s">
        <v>808</v>
      </c>
      <c r="AX29" s="136" t="s">
        <v>1035</v>
      </c>
      <c r="BA29" s="198" t="str">
        <f t="shared" si="1"/>
        <v>08250：診療所（患者の収容施設のないものに限る。）</v>
      </c>
      <c r="BB29" s="260" t="s">
        <v>460</v>
      </c>
      <c r="BC29" s="260" t="s">
        <v>461</v>
      </c>
      <c r="BE29" s="106">
        <v>27</v>
      </c>
      <c r="BF29" s="24" t="s">
        <v>337</v>
      </c>
      <c r="BG29" s="24" t="s">
        <v>384</v>
      </c>
      <c r="BI29" s="198" t="str">
        <f t="shared" si="2"/>
        <v>39：産業専業(宿泊業、飲食サービス業)</v>
      </c>
      <c r="BJ29" s="447">
        <v>39</v>
      </c>
      <c r="BK29" s="446" t="s">
        <v>1206</v>
      </c>
      <c r="BL29" s="136" t="s">
        <v>1220</v>
      </c>
      <c r="BM29" s="295"/>
      <c r="BN29" s="186"/>
    </row>
    <row r="30" spans="2:66" ht="15" customHeight="1" x14ac:dyDescent="0.15">
      <c r="C30" s="140">
        <v>3</v>
      </c>
      <c r="D30" s="140" t="s">
        <v>809</v>
      </c>
      <c r="E30" s="140"/>
      <c r="F30" s="140"/>
      <c r="G30" s="140"/>
      <c r="H30" s="140"/>
      <c r="I30" s="140"/>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X30" s="136" t="s">
        <v>1036</v>
      </c>
      <c r="BA30" s="198" t="str">
        <f t="shared" si="1"/>
        <v>08260：病院</v>
      </c>
      <c r="BB30" s="260" t="s">
        <v>462</v>
      </c>
      <c r="BC30" s="260" t="s">
        <v>463</v>
      </c>
      <c r="BE30" s="106">
        <v>28</v>
      </c>
      <c r="BF30" s="24" t="s">
        <v>338</v>
      </c>
      <c r="BG30" s="24" t="s">
        <v>385</v>
      </c>
      <c r="BI30" s="198" t="str">
        <f t="shared" si="2"/>
        <v>40：産業専業(教育、学習支援業)</v>
      </c>
      <c r="BJ30" s="447">
        <v>40</v>
      </c>
      <c r="BK30" s="446" t="s">
        <v>1207</v>
      </c>
      <c r="BL30" s="136" t="s">
        <v>1220</v>
      </c>
      <c r="BM30" s="295"/>
      <c r="BN30" s="186"/>
    </row>
    <row r="31" spans="2:66" ht="15" customHeight="1" x14ac:dyDescent="0.15">
      <c r="C31" s="140"/>
      <c r="D31" s="140" t="s">
        <v>810</v>
      </c>
      <c r="E31" s="140"/>
      <c r="F31" s="140"/>
      <c r="G31" s="140"/>
      <c r="H31" s="291"/>
      <c r="I31" s="291"/>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X31" s="136" t="s">
        <v>1037</v>
      </c>
      <c r="BA31" s="198" t="str">
        <f t="shared" si="1"/>
        <v>08270：巡査派出所</v>
      </c>
      <c r="BB31" s="260" t="s">
        <v>464</v>
      </c>
      <c r="BC31" s="260" t="s">
        <v>465</v>
      </c>
      <c r="BE31" s="106">
        <v>29</v>
      </c>
      <c r="BF31" s="24" t="s">
        <v>339</v>
      </c>
      <c r="BG31" s="24" t="s">
        <v>386</v>
      </c>
      <c r="BI31" s="198" t="str">
        <f t="shared" si="2"/>
        <v>41：産業専業(医療、福祉)</v>
      </c>
      <c r="BJ31" s="447">
        <v>41</v>
      </c>
      <c r="BK31" s="446" t="s">
        <v>1208</v>
      </c>
      <c r="BL31" s="136" t="s">
        <v>1220</v>
      </c>
      <c r="BM31" s="295"/>
      <c r="BN31" s="186"/>
    </row>
    <row r="32" spans="2:66" ht="15" customHeight="1" x14ac:dyDescent="0.15">
      <c r="C32" s="140"/>
      <c r="D32" s="140"/>
      <c r="E32" s="140"/>
      <c r="F32" s="140"/>
      <c r="G32" s="140"/>
      <c r="H32" s="292"/>
      <c r="I32" s="292"/>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X32" s="136" t="s">
        <v>1038</v>
      </c>
      <c r="BA32" s="198" t="str">
        <f t="shared" si="1"/>
        <v>08280：公衆電話所</v>
      </c>
      <c r="BB32" s="263" t="s">
        <v>621</v>
      </c>
      <c r="BC32" s="119" t="s">
        <v>623</v>
      </c>
      <c r="BE32" s="106">
        <v>30</v>
      </c>
      <c r="BF32" s="24" t="s">
        <v>340</v>
      </c>
      <c r="BG32" s="24" t="s">
        <v>387</v>
      </c>
      <c r="BI32" s="198" t="str">
        <f t="shared" si="2"/>
        <v>42：産業専業(その他のサービス業)</v>
      </c>
      <c r="BJ32" s="447">
        <v>42</v>
      </c>
      <c r="BK32" s="446" t="s">
        <v>1209</v>
      </c>
      <c r="BL32" s="136" t="s">
        <v>1220</v>
      </c>
      <c r="BM32" s="295"/>
      <c r="BN32" s="186"/>
    </row>
    <row r="33" spans="2:66" ht="15" customHeight="1" x14ac:dyDescent="0.15">
      <c r="B33" s="136" t="s">
        <v>821</v>
      </c>
      <c r="C33" s="140"/>
      <c r="D33" s="140"/>
      <c r="E33" s="140"/>
      <c r="F33" s="140"/>
      <c r="G33" s="140"/>
      <c r="H33" s="291"/>
      <c r="I33" s="291"/>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BA33" s="198" t="str">
        <f t="shared" si="1"/>
        <v>08290：郵便の業務の用に供する施設</v>
      </c>
      <c r="BB33" s="263" t="s">
        <v>622</v>
      </c>
      <c r="BC33" s="119" t="s">
        <v>874</v>
      </c>
      <c r="BE33" s="106">
        <v>31</v>
      </c>
      <c r="BF33" s="24" t="s">
        <v>341</v>
      </c>
      <c r="BG33" s="24" t="s">
        <v>388</v>
      </c>
      <c r="BI33" s="198" t="str">
        <f t="shared" si="2"/>
        <v>43：産業専業(国家公務、地方公務)</v>
      </c>
      <c r="BJ33" s="447">
        <v>43</v>
      </c>
      <c r="BK33" s="446" t="s">
        <v>538</v>
      </c>
      <c r="BL33" s="136" t="s">
        <v>1220</v>
      </c>
      <c r="BM33" s="295"/>
      <c r="BN33" s="186"/>
    </row>
    <row r="34" spans="2:66" ht="15" customHeight="1" x14ac:dyDescent="0.15">
      <c r="C34" s="140"/>
      <c r="D34" s="140"/>
      <c r="E34" s="140"/>
      <c r="F34" s="140"/>
      <c r="G34" s="140"/>
      <c r="H34" s="291"/>
      <c r="I34" s="291"/>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BA34" s="198" t="str">
        <f t="shared" si="1"/>
        <v>08300：地方公共団体の支庁又は支所</v>
      </c>
      <c r="BB34" s="260" t="s">
        <v>466</v>
      </c>
      <c r="BC34" s="260" t="s">
        <v>467</v>
      </c>
      <c r="BE34" s="106">
        <v>32</v>
      </c>
      <c r="BF34" s="24" t="s">
        <v>342</v>
      </c>
      <c r="BG34" s="24" t="s">
        <v>389</v>
      </c>
      <c r="BI34" s="198" t="str">
        <f t="shared" si="2"/>
        <v>44：産業専業(他に分類されないもの)</v>
      </c>
      <c r="BJ34" s="447">
        <v>44</v>
      </c>
      <c r="BK34" s="446" t="s">
        <v>539</v>
      </c>
      <c r="BL34" s="136" t="s">
        <v>1220</v>
      </c>
      <c r="BM34" s="295"/>
      <c r="BN34" s="186"/>
    </row>
    <row r="35" spans="2:66" ht="15" customHeight="1" x14ac:dyDescent="0.15">
      <c r="C35" s="136">
        <v>1</v>
      </c>
      <c r="D35" s="136" t="s">
        <v>798</v>
      </c>
      <c r="BA35" s="198" t="str">
        <f t="shared" si="1"/>
        <v>08310：公衆便所、休憩所又は路線バスの停留所の上家</v>
      </c>
      <c r="BB35" s="260" t="s">
        <v>468</v>
      </c>
      <c r="BC35" s="260" t="s">
        <v>469</v>
      </c>
      <c r="BE35" s="106">
        <v>33</v>
      </c>
      <c r="BF35" s="24" t="s">
        <v>343</v>
      </c>
      <c r="BG35" s="24" t="s">
        <v>390</v>
      </c>
      <c r="BM35" s="295"/>
      <c r="BN35" s="186"/>
    </row>
    <row r="36" spans="2:66" ht="15" customHeight="1" x14ac:dyDescent="0.15">
      <c r="D36" s="136" t="s">
        <v>811</v>
      </c>
      <c r="E36" s="136" t="s">
        <v>1117</v>
      </c>
      <c r="BA36" s="198" t="str">
        <f t="shared" si="1"/>
        <v>08320：建築基準法施行令第130条の4第5号に基づき国土交通大臣が指定する施設</v>
      </c>
      <c r="BB36" s="260" t="s">
        <v>470</v>
      </c>
      <c r="BC36" s="260" t="s">
        <v>624</v>
      </c>
      <c r="BE36" s="106">
        <v>34</v>
      </c>
      <c r="BF36" s="24" t="s">
        <v>344</v>
      </c>
      <c r="BG36" s="24" t="s">
        <v>391</v>
      </c>
      <c r="BM36" s="295"/>
      <c r="BN36" s="186"/>
    </row>
    <row r="37" spans="2:66" ht="15" customHeight="1" x14ac:dyDescent="0.15">
      <c r="D37" s="136" t="s">
        <v>812</v>
      </c>
      <c r="E37" s="136" t="s">
        <v>827</v>
      </c>
      <c r="BA37" s="198" t="str">
        <f t="shared" si="1"/>
        <v>08330：税務署、警察署、保健所又は消防署その他これらに類するもの</v>
      </c>
      <c r="BB37" s="260" t="s">
        <v>471</v>
      </c>
      <c r="BC37" s="260" t="s">
        <v>472</v>
      </c>
      <c r="BE37" s="106">
        <v>35</v>
      </c>
      <c r="BF37" s="24" t="s">
        <v>345</v>
      </c>
      <c r="BG37" s="24" t="s">
        <v>392</v>
      </c>
      <c r="BM37" s="295"/>
      <c r="BN37" s="186"/>
    </row>
    <row r="38" spans="2:66" ht="15" customHeight="1" x14ac:dyDescent="0.15">
      <c r="D38" s="136" t="s">
        <v>813</v>
      </c>
      <c r="E38" s="136" t="s">
        <v>814</v>
      </c>
      <c r="BA38" s="198" t="str">
        <f t="shared" si="1"/>
        <v>08340：工場（自動車修理工場を除く。）</v>
      </c>
      <c r="BB38" s="260" t="s">
        <v>473</v>
      </c>
      <c r="BC38" s="260" t="s">
        <v>625</v>
      </c>
      <c r="BE38" s="106">
        <v>36</v>
      </c>
      <c r="BF38" s="24" t="s">
        <v>346</v>
      </c>
      <c r="BG38" s="24" t="s">
        <v>393</v>
      </c>
      <c r="BM38" s="295"/>
      <c r="BN38" s="186"/>
    </row>
    <row r="39" spans="2:66" ht="15" customHeight="1" x14ac:dyDescent="0.15">
      <c r="D39" s="136" t="s">
        <v>815</v>
      </c>
      <c r="E39" s="136" t="s">
        <v>828</v>
      </c>
      <c r="BA39" s="198" t="str">
        <f t="shared" si="1"/>
        <v>08350：自動車修理工場</v>
      </c>
      <c r="BB39" s="260" t="s">
        <v>474</v>
      </c>
      <c r="BC39" s="260" t="s">
        <v>475</v>
      </c>
      <c r="BE39" s="106">
        <v>37</v>
      </c>
      <c r="BF39" s="24" t="s">
        <v>347</v>
      </c>
      <c r="BG39" s="24" t="s">
        <v>394</v>
      </c>
      <c r="BM39" s="295"/>
      <c r="BN39" s="186"/>
    </row>
    <row r="40" spans="2:66" ht="15" customHeight="1" x14ac:dyDescent="0.15">
      <c r="D40" s="136" t="s">
        <v>817</v>
      </c>
      <c r="E40" s="136" t="s">
        <v>829</v>
      </c>
      <c r="BA40" s="198" t="str">
        <f t="shared" si="1"/>
        <v>08360：危険物の貯蔵又は処理に供するもの</v>
      </c>
      <c r="BB40" s="260" t="s">
        <v>476</v>
      </c>
      <c r="BC40" s="260" t="s">
        <v>477</v>
      </c>
      <c r="BE40" s="106">
        <v>38</v>
      </c>
      <c r="BF40" s="24" t="s">
        <v>348</v>
      </c>
      <c r="BG40" s="24" t="s">
        <v>395</v>
      </c>
      <c r="BM40" s="295"/>
      <c r="BN40" s="186"/>
    </row>
    <row r="41" spans="2:66" ht="15" customHeight="1" x14ac:dyDescent="0.15">
      <c r="D41" s="136" t="s">
        <v>819</v>
      </c>
      <c r="E41" s="136" t="s">
        <v>816</v>
      </c>
      <c r="BA41" s="198" t="str">
        <f t="shared" si="1"/>
        <v>08370：ボーリング場、スケート場、水泳場、スキー場、ゴルフ練習場又はバッティング練習場</v>
      </c>
      <c r="BB41" s="260" t="s">
        <v>478</v>
      </c>
      <c r="BC41" s="260" t="s">
        <v>479</v>
      </c>
      <c r="BE41" s="106">
        <v>39</v>
      </c>
      <c r="BF41" s="24" t="s">
        <v>349</v>
      </c>
      <c r="BG41" s="24" t="s">
        <v>396</v>
      </c>
      <c r="BI41" s="198"/>
      <c r="BJ41" s="295"/>
      <c r="BK41" s="186"/>
      <c r="BM41" s="295"/>
      <c r="BN41" s="186"/>
    </row>
    <row r="42" spans="2:66" ht="15" customHeight="1" x14ac:dyDescent="0.15">
      <c r="D42" s="136" t="s">
        <v>820</v>
      </c>
      <c r="E42" s="136" t="s">
        <v>818</v>
      </c>
      <c r="BA42" s="198" t="str">
        <f t="shared" si="1"/>
        <v>08380：体育館又はスポーツの練習場（前項に掲げるものを除く。）</v>
      </c>
      <c r="BB42" s="260" t="s">
        <v>480</v>
      </c>
      <c r="BC42" s="260" t="s">
        <v>626</v>
      </c>
      <c r="BE42" s="106">
        <v>40</v>
      </c>
      <c r="BF42" s="24" t="s">
        <v>350</v>
      </c>
      <c r="BG42" s="24" t="s">
        <v>397</v>
      </c>
      <c r="BI42" s="198"/>
      <c r="BJ42" s="295"/>
      <c r="BK42" s="186"/>
      <c r="BM42" s="295"/>
      <c r="BN42" s="186"/>
    </row>
    <row r="43" spans="2:66" ht="15" customHeight="1" x14ac:dyDescent="0.15">
      <c r="BA43" s="198" t="str">
        <f t="shared" si="1"/>
        <v>08390：マージャン屋、ぱちんこ屋、射的場、勝馬投票券発売所、場外車券売場その他これらに類するもの又はカラオケボックスその他これらに類するもの</v>
      </c>
      <c r="BB43" s="260" t="s">
        <v>481</v>
      </c>
      <c r="BC43" s="260" t="s">
        <v>482</v>
      </c>
      <c r="BE43" s="106">
        <v>41</v>
      </c>
      <c r="BF43" s="24" t="s">
        <v>351</v>
      </c>
      <c r="BG43" s="24" t="s">
        <v>398</v>
      </c>
      <c r="BI43" s="198"/>
      <c r="BJ43" s="295"/>
      <c r="BK43" s="186"/>
      <c r="BM43" s="295"/>
      <c r="BN43" s="186"/>
    </row>
    <row r="44" spans="2:66" ht="15" customHeight="1" x14ac:dyDescent="0.15">
      <c r="C44" s="136">
        <v>2</v>
      </c>
      <c r="D44" s="136" t="s">
        <v>832</v>
      </c>
      <c r="BA44" s="198" t="str">
        <f t="shared" si="1"/>
        <v>08400：ホテル又は旅館</v>
      </c>
      <c r="BB44" s="260" t="s">
        <v>483</v>
      </c>
      <c r="BC44" s="260" t="s">
        <v>484</v>
      </c>
      <c r="BE44" s="106">
        <v>42</v>
      </c>
      <c r="BF44" s="24" t="s">
        <v>352</v>
      </c>
      <c r="BG44" s="24" t="s">
        <v>399</v>
      </c>
      <c r="BI44" s="198"/>
      <c r="BJ44" s="295"/>
      <c r="BK44" s="186"/>
      <c r="BM44" s="295"/>
      <c r="BN44" s="186"/>
    </row>
    <row r="45" spans="2:66" ht="15" customHeight="1" x14ac:dyDescent="0.15">
      <c r="D45" s="136" t="s">
        <v>811</v>
      </c>
      <c r="E45" s="136" t="s">
        <v>830</v>
      </c>
      <c r="BA45" s="198" t="str">
        <f t="shared" si="1"/>
        <v>08410：自動車教習所</v>
      </c>
      <c r="BB45" s="260" t="s">
        <v>485</v>
      </c>
      <c r="BC45" s="260" t="s">
        <v>486</v>
      </c>
      <c r="BE45" s="106">
        <v>43</v>
      </c>
      <c r="BF45" s="24" t="s">
        <v>353</v>
      </c>
      <c r="BG45" s="24" t="s">
        <v>400</v>
      </c>
      <c r="BI45" s="198"/>
      <c r="BJ45" s="295"/>
      <c r="BK45" s="186"/>
      <c r="BM45" s="295"/>
      <c r="BN45" s="186"/>
    </row>
    <row r="46" spans="2:66" ht="15" customHeight="1" x14ac:dyDescent="0.15">
      <c r="D46" s="136" t="s">
        <v>812</v>
      </c>
      <c r="E46" s="136" t="s">
        <v>834</v>
      </c>
      <c r="BA46" s="198" t="str">
        <f t="shared" si="1"/>
        <v>08420：畜舎</v>
      </c>
      <c r="BB46" s="260" t="s">
        <v>487</v>
      </c>
      <c r="BC46" s="260" t="s">
        <v>488</v>
      </c>
      <c r="BE46" s="106">
        <v>44</v>
      </c>
      <c r="BF46" s="24" t="s">
        <v>354</v>
      </c>
      <c r="BG46" s="24" t="s">
        <v>401</v>
      </c>
      <c r="BI46" s="198"/>
      <c r="BJ46" s="295"/>
      <c r="BK46" s="186"/>
      <c r="BM46" s="295"/>
      <c r="BN46" s="186"/>
    </row>
    <row r="47" spans="2:66" ht="15" customHeight="1" x14ac:dyDescent="0.15">
      <c r="D47" s="136" t="s">
        <v>813</v>
      </c>
      <c r="E47" s="136" t="s">
        <v>818</v>
      </c>
      <c r="O47" s="136" t="s">
        <v>823</v>
      </c>
      <c r="BA47" s="198" t="str">
        <f t="shared" si="1"/>
        <v>08430：堆肥舎又は水産物の増殖場若しくは養殖場</v>
      </c>
      <c r="BB47" s="260" t="s">
        <v>489</v>
      </c>
      <c r="BC47" s="260" t="s">
        <v>490</v>
      </c>
      <c r="BE47" s="106">
        <v>45</v>
      </c>
      <c r="BF47" s="24" t="s">
        <v>355</v>
      </c>
      <c r="BG47" s="24" t="s">
        <v>402</v>
      </c>
      <c r="BI47" s="198"/>
      <c r="BJ47" s="295"/>
      <c r="BK47" s="186"/>
    </row>
    <row r="48" spans="2:66" ht="15" customHeight="1" x14ac:dyDescent="0.15">
      <c r="D48" s="136" t="s">
        <v>815</v>
      </c>
      <c r="E48" s="136" t="s">
        <v>814</v>
      </c>
      <c r="O48" s="136" t="s">
        <v>822</v>
      </c>
      <c r="BA48" s="198" t="str">
        <f t="shared" si="1"/>
        <v>08438：日用品の販売を主たる目的とする店舗</v>
      </c>
      <c r="BB48" s="260" t="s">
        <v>491</v>
      </c>
      <c r="BC48" s="260" t="s">
        <v>492</v>
      </c>
      <c r="BE48" s="106">
        <v>46</v>
      </c>
      <c r="BF48" s="24" t="s">
        <v>356</v>
      </c>
      <c r="BG48" s="24" t="s">
        <v>403</v>
      </c>
    </row>
    <row r="49" spans="3:59" ht="15" customHeight="1" x14ac:dyDescent="0.15">
      <c r="BA49" s="198" t="str">
        <f t="shared" si="1"/>
        <v>08440：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260" t="s">
        <v>493</v>
      </c>
      <c r="BC49" s="260" t="s">
        <v>875</v>
      </c>
      <c r="BE49" s="106">
        <v>47</v>
      </c>
      <c r="BF49" s="24" t="s">
        <v>357</v>
      </c>
      <c r="BG49" s="24" t="s">
        <v>404</v>
      </c>
    </row>
    <row r="50" spans="3:59" ht="15" customHeight="1" x14ac:dyDescent="0.15">
      <c r="C50" s="136">
        <v>3</v>
      </c>
      <c r="D50" s="136" t="s">
        <v>833</v>
      </c>
      <c r="AD50" s="293"/>
      <c r="BA50" s="198" t="str">
        <f t="shared" si="1"/>
        <v>08450：飲食店（次項に掲げるもの並びに田園住居地域及びその周辺の地域で生産された農作物を材料とする料理の提供を主たる目的とするものを除く。）</v>
      </c>
      <c r="BB50" s="260" t="s">
        <v>494</v>
      </c>
      <c r="BC50" s="260" t="s">
        <v>876</v>
      </c>
    </row>
    <row r="51" spans="3:59" ht="15" customHeight="1" x14ac:dyDescent="0.15">
      <c r="D51" s="136" t="s">
        <v>811</v>
      </c>
      <c r="E51" s="136" t="s">
        <v>831</v>
      </c>
      <c r="BA51" s="198" t="str">
        <f t="shared" si="1"/>
        <v>08452：食堂又は喫茶店</v>
      </c>
      <c r="BB51" s="260" t="s">
        <v>495</v>
      </c>
      <c r="BC51" s="260" t="s">
        <v>496</v>
      </c>
    </row>
    <row r="52" spans="3:59" ht="15" customHeight="1" x14ac:dyDescent="0.15">
      <c r="D52" s="136" t="s">
        <v>812</v>
      </c>
      <c r="E52" s="136" t="s">
        <v>834</v>
      </c>
      <c r="BA52" s="198" t="str">
        <f t="shared" si="1"/>
        <v>08456：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260" t="s">
        <v>497</v>
      </c>
      <c r="BC52" s="260" t="s">
        <v>629</v>
      </c>
    </row>
    <row r="53" spans="3:59" ht="15" customHeight="1" x14ac:dyDescent="0.15">
      <c r="D53" s="136" t="s">
        <v>813</v>
      </c>
      <c r="E53" s="136" t="s">
        <v>818</v>
      </c>
      <c r="O53" s="136" t="s">
        <v>823</v>
      </c>
      <c r="BA53" s="198" t="str">
        <f t="shared" si="1"/>
        <v>08458：銀行の支店、損害保険代理店、宅地建物取引業を営む店舗そのたこれらに類するサービス業を営む店舗</v>
      </c>
      <c r="BB53" s="260" t="s">
        <v>498</v>
      </c>
      <c r="BC53" s="260" t="s">
        <v>499</v>
      </c>
    </row>
    <row r="54" spans="3:59" ht="15" customHeight="1" x14ac:dyDescent="0.15">
      <c r="D54" s="136" t="s">
        <v>815</v>
      </c>
      <c r="E54" s="136" t="s">
        <v>814</v>
      </c>
      <c r="O54" s="136" t="s">
        <v>822</v>
      </c>
      <c r="BA54" s="198" t="str">
        <f t="shared" si="1"/>
        <v>08460：物品販売業を営む店舗以外の店舗（前２項に掲げるものを除く。）</v>
      </c>
      <c r="BB54" s="260" t="s">
        <v>500</v>
      </c>
      <c r="BC54" s="260" t="s">
        <v>627</v>
      </c>
    </row>
    <row r="55" spans="3:59" ht="15" customHeight="1" x14ac:dyDescent="0.15">
      <c r="BA55" s="198" t="str">
        <f t="shared" si="1"/>
        <v>08470：事務所</v>
      </c>
      <c r="BB55" s="260" t="s">
        <v>501</v>
      </c>
      <c r="BC55" s="260" t="s">
        <v>502</v>
      </c>
    </row>
    <row r="56" spans="3:59" ht="15" customHeight="1" x14ac:dyDescent="0.15">
      <c r="BA56" s="198" t="str">
        <f t="shared" si="1"/>
        <v>08480：映画スタジオ又はテレビスタジオ</v>
      </c>
      <c r="BB56" s="260" t="s">
        <v>503</v>
      </c>
      <c r="BC56" s="260" t="s">
        <v>504</v>
      </c>
    </row>
    <row r="57" spans="3:59" ht="15" customHeight="1" x14ac:dyDescent="0.15">
      <c r="BA57" s="198" t="str">
        <f t="shared" si="1"/>
        <v>08490：自動車車庫</v>
      </c>
      <c r="BB57" s="260" t="s">
        <v>505</v>
      </c>
      <c r="BC57" s="260" t="s">
        <v>506</v>
      </c>
    </row>
    <row r="58" spans="3:59" ht="15" customHeight="1" x14ac:dyDescent="0.15">
      <c r="BA58" s="198" t="str">
        <f t="shared" si="1"/>
        <v>08500：自転車駐車場</v>
      </c>
      <c r="BB58" s="260" t="s">
        <v>507</v>
      </c>
      <c r="BC58" s="260" t="s">
        <v>508</v>
      </c>
    </row>
    <row r="59" spans="3:59" ht="15" customHeight="1" x14ac:dyDescent="0.15">
      <c r="BA59" s="198" t="str">
        <f t="shared" si="1"/>
        <v>08510：倉庫業を営む倉庫</v>
      </c>
      <c r="BB59" s="260" t="s">
        <v>509</v>
      </c>
      <c r="BC59" s="260" t="s">
        <v>510</v>
      </c>
    </row>
    <row r="60" spans="3:59" ht="15" customHeight="1" x14ac:dyDescent="0.15">
      <c r="BA60" s="198" t="str">
        <f t="shared" si="1"/>
        <v>08520：倉庫業を営まない倉庫</v>
      </c>
      <c r="BB60" s="260" t="s">
        <v>511</v>
      </c>
      <c r="BC60" s="260" t="s">
        <v>512</v>
      </c>
    </row>
    <row r="61" spans="3:59" ht="15" customHeight="1" x14ac:dyDescent="0.15">
      <c r="BA61" s="198" t="str">
        <f t="shared" si="1"/>
        <v>08530：劇場、映画館又は演芸場</v>
      </c>
      <c r="BB61" s="260" t="s">
        <v>513</v>
      </c>
      <c r="BC61" s="260" t="s">
        <v>514</v>
      </c>
    </row>
    <row r="62" spans="3:59" ht="15" customHeight="1" x14ac:dyDescent="0.15">
      <c r="BA62" s="198" t="str">
        <f t="shared" si="1"/>
        <v>08540：観覧場</v>
      </c>
      <c r="BB62" s="260" t="s">
        <v>515</v>
      </c>
      <c r="BC62" s="260" t="s">
        <v>516</v>
      </c>
    </row>
    <row r="63" spans="3:59" ht="15" customHeight="1" x14ac:dyDescent="0.15">
      <c r="BA63" s="198" t="str">
        <f t="shared" si="1"/>
        <v>08550：公会堂又は集会場</v>
      </c>
      <c r="BB63" s="260" t="s">
        <v>517</v>
      </c>
      <c r="BC63" s="260" t="s">
        <v>518</v>
      </c>
    </row>
    <row r="64" spans="3:59" ht="15" customHeight="1" x14ac:dyDescent="0.15">
      <c r="BA64" s="198" t="str">
        <f t="shared" si="1"/>
        <v>08560：展示場</v>
      </c>
      <c r="BB64" s="260" t="s">
        <v>519</v>
      </c>
      <c r="BC64" s="260" t="s">
        <v>520</v>
      </c>
    </row>
    <row r="65" spans="53:55" ht="15" customHeight="1" x14ac:dyDescent="0.15">
      <c r="BA65" s="198" t="str">
        <f t="shared" si="1"/>
        <v>08570：料理店</v>
      </c>
      <c r="BB65" s="260" t="s">
        <v>521</v>
      </c>
      <c r="BC65" s="260" t="s">
        <v>522</v>
      </c>
    </row>
    <row r="66" spans="53:55" ht="15" customHeight="1" x14ac:dyDescent="0.15">
      <c r="BA66" s="198" t="str">
        <f t="shared" si="1"/>
        <v>08580：キャバレー、カフェー、ナイトクラブ又はバー</v>
      </c>
      <c r="BB66" s="260" t="s">
        <v>523</v>
      </c>
      <c r="BC66" s="260" t="s">
        <v>524</v>
      </c>
    </row>
    <row r="67" spans="53:55" ht="15" customHeight="1" x14ac:dyDescent="0.15">
      <c r="BA67" s="198" t="str">
        <f t="shared" ref="BA67:BA74" si="3">BB67&amp;"："&amp;BC67</f>
        <v>08590：ダンスホール</v>
      </c>
      <c r="BB67" s="260" t="s">
        <v>525</v>
      </c>
      <c r="BC67" s="260" t="s">
        <v>526</v>
      </c>
    </row>
    <row r="68" spans="53:55" ht="15" customHeight="1" x14ac:dyDescent="0.15">
      <c r="BA68" s="198" t="str">
        <f t="shared" si="3"/>
        <v>08600：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260" t="s">
        <v>527</v>
      </c>
      <c r="BC68" s="260" t="s">
        <v>628</v>
      </c>
    </row>
    <row r="69" spans="53:55" ht="15" customHeight="1" x14ac:dyDescent="0.15">
      <c r="BA69" s="198" t="str">
        <f t="shared" si="3"/>
        <v>08610：卸売市場</v>
      </c>
      <c r="BB69" s="260" t="s">
        <v>528</v>
      </c>
      <c r="BC69" s="260" t="s">
        <v>529</v>
      </c>
    </row>
    <row r="70" spans="53:55" ht="15" customHeight="1" x14ac:dyDescent="0.15">
      <c r="BA70" s="198" t="str">
        <f t="shared" si="3"/>
        <v>08620：火葬場又はと畜場、汚物処理場、ごみ焼却場その他の処理施設</v>
      </c>
      <c r="BB70" s="260" t="s">
        <v>530</v>
      </c>
      <c r="BC70" s="260" t="s">
        <v>531</v>
      </c>
    </row>
    <row r="71" spans="53:55" ht="15" customHeight="1" x14ac:dyDescent="0.15">
      <c r="BA71" s="198" t="str">
        <f t="shared" si="3"/>
        <v>08630：農作物の生産、出荷、処理又は貯蔵に供するもの</v>
      </c>
      <c r="BB71" s="263" t="s">
        <v>877</v>
      </c>
      <c r="BC71" s="260" t="s">
        <v>880</v>
      </c>
    </row>
    <row r="72" spans="53:55" ht="15" customHeight="1" x14ac:dyDescent="0.15">
      <c r="BA72" s="198" t="str">
        <f t="shared" si="3"/>
        <v>08640：農業の生産資材の貯蔵に供するもの</v>
      </c>
      <c r="BB72" s="263" t="s">
        <v>878</v>
      </c>
      <c r="BC72" s="260" t="s">
        <v>881</v>
      </c>
    </row>
    <row r="73" spans="53:55" ht="15" customHeight="1" x14ac:dyDescent="0.15">
      <c r="BA73" s="198" t="str">
        <f t="shared" si="3"/>
        <v>08650：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263" t="s">
        <v>879</v>
      </c>
      <c r="BC73" s="260" t="s">
        <v>882</v>
      </c>
    </row>
    <row r="74" spans="53:55" ht="15" customHeight="1" x14ac:dyDescent="0.15">
      <c r="BA74" s="198" t="str">
        <f t="shared" si="3"/>
        <v>08990：その他</v>
      </c>
      <c r="BB74" s="263" t="s">
        <v>922</v>
      </c>
      <c r="BC74" s="260" t="s">
        <v>532</v>
      </c>
    </row>
    <row r="75" spans="53:55" ht="15" customHeight="1" x14ac:dyDescent="0.15"/>
    <row r="76" spans="53:55" ht="15" customHeight="1" x14ac:dyDescent="0.15"/>
    <row r="77" spans="53:55" ht="15" customHeight="1" x14ac:dyDescent="0.15"/>
    <row r="78" spans="53:55" ht="15" customHeight="1" x14ac:dyDescent="0.15"/>
    <row r="79" spans="53:55" ht="15" customHeight="1" x14ac:dyDescent="0.15"/>
    <row r="80" spans="53: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sheetData>
  <sheetProtection algorithmName="SHA-512" hashValue="25qToLATHQyEhy8B07VlUDTS9/E1n4fIOJ8B4oGVCopjazFmbNICeUCg1K7J0NGi2a5H8CeT9x4nH2nXauJbjA==" saltValue="b7AZK/lpPhJlsK7EDYIeEg=="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AJ49"/>
  <sheetViews>
    <sheetView zoomScaleNormal="100" workbookViewId="0">
      <selection activeCell="C9" sqref="C9:E9"/>
    </sheetView>
  </sheetViews>
  <sheetFormatPr defaultColWidth="9" defaultRowHeight="13.5" x14ac:dyDescent="0.15"/>
  <cols>
    <col min="1" max="1" width="1.75" style="388" customWidth="1"/>
    <col min="2" max="14" width="5.75" style="388" customWidth="1"/>
    <col min="15" max="15" width="4.625" style="388" customWidth="1"/>
    <col min="16" max="32" width="5.75" style="388" customWidth="1"/>
    <col min="33" max="33" width="5.5" style="388" customWidth="1"/>
    <col min="34" max="34" width="5.5" style="388" hidden="1" customWidth="1"/>
    <col min="35" max="35" width="9.125" style="388" hidden="1" customWidth="1"/>
    <col min="36" max="36" width="11.75" style="388" hidden="1" customWidth="1"/>
    <col min="37" max="37" width="5.5" style="388" customWidth="1"/>
    <col min="38" max="256" width="9" style="388"/>
    <col min="257" max="257" width="3.25" style="388" customWidth="1"/>
    <col min="258" max="288" width="5.75" style="388" customWidth="1"/>
    <col min="289" max="289" width="4.875" style="388" customWidth="1"/>
    <col min="290" max="292" width="0" style="388" hidden="1" customWidth="1"/>
    <col min="293" max="293" width="5.625" style="388" customWidth="1"/>
    <col min="294" max="512" width="9" style="388"/>
    <col min="513" max="513" width="3.25" style="388" customWidth="1"/>
    <col min="514" max="544" width="5.75" style="388" customWidth="1"/>
    <col min="545" max="545" width="4.875" style="388" customWidth="1"/>
    <col min="546" max="548" width="0" style="388" hidden="1" customWidth="1"/>
    <col min="549" max="549" width="5.625" style="388" customWidth="1"/>
    <col min="550" max="768" width="9" style="388"/>
    <col min="769" max="769" width="3.25" style="388" customWidth="1"/>
    <col min="770" max="800" width="5.75" style="388" customWidth="1"/>
    <col min="801" max="801" width="4.875" style="388" customWidth="1"/>
    <col min="802" max="804" width="0" style="388" hidden="1" customWidth="1"/>
    <col min="805" max="805" width="5.625" style="388" customWidth="1"/>
    <col min="806" max="1024" width="9" style="388"/>
    <col min="1025" max="1025" width="3.25" style="388" customWidth="1"/>
    <col min="1026" max="1056" width="5.75" style="388" customWidth="1"/>
    <col min="1057" max="1057" width="4.875" style="388" customWidth="1"/>
    <col min="1058" max="1060" width="0" style="388" hidden="1" customWidth="1"/>
    <col min="1061" max="1061" width="5.625" style="388" customWidth="1"/>
    <col min="1062" max="1280" width="9" style="388"/>
    <col min="1281" max="1281" width="3.25" style="388" customWidth="1"/>
    <col min="1282" max="1312" width="5.75" style="388" customWidth="1"/>
    <col min="1313" max="1313" width="4.875" style="388" customWidth="1"/>
    <col min="1314" max="1316" width="0" style="388" hidden="1" customWidth="1"/>
    <col min="1317" max="1317" width="5.625" style="388" customWidth="1"/>
    <col min="1318" max="1536" width="9" style="388"/>
    <col min="1537" max="1537" width="3.25" style="388" customWidth="1"/>
    <col min="1538" max="1568" width="5.75" style="388" customWidth="1"/>
    <col min="1569" max="1569" width="4.875" style="388" customWidth="1"/>
    <col min="1570" max="1572" width="0" style="388" hidden="1" customWidth="1"/>
    <col min="1573" max="1573" width="5.625" style="388" customWidth="1"/>
    <col min="1574" max="1792" width="9" style="388"/>
    <col min="1793" max="1793" width="3.25" style="388" customWidth="1"/>
    <col min="1794" max="1824" width="5.75" style="388" customWidth="1"/>
    <col min="1825" max="1825" width="4.875" style="388" customWidth="1"/>
    <col min="1826" max="1828" width="0" style="388" hidden="1" customWidth="1"/>
    <col min="1829" max="1829" width="5.625" style="388" customWidth="1"/>
    <col min="1830" max="2048" width="9" style="388"/>
    <col min="2049" max="2049" width="3.25" style="388" customWidth="1"/>
    <col min="2050" max="2080" width="5.75" style="388" customWidth="1"/>
    <col min="2081" max="2081" width="4.875" style="388" customWidth="1"/>
    <col min="2082" max="2084" width="0" style="388" hidden="1" customWidth="1"/>
    <col min="2085" max="2085" width="5.625" style="388" customWidth="1"/>
    <col min="2086" max="2304" width="9" style="388"/>
    <col min="2305" max="2305" width="3.25" style="388" customWidth="1"/>
    <col min="2306" max="2336" width="5.75" style="388" customWidth="1"/>
    <col min="2337" max="2337" width="4.875" style="388" customWidth="1"/>
    <col min="2338" max="2340" width="0" style="388" hidden="1" customWidth="1"/>
    <col min="2341" max="2341" width="5.625" style="388" customWidth="1"/>
    <col min="2342" max="2560" width="9" style="388"/>
    <col min="2561" max="2561" width="3.25" style="388" customWidth="1"/>
    <col min="2562" max="2592" width="5.75" style="388" customWidth="1"/>
    <col min="2593" max="2593" width="4.875" style="388" customWidth="1"/>
    <col min="2594" max="2596" width="0" style="388" hidden="1" customWidth="1"/>
    <col min="2597" max="2597" width="5.625" style="388" customWidth="1"/>
    <col min="2598" max="2816" width="9" style="388"/>
    <col min="2817" max="2817" width="3.25" style="388" customWidth="1"/>
    <col min="2818" max="2848" width="5.75" style="388" customWidth="1"/>
    <col min="2849" max="2849" width="4.875" style="388" customWidth="1"/>
    <col min="2850" max="2852" width="0" style="388" hidden="1" customWidth="1"/>
    <col min="2853" max="2853" width="5.625" style="388" customWidth="1"/>
    <col min="2854" max="3072" width="9" style="388"/>
    <col min="3073" max="3073" width="3.25" style="388" customWidth="1"/>
    <col min="3074" max="3104" width="5.75" style="388" customWidth="1"/>
    <col min="3105" max="3105" width="4.875" style="388" customWidth="1"/>
    <col min="3106" max="3108" width="0" style="388" hidden="1" customWidth="1"/>
    <col min="3109" max="3109" width="5.625" style="388" customWidth="1"/>
    <col min="3110" max="3328" width="9" style="388"/>
    <col min="3329" max="3329" width="3.25" style="388" customWidth="1"/>
    <col min="3330" max="3360" width="5.75" style="388" customWidth="1"/>
    <col min="3361" max="3361" width="4.875" style="388" customWidth="1"/>
    <col min="3362" max="3364" width="0" style="388" hidden="1" customWidth="1"/>
    <col min="3365" max="3365" width="5.625" style="388" customWidth="1"/>
    <col min="3366" max="3584" width="9" style="388"/>
    <col min="3585" max="3585" width="3.25" style="388" customWidth="1"/>
    <col min="3586" max="3616" width="5.75" style="388" customWidth="1"/>
    <col min="3617" max="3617" width="4.875" style="388" customWidth="1"/>
    <col min="3618" max="3620" width="0" style="388" hidden="1" customWidth="1"/>
    <col min="3621" max="3621" width="5.625" style="388" customWidth="1"/>
    <col min="3622" max="3840" width="9" style="388"/>
    <col min="3841" max="3841" width="3.25" style="388" customWidth="1"/>
    <col min="3842" max="3872" width="5.75" style="388" customWidth="1"/>
    <col min="3873" max="3873" width="4.875" style="388" customWidth="1"/>
    <col min="3874" max="3876" width="0" style="388" hidden="1" customWidth="1"/>
    <col min="3877" max="3877" width="5.625" style="388" customWidth="1"/>
    <col min="3878" max="4096" width="9" style="388"/>
    <col min="4097" max="4097" width="3.25" style="388" customWidth="1"/>
    <col min="4098" max="4128" width="5.75" style="388" customWidth="1"/>
    <col min="4129" max="4129" width="4.875" style="388" customWidth="1"/>
    <col min="4130" max="4132" width="0" style="388" hidden="1" customWidth="1"/>
    <col min="4133" max="4133" width="5.625" style="388" customWidth="1"/>
    <col min="4134" max="4352" width="9" style="388"/>
    <col min="4353" max="4353" width="3.25" style="388" customWidth="1"/>
    <col min="4354" max="4384" width="5.75" style="388" customWidth="1"/>
    <col min="4385" max="4385" width="4.875" style="388" customWidth="1"/>
    <col min="4386" max="4388" width="0" style="388" hidden="1" customWidth="1"/>
    <col min="4389" max="4389" width="5.625" style="388" customWidth="1"/>
    <col min="4390" max="4608" width="9" style="388"/>
    <col min="4609" max="4609" width="3.25" style="388" customWidth="1"/>
    <col min="4610" max="4640" width="5.75" style="388" customWidth="1"/>
    <col min="4641" max="4641" width="4.875" style="388" customWidth="1"/>
    <col min="4642" max="4644" width="0" style="388" hidden="1" customWidth="1"/>
    <col min="4645" max="4645" width="5.625" style="388" customWidth="1"/>
    <col min="4646" max="4864" width="9" style="388"/>
    <col min="4865" max="4865" width="3.25" style="388" customWidth="1"/>
    <col min="4866" max="4896" width="5.75" style="388" customWidth="1"/>
    <col min="4897" max="4897" width="4.875" style="388" customWidth="1"/>
    <col min="4898" max="4900" width="0" style="388" hidden="1" customWidth="1"/>
    <col min="4901" max="4901" width="5.625" style="388" customWidth="1"/>
    <col min="4902" max="5120" width="9" style="388"/>
    <col min="5121" max="5121" width="3.25" style="388" customWidth="1"/>
    <col min="5122" max="5152" width="5.75" style="388" customWidth="1"/>
    <col min="5153" max="5153" width="4.875" style="388" customWidth="1"/>
    <col min="5154" max="5156" width="0" style="388" hidden="1" customWidth="1"/>
    <col min="5157" max="5157" width="5.625" style="388" customWidth="1"/>
    <col min="5158" max="5376" width="9" style="388"/>
    <col min="5377" max="5377" width="3.25" style="388" customWidth="1"/>
    <col min="5378" max="5408" width="5.75" style="388" customWidth="1"/>
    <col min="5409" max="5409" width="4.875" style="388" customWidth="1"/>
    <col min="5410" max="5412" width="0" style="388" hidden="1" customWidth="1"/>
    <col min="5413" max="5413" width="5.625" style="388" customWidth="1"/>
    <col min="5414" max="5632" width="9" style="388"/>
    <col min="5633" max="5633" width="3.25" style="388" customWidth="1"/>
    <col min="5634" max="5664" width="5.75" style="388" customWidth="1"/>
    <col min="5665" max="5665" width="4.875" style="388" customWidth="1"/>
    <col min="5666" max="5668" width="0" style="388" hidden="1" customWidth="1"/>
    <col min="5669" max="5669" width="5.625" style="388" customWidth="1"/>
    <col min="5670" max="5888" width="9" style="388"/>
    <col min="5889" max="5889" width="3.25" style="388" customWidth="1"/>
    <col min="5890" max="5920" width="5.75" style="388" customWidth="1"/>
    <col min="5921" max="5921" width="4.875" style="388" customWidth="1"/>
    <col min="5922" max="5924" width="0" style="388" hidden="1" customWidth="1"/>
    <col min="5925" max="5925" width="5.625" style="388" customWidth="1"/>
    <col min="5926" max="6144" width="9" style="388"/>
    <col min="6145" max="6145" width="3.25" style="388" customWidth="1"/>
    <col min="6146" max="6176" width="5.75" style="388" customWidth="1"/>
    <col min="6177" max="6177" width="4.875" style="388" customWidth="1"/>
    <col min="6178" max="6180" width="0" style="388" hidden="1" customWidth="1"/>
    <col min="6181" max="6181" width="5.625" style="388" customWidth="1"/>
    <col min="6182" max="6400" width="9" style="388"/>
    <col min="6401" max="6401" width="3.25" style="388" customWidth="1"/>
    <col min="6402" max="6432" width="5.75" style="388" customWidth="1"/>
    <col min="6433" max="6433" width="4.875" style="388" customWidth="1"/>
    <col min="6434" max="6436" width="0" style="388" hidden="1" customWidth="1"/>
    <col min="6437" max="6437" width="5.625" style="388" customWidth="1"/>
    <col min="6438" max="6656" width="9" style="388"/>
    <col min="6657" max="6657" width="3.25" style="388" customWidth="1"/>
    <col min="6658" max="6688" width="5.75" style="388" customWidth="1"/>
    <col min="6689" max="6689" width="4.875" style="388" customWidth="1"/>
    <col min="6690" max="6692" width="0" style="388" hidden="1" customWidth="1"/>
    <col min="6693" max="6693" width="5.625" style="388" customWidth="1"/>
    <col min="6694" max="6912" width="9" style="388"/>
    <col min="6913" max="6913" width="3.25" style="388" customWidth="1"/>
    <col min="6914" max="6944" width="5.75" style="388" customWidth="1"/>
    <col min="6945" max="6945" width="4.875" style="388" customWidth="1"/>
    <col min="6946" max="6948" width="0" style="388" hidden="1" customWidth="1"/>
    <col min="6949" max="6949" width="5.625" style="388" customWidth="1"/>
    <col min="6950" max="7168" width="9" style="388"/>
    <col min="7169" max="7169" width="3.25" style="388" customWidth="1"/>
    <col min="7170" max="7200" width="5.75" style="388" customWidth="1"/>
    <col min="7201" max="7201" width="4.875" style="388" customWidth="1"/>
    <col min="7202" max="7204" width="0" style="388" hidden="1" customWidth="1"/>
    <col min="7205" max="7205" width="5.625" style="388" customWidth="1"/>
    <col min="7206" max="7424" width="9" style="388"/>
    <col min="7425" max="7425" width="3.25" style="388" customWidth="1"/>
    <col min="7426" max="7456" width="5.75" style="388" customWidth="1"/>
    <col min="7457" max="7457" width="4.875" style="388" customWidth="1"/>
    <col min="7458" max="7460" width="0" style="388" hidden="1" customWidth="1"/>
    <col min="7461" max="7461" width="5.625" style="388" customWidth="1"/>
    <col min="7462" max="7680" width="9" style="388"/>
    <col min="7681" max="7681" width="3.25" style="388" customWidth="1"/>
    <col min="7682" max="7712" width="5.75" style="388" customWidth="1"/>
    <col min="7713" max="7713" width="4.875" style="388" customWidth="1"/>
    <col min="7714" max="7716" width="0" style="388" hidden="1" customWidth="1"/>
    <col min="7717" max="7717" width="5.625" style="388" customWidth="1"/>
    <col min="7718" max="7936" width="9" style="388"/>
    <col min="7937" max="7937" width="3.25" style="388" customWidth="1"/>
    <col min="7938" max="7968" width="5.75" style="388" customWidth="1"/>
    <col min="7969" max="7969" width="4.875" style="388" customWidth="1"/>
    <col min="7970" max="7972" width="0" style="388" hidden="1" customWidth="1"/>
    <col min="7973" max="7973" width="5.625" style="388" customWidth="1"/>
    <col min="7974" max="8192" width="9" style="388"/>
    <col min="8193" max="8193" width="3.25" style="388" customWidth="1"/>
    <col min="8194" max="8224" width="5.75" style="388" customWidth="1"/>
    <col min="8225" max="8225" width="4.875" style="388" customWidth="1"/>
    <col min="8226" max="8228" width="0" style="388" hidden="1" customWidth="1"/>
    <col min="8229" max="8229" width="5.625" style="388" customWidth="1"/>
    <col min="8230" max="8448" width="9" style="388"/>
    <col min="8449" max="8449" width="3.25" style="388" customWidth="1"/>
    <col min="8450" max="8480" width="5.75" style="388" customWidth="1"/>
    <col min="8481" max="8481" width="4.875" style="388" customWidth="1"/>
    <col min="8482" max="8484" width="0" style="388" hidden="1" customWidth="1"/>
    <col min="8485" max="8485" width="5.625" style="388" customWidth="1"/>
    <col min="8486" max="8704" width="9" style="388"/>
    <col min="8705" max="8705" width="3.25" style="388" customWidth="1"/>
    <col min="8706" max="8736" width="5.75" style="388" customWidth="1"/>
    <col min="8737" max="8737" width="4.875" style="388" customWidth="1"/>
    <col min="8738" max="8740" width="0" style="388" hidden="1" customWidth="1"/>
    <col min="8741" max="8741" width="5.625" style="388" customWidth="1"/>
    <col min="8742" max="8960" width="9" style="388"/>
    <col min="8961" max="8961" width="3.25" style="388" customWidth="1"/>
    <col min="8962" max="8992" width="5.75" style="388" customWidth="1"/>
    <col min="8993" max="8993" width="4.875" style="388" customWidth="1"/>
    <col min="8994" max="8996" width="0" style="388" hidden="1" customWidth="1"/>
    <col min="8997" max="8997" width="5.625" style="388" customWidth="1"/>
    <col min="8998" max="9216" width="9" style="388"/>
    <col min="9217" max="9217" width="3.25" style="388" customWidth="1"/>
    <col min="9218" max="9248" width="5.75" style="388" customWidth="1"/>
    <col min="9249" max="9249" width="4.875" style="388" customWidth="1"/>
    <col min="9250" max="9252" width="0" style="388" hidden="1" customWidth="1"/>
    <col min="9253" max="9253" width="5.625" style="388" customWidth="1"/>
    <col min="9254" max="9472" width="9" style="388"/>
    <col min="9473" max="9473" width="3.25" style="388" customWidth="1"/>
    <col min="9474" max="9504" width="5.75" style="388" customWidth="1"/>
    <col min="9505" max="9505" width="4.875" style="388" customWidth="1"/>
    <col min="9506" max="9508" width="0" style="388" hidden="1" customWidth="1"/>
    <col min="9509" max="9509" width="5.625" style="388" customWidth="1"/>
    <col min="9510" max="9728" width="9" style="388"/>
    <col min="9729" max="9729" width="3.25" style="388" customWidth="1"/>
    <col min="9730" max="9760" width="5.75" style="388" customWidth="1"/>
    <col min="9761" max="9761" width="4.875" style="388" customWidth="1"/>
    <col min="9762" max="9764" width="0" style="388" hidden="1" customWidth="1"/>
    <col min="9765" max="9765" width="5.625" style="388" customWidth="1"/>
    <col min="9766" max="9984" width="9" style="388"/>
    <col min="9985" max="9985" width="3.25" style="388" customWidth="1"/>
    <col min="9986" max="10016" width="5.75" style="388" customWidth="1"/>
    <col min="10017" max="10017" width="4.875" style="388" customWidth="1"/>
    <col min="10018" max="10020" width="0" style="388" hidden="1" customWidth="1"/>
    <col min="10021" max="10021" width="5.625" style="388" customWidth="1"/>
    <col min="10022" max="10240" width="9" style="388"/>
    <col min="10241" max="10241" width="3.25" style="388" customWidth="1"/>
    <col min="10242" max="10272" width="5.75" style="388" customWidth="1"/>
    <col min="10273" max="10273" width="4.875" style="388" customWidth="1"/>
    <col min="10274" max="10276" width="0" style="388" hidden="1" customWidth="1"/>
    <col min="10277" max="10277" width="5.625" style="388" customWidth="1"/>
    <col min="10278" max="10496" width="9" style="388"/>
    <col min="10497" max="10497" width="3.25" style="388" customWidth="1"/>
    <col min="10498" max="10528" width="5.75" style="388" customWidth="1"/>
    <col min="10529" max="10529" width="4.875" style="388" customWidth="1"/>
    <col min="10530" max="10532" width="0" style="388" hidden="1" customWidth="1"/>
    <col min="10533" max="10533" width="5.625" style="388" customWidth="1"/>
    <col min="10534" max="10752" width="9" style="388"/>
    <col min="10753" max="10753" width="3.25" style="388" customWidth="1"/>
    <col min="10754" max="10784" width="5.75" style="388" customWidth="1"/>
    <col min="10785" max="10785" width="4.875" style="388" customWidth="1"/>
    <col min="10786" max="10788" width="0" style="388" hidden="1" customWidth="1"/>
    <col min="10789" max="10789" width="5.625" style="388" customWidth="1"/>
    <col min="10790" max="11008" width="9" style="388"/>
    <col min="11009" max="11009" width="3.25" style="388" customWidth="1"/>
    <col min="11010" max="11040" width="5.75" style="388" customWidth="1"/>
    <col min="11041" max="11041" width="4.875" style="388" customWidth="1"/>
    <col min="11042" max="11044" width="0" style="388" hidden="1" customWidth="1"/>
    <col min="11045" max="11045" width="5.625" style="388" customWidth="1"/>
    <col min="11046" max="11264" width="9" style="388"/>
    <col min="11265" max="11265" width="3.25" style="388" customWidth="1"/>
    <col min="11266" max="11296" width="5.75" style="388" customWidth="1"/>
    <col min="11297" max="11297" width="4.875" style="388" customWidth="1"/>
    <col min="11298" max="11300" width="0" style="388" hidden="1" customWidth="1"/>
    <col min="11301" max="11301" width="5.625" style="388" customWidth="1"/>
    <col min="11302" max="11520" width="9" style="388"/>
    <col min="11521" max="11521" width="3.25" style="388" customWidth="1"/>
    <col min="11522" max="11552" width="5.75" style="388" customWidth="1"/>
    <col min="11553" max="11553" width="4.875" style="388" customWidth="1"/>
    <col min="11554" max="11556" width="0" style="388" hidden="1" customWidth="1"/>
    <col min="11557" max="11557" width="5.625" style="388" customWidth="1"/>
    <col min="11558" max="11776" width="9" style="388"/>
    <col min="11777" max="11777" width="3.25" style="388" customWidth="1"/>
    <col min="11778" max="11808" width="5.75" style="388" customWidth="1"/>
    <col min="11809" max="11809" width="4.875" style="388" customWidth="1"/>
    <col min="11810" max="11812" width="0" style="388" hidden="1" customWidth="1"/>
    <col min="11813" max="11813" width="5.625" style="388" customWidth="1"/>
    <col min="11814" max="12032" width="9" style="388"/>
    <col min="12033" max="12033" width="3.25" style="388" customWidth="1"/>
    <col min="12034" max="12064" width="5.75" style="388" customWidth="1"/>
    <col min="12065" max="12065" width="4.875" style="388" customWidth="1"/>
    <col min="12066" max="12068" width="0" style="388" hidden="1" customWidth="1"/>
    <col min="12069" max="12069" width="5.625" style="388" customWidth="1"/>
    <col min="12070" max="12288" width="9" style="388"/>
    <col min="12289" max="12289" width="3.25" style="388" customWidth="1"/>
    <col min="12290" max="12320" width="5.75" style="388" customWidth="1"/>
    <col min="12321" max="12321" width="4.875" style="388" customWidth="1"/>
    <col min="12322" max="12324" width="0" style="388" hidden="1" customWidth="1"/>
    <col min="12325" max="12325" width="5.625" style="388" customWidth="1"/>
    <col min="12326" max="12544" width="9" style="388"/>
    <col min="12545" max="12545" width="3.25" style="388" customWidth="1"/>
    <col min="12546" max="12576" width="5.75" style="388" customWidth="1"/>
    <col min="12577" max="12577" width="4.875" style="388" customWidth="1"/>
    <col min="12578" max="12580" width="0" style="388" hidden="1" customWidth="1"/>
    <col min="12581" max="12581" width="5.625" style="388" customWidth="1"/>
    <col min="12582" max="12800" width="9" style="388"/>
    <col min="12801" max="12801" width="3.25" style="388" customWidth="1"/>
    <col min="12802" max="12832" width="5.75" style="388" customWidth="1"/>
    <col min="12833" max="12833" width="4.875" style="388" customWidth="1"/>
    <col min="12834" max="12836" width="0" style="388" hidden="1" customWidth="1"/>
    <col min="12837" max="12837" width="5.625" style="388" customWidth="1"/>
    <col min="12838" max="13056" width="9" style="388"/>
    <col min="13057" max="13057" width="3.25" style="388" customWidth="1"/>
    <col min="13058" max="13088" width="5.75" style="388" customWidth="1"/>
    <col min="13089" max="13089" width="4.875" style="388" customWidth="1"/>
    <col min="13090" max="13092" width="0" style="388" hidden="1" customWidth="1"/>
    <col min="13093" max="13093" width="5.625" style="388" customWidth="1"/>
    <col min="13094" max="13312" width="9" style="388"/>
    <col min="13313" max="13313" width="3.25" style="388" customWidth="1"/>
    <col min="13314" max="13344" width="5.75" style="388" customWidth="1"/>
    <col min="13345" max="13345" width="4.875" style="388" customWidth="1"/>
    <col min="13346" max="13348" width="0" style="388" hidden="1" customWidth="1"/>
    <col min="13349" max="13349" width="5.625" style="388" customWidth="1"/>
    <col min="13350" max="13568" width="9" style="388"/>
    <col min="13569" max="13569" width="3.25" style="388" customWidth="1"/>
    <col min="13570" max="13600" width="5.75" style="388" customWidth="1"/>
    <col min="13601" max="13601" width="4.875" style="388" customWidth="1"/>
    <col min="13602" max="13604" width="0" style="388" hidden="1" customWidth="1"/>
    <col min="13605" max="13605" width="5.625" style="388" customWidth="1"/>
    <col min="13606" max="13824" width="9" style="388"/>
    <col min="13825" max="13825" width="3.25" style="388" customWidth="1"/>
    <col min="13826" max="13856" width="5.75" style="388" customWidth="1"/>
    <col min="13857" max="13857" width="4.875" style="388" customWidth="1"/>
    <col min="13858" max="13860" width="0" style="388" hidden="1" customWidth="1"/>
    <col min="13861" max="13861" width="5.625" style="388" customWidth="1"/>
    <col min="13862" max="14080" width="9" style="388"/>
    <col min="14081" max="14081" width="3.25" style="388" customWidth="1"/>
    <col min="14082" max="14112" width="5.75" style="388" customWidth="1"/>
    <col min="14113" max="14113" width="4.875" style="388" customWidth="1"/>
    <col min="14114" max="14116" width="0" style="388" hidden="1" customWidth="1"/>
    <col min="14117" max="14117" width="5.625" style="388" customWidth="1"/>
    <col min="14118" max="14336" width="9" style="388"/>
    <col min="14337" max="14337" width="3.25" style="388" customWidth="1"/>
    <col min="14338" max="14368" width="5.75" style="388" customWidth="1"/>
    <col min="14369" max="14369" width="4.875" style="388" customWidth="1"/>
    <col min="14370" max="14372" width="0" style="388" hidden="1" customWidth="1"/>
    <col min="14373" max="14373" width="5.625" style="388" customWidth="1"/>
    <col min="14374" max="14592" width="9" style="388"/>
    <col min="14593" max="14593" width="3.25" style="388" customWidth="1"/>
    <col min="14594" max="14624" width="5.75" style="388" customWidth="1"/>
    <col min="14625" max="14625" width="4.875" style="388" customWidth="1"/>
    <col min="14626" max="14628" width="0" style="388" hidden="1" customWidth="1"/>
    <col min="14629" max="14629" width="5.625" style="388" customWidth="1"/>
    <col min="14630" max="14848" width="9" style="388"/>
    <col min="14849" max="14849" width="3.25" style="388" customWidth="1"/>
    <col min="14850" max="14880" width="5.75" style="388" customWidth="1"/>
    <col min="14881" max="14881" width="4.875" style="388" customWidth="1"/>
    <col min="14882" max="14884" width="0" style="388" hidden="1" customWidth="1"/>
    <col min="14885" max="14885" width="5.625" style="388" customWidth="1"/>
    <col min="14886" max="15104" width="9" style="388"/>
    <col min="15105" max="15105" width="3.25" style="388" customWidth="1"/>
    <col min="15106" max="15136" width="5.75" style="388" customWidth="1"/>
    <col min="15137" max="15137" width="4.875" style="388" customWidth="1"/>
    <col min="15138" max="15140" width="0" style="388" hidden="1" customWidth="1"/>
    <col min="15141" max="15141" width="5.625" style="388" customWidth="1"/>
    <col min="15142" max="15360" width="9" style="388"/>
    <col min="15361" max="15361" width="3.25" style="388" customWidth="1"/>
    <col min="15362" max="15392" width="5.75" style="388" customWidth="1"/>
    <col min="15393" max="15393" width="4.875" style="388" customWidth="1"/>
    <col min="15394" max="15396" width="0" style="388" hidden="1" customWidth="1"/>
    <col min="15397" max="15397" width="5.625" style="388" customWidth="1"/>
    <col min="15398" max="15616" width="9" style="388"/>
    <col min="15617" max="15617" width="3.25" style="388" customWidth="1"/>
    <col min="15618" max="15648" width="5.75" style="388" customWidth="1"/>
    <col min="15649" max="15649" width="4.875" style="388" customWidth="1"/>
    <col min="15650" max="15652" width="0" style="388" hidden="1" customWidth="1"/>
    <col min="15653" max="15653" width="5.625" style="388" customWidth="1"/>
    <col min="15654" max="15872" width="9" style="388"/>
    <col min="15873" max="15873" width="3.25" style="388" customWidth="1"/>
    <col min="15874" max="15904" width="5.75" style="388" customWidth="1"/>
    <col min="15905" max="15905" width="4.875" style="388" customWidth="1"/>
    <col min="15906" max="15908" width="0" style="388" hidden="1" customWidth="1"/>
    <col min="15909" max="15909" width="5.625" style="388" customWidth="1"/>
    <col min="15910" max="16128" width="9" style="388"/>
    <col min="16129" max="16129" width="3.25" style="388" customWidth="1"/>
    <col min="16130" max="16160" width="5.75" style="388" customWidth="1"/>
    <col min="16161" max="16161" width="4.875" style="388" customWidth="1"/>
    <col min="16162" max="16164" width="0" style="388" hidden="1" customWidth="1"/>
    <col min="16165" max="16165" width="5.625" style="388" customWidth="1"/>
    <col min="16166" max="16384" width="9" style="388"/>
  </cols>
  <sheetData>
    <row r="1" spans="2:36" x14ac:dyDescent="0.15">
      <c r="B1" s="389"/>
      <c r="C1" s="389"/>
      <c r="D1" s="389"/>
      <c r="E1" s="389"/>
      <c r="F1" s="389"/>
      <c r="G1" s="389"/>
      <c r="H1" s="389"/>
      <c r="I1" s="389"/>
      <c r="AH1" s="20"/>
      <c r="AI1" s="4" t="s">
        <v>230</v>
      </c>
      <c r="AJ1" s="4" t="s">
        <v>230</v>
      </c>
    </row>
    <row r="2" spans="2:36" x14ac:dyDescent="0.15">
      <c r="B2" s="390" t="s">
        <v>1045</v>
      </c>
      <c r="C2" s="389"/>
      <c r="D2" s="389"/>
      <c r="E2" s="389"/>
      <c r="F2" s="389"/>
      <c r="G2" s="389"/>
      <c r="H2" s="389"/>
      <c r="I2" s="389"/>
      <c r="AH2" s="106">
        <v>0</v>
      </c>
      <c r="AI2" s="24" t="s">
        <v>311</v>
      </c>
      <c r="AJ2" s="24" t="s">
        <v>311</v>
      </c>
    </row>
    <row r="3" spans="2:36" x14ac:dyDescent="0.15">
      <c r="B3" s="389"/>
      <c r="C3" s="389"/>
      <c r="D3" s="389"/>
      <c r="E3" s="389"/>
      <c r="F3" s="389"/>
      <c r="G3" s="389"/>
      <c r="H3" s="389"/>
      <c r="I3" s="389"/>
      <c r="AH3" s="106">
        <v>1</v>
      </c>
      <c r="AI3" s="24" t="s">
        <v>312</v>
      </c>
      <c r="AJ3" s="24" t="s">
        <v>358</v>
      </c>
    </row>
    <row r="4" spans="2:36" ht="13.5" customHeight="1" x14ac:dyDescent="0.15">
      <c r="B4" s="389" t="s">
        <v>1168</v>
      </c>
      <c r="C4" s="389"/>
      <c r="D4" s="389"/>
      <c r="E4" s="389"/>
      <c r="F4" s="389"/>
      <c r="G4" s="389"/>
      <c r="H4" s="389"/>
      <c r="I4" s="389"/>
      <c r="AH4" s="106">
        <v>2</v>
      </c>
      <c r="AI4" s="24" t="s">
        <v>313</v>
      </c>
      <c r="AJ4" s="24" t="s">
        <v>359</v>
      </c>
    </row>
    <row r="5" spans="2:36" ht="14.25" thickBot="1" x14ac:dyDescent="0.2">
      <c r="B5" s="391">
        <v>1</v>
      </c>
      <c r="C5" s="391">
        <v>2</v>
      </c>
      <c r="D5" s="391">
        <v>3</v>
      </c>
      <c r="E5" s="391">
        <v>4</v>
      </c>
      <c r="F5" s="391">
        <v>5</v>
      </c>
      <c r="G5" s="391">
        <v>6</v>
      </c>
      <c r="H5" s="391">
        <v>7</v>
      </c>
      <c r="I5" s="391">
        <v>8</v>
      </c>
      <c r="J5" s="391">
        <v>9</v>
      </c>
      <c r="K5" s="391">
        <v>10</v>
      </c>
      <c r="L5" s="391">
        <v>11</v>
      </c>
      <c r="M5" s="391">
        <v>12</v>
      </c>
      <c r="N5" s="391">
        <v>13</v>
      </c>
      <c r="O5" s="391">
        <v>14</v>
      </c>
      <c r="P5" s="391">
        <v>15</v>
      </c>
      <c r="Q5" s="391">
        <v>16</v>
      </c>
      <c r="R5" s="391">
        <v>17</v>
      </c>
      <c r="S5" s="391">
        <v>18</v>
      </c>
      <c r="T5" s="391">
        <v>19</v>
      </c>
      <c r="U5" s="391">
        <v>20</v>
      </c>
      <c r="V5" s="391">
        <v>21</v>
      </c>
      <c r="W5" s="391">
        <v>22</v>
      </c>
      <c r="X5" s="391">
        <v>23</v>
      </c>
      <c r="Y5" s="391">
        <v>24</v>
      </c>
      <c r="Z5" s="391">
        <v>25</v>
      </c>
      <c r="AA5" s="391">
        <v>26</v>
      </c>
      <c r="AB5" s="391">
        <v>27</v>
      </c>
      <c r="AC5" s="391">
        <v>28</v>
      </c>
      <c r="AD5" s="391">
        <v>29</v>
      </c>
      <c r="AE5" s="391">
        <v>30</v>
      </c>
      <c r="AF5" s="391">
        <v>31</v>
      </c>
      <c r="AH5" s="106">
        <v>3</v>
      </c>
      <c r="AI5" s="24" t="s">
        <v>314</v>
      </c>
      <c r="AJ5" s="24" t="s">
        <v>360</v>
      </c>
    </row>
    <row r="6" spans="2:36" x14ac:dyDescent="0.15">
      <c r="B6" s="392" t="s">
        <v>1046</v>
      </c>
      <c r="C6" s="536" t="s">
        <v>36</v>
      </c>
      <c r="D6" s="537"/>
      <c r="E6" s="538"/>
      <c r="F6" s="542" t="s">
        <v>1047</v>
      </c>
      <c r="G6" s="537"/>
      <c r="H6" s="537"/>
      <c r="I6" s="537"/>
      <c r="J6" s="543"/>
      <c r="K6" s="544" t="s">
        <v>1048</v>
      </c>
      <c r="L6" s="545"/>
      <c r="M6" s="545"/>
      <c r="N6" s="545"/>
      <c r="O6" s="546"/>
      <c r="P6" s="545" t="s">
        <v>1049</v>
      </c>
      <c r="Q6" s="545"/>
      <c r="R6" s="545"/>
      <c r="S6" s="545"/>
      <c r="T6" s="545"/>
      <c r="U6" s="545"/>
      <c r="V6" s="545"/>
      <c r="W6" s="545"/>
      <c r="X6" s="545"/>
      <c r="Y6" s="545"/>
      <c r="Z6" s="545"/>
      <c r="AA6" s="545"/>
      <c r="AB6" s="545"/>
      <c r="AC6" s="545"/>
      <c r="AD6" s="545"/>
      <c r="AE6" s="545"/>
      <c r="AF6" s="546"/>
      <c r="AH6" s="106">
        <v>4</v>
      </c>
      <c r="AI6" s="24" t="s">
        <v>315</v>
      </c>
      <c r="AJ6" s="24" t="s">
        <v>361</v>
      </c>
    </row>
    <row r="7" spans="2:36" ht="14.25" thickBot="1" x14ac:dyDescent="0.2">
      <c r="B7" s="393" t="s">
        <v>1050</v>
      </c>
      <c r="C7" s="539"/>
      <c r="D7" s="540"/>
      <c r="E7" s="541"/>
      <c r="F7" s="394" t="s">
        <v>1051</v>
      </c>
      <c r="G7" s="547" t="s">
        <v>1052</v>
      </c>
      <c r="H7" s="548"/>
      <c r="I7" s="522" t="s">
        <v>1053</v>
      </c>
      <c r="J7" s="525"/>
      <c r="K7" s="396" t="s">
        <v>1051</v>
      </c>
      <c r="L7" s="522" t="s">
        <v>1052</v>
      </c>
      <c r="M7" s="524"/>
      <c r="N7" s="522" t="s">
        <v>1053</v>
      </c>
      <c r="O7" s="525"/>
      <c r="P7" s="523" t="s">
        <v>1054</v>
      </c>
      <c r="Q7" s="523"/>
      <c r="R7" s="523"/>
      <c r="S7" s="523"/>
      <c r="T7" s="524"/>
      <c r="U7" s="522" t="s">
        <v>1055</v>
      </c>
      <c r="V7" s="524"/>
      <c r="W7" s="522" t="s">
        <v>1056</v>
      </c>
      <c r="X7" s="523"/>
      <c r="Y7" s="523"/>
      <c r="Z7" s="523"/>
      <c r="AA7" s="523"/>
      <c r="AB7" s="523"/>
      <c r="AC7" s="524"/>
      <c r="AD7" s="522" t="s">
        <v>22</v>
      </c>
      <c r="AE7" s="523"/>
      <c r="AF7" s="525"/>
      <c r="AH7" s="106">
        <v>5</v>
      </c>
      <c r="AI7" s="24" t="s">
        <v>316</v>
      </c>
      <c r="AJ7" s="24" t="s">
        <v>362</v>
      </c>
    </row>
    <row r="8" spans="2:36" ht="14.25" thickBot="1" x14ac:dyDescent="0.2">
      <c r="B8" s="438" t="s">
        <v>1149</v>
      </c>
      <c r="C8" s="552" t="s">
        <v>1057</v>
      </c>
      <c r="D8" s="489"/>
      <c r="E8" s="490"/>
      <c r="F8" s="436" t="s">
        <v>1058</v>
      </c>
      <c r="G8" s="482" t="s">
        <v>311</v>
      </c>
      <c r="H8" s="483"/>
      <c r="I8" s="484">
        <v>999999</v>
      </c>
      <c r="J8" s="485"/>
      <c r="K8" s="437" t="s">
        <v>1058</v>
      </c>
      <c r="L8" s="482" t="s">
        <v>321</v>
      </c>
      <c r="M8" s="483"/>
      <c r="N8" s="484" t="s">
        <v>1145</v>
      </c>
      <c r="O8" s="485"/>
      <c r="P8" s="486" t="s">
        <v>1059</v>
      </c>
      <c r="Q8" s="486"/>
      <c r="R8" s="486"/>
      <c r="S8" s="486"/>
      <c r="T8" s="487"/>
      <c r="U8" s="482" t="s">
        <v>1146</v>
      </c>
      <c r="V8" s="483"/>
      <c r="W8" s="488" t="s">
        <v>1147</v>
      </c>
      <c r="X8" s="489"/>
      <c r="Y8" s="489"/>
      <c r="Z8" s="489"/>
      <c r="AA8" s="489"/>
      <c r="AB8" s="489"/>
      <c r="AC8" s="490"/>
      <c r="AD8" s="491" t="s">
        <v>1148</v>
      </c>
      <c r="AE8" s="492"/>
      <c r="AF8" s="493"/>
      <c r="AH8" s="106">
        <v>6</v>
      </c>
      <c r="AI8" s="24" t="s">
        <v>317</v>
      </c>
      <c r="AJ8" s="24" t="s">
        <v>363</v>
      </c>
    </row>
    <row r="9" spans="2:36" x14ac:dyDescent="0.15">
      <c r="B9" s="397">
        <v>1</v>
      </c>
      <c r="C9" s="526"/>
      <c r="D9" s="527"/>
      <c r="E9" s="528"/>
      <c r="F9" s="411"/>
      <c r="G9" s="529"/>
      <c r="H9" s="530"/>
      <c r="I9" s="531"/>
      <c r="J9" s="532"/>
      <c r="K9" s="435"/>
      <c r="L9" s="529"/>
      <c r="M9" s="530"/>
      <c r="N9" s="531"/>
      <c r="O9" s="532"/>
      <c r="P9" s="533"/>
      <c r="Q9" s="533"/>
      <c r="R9" s="533"/>
      <c r="S9" s="533"/>
      <c r="T9" s="534"/>
      <c r="U9" s="529"/>
      <c r="V9" s="530"/>
      <c r="W9" s="535"/>
      <c r="X9" s="527"/>
      <c r="Y9" s="527"/>
      <c r="Z9" s="527"/>
      <c r="AA9" s="527"/>
      <c r="AB9" s="527"/>
      <c r="AC9" s="528"/>
      <c r="AD9" s="549"/>
      <c r="AE9" s="550"/>
      <c r="AF9" s="551"/>
      <c r="AH9" s="106">
        <v>7</v>
      </c>
      <c r="AI9" s="24" t="s">
        <v>318</v>
      </c>
      <c r="AJ9" s="24" t="s">
        <v>364</v>
      </c>
    </row>
    <row r="10" spans="2:36" x14ac:dyDescent="0.15">
      <c r="B10" s="398">
        <v>2</v>
      </c>
      <c r="C10" s="508"/>
      <c r="D10" s="509"/>
      <c r="E10" s="509"/>
      <c r="F10" s="399"/>
      <c r="G10" s="510"/>
      <c r="H10" s="510"/>
      <c r="I10" s="511"/>
      <c r="J10" s="512"/>
      <c r="K10" s="409"/>
      <c r="L10" s="513"/>
      <c r="M10" s="514"/>
      <c r="N10" s="511"/>
      <c r="O10" s="512"/>
      <c r="P10" s="515"/>
      <c r="Q10" s="515"/>
      <c r="R10" s="515"/>
      <c r="S10" s="515"/>
      <c r="T10" s="516"/>
      <c r="U10" s="513"/>
      <c r="V10" s="514"/>
      <c r="W10" s="517"/>
      <c r="X10" s="509"/>
      <c r="Y10" s="509"/>
      <c r="Z10" s="509"/>
      <c r="AA10" s="509"/>
      <c r="AB10" s="509"/>
      <c r="AC10" s="518"/>
      <c r="AD10" s="519"/>
      <c r="AE10" s="520"/>
      <c r="AF10" s="521"/>
      <c r="AH10" s="106">
        <v>8</v>
      </c>
      <c r="AI10" s="24" t="s">
        <v>319</v>
      </c>
      <c r="AJ10" s="24" t="s">
        <v>365</v>
      </c>
    </row>
    <row r="11" spans="2:36" x14ac:dyDescent="0.15">
      <c r="B11" s="398">
        <v>3</v>
      </c>
      <c r="C11" s="508"/>
      <c r="D11" s="509"/>
      <c r="E11" s="509"/>
      <c r="F11" s="399"/>
      <c r="G11" s="510"/>
      <c r="H11" s="510"/>
      <c r="I11" s="511"/>
      <c r="J11" s="512"/>
      <c r="K11" s="409"/>
      <c r="L11" s="513"/>
      <c r="M11" s="514"/>
      <c r="N11" s="511"/>
      <c r="O11" s="512"/>
      <c r="P11" s="515"/>
      <c r="Q11" s="515"/>
      <c r="R11" s="515"/>
      <c r="S11" s="515"/>
      <c r="T11" s="516"/>
      <c r="U11" s="513"/>
      <c r="V11" s="514"/>
      <c r="W11" s="517"/>
      <c r="X11" s="509"/>
      <c r="Y11" s="509"/>
      <c r="Z11" s="509"/>
      <c r="AA11" s="509"/>
      <c r="AB11" s="509"/>
      <c r="AC11" s="518"/>
      <c r="AD11" s="519"/>
      <c r="AE11" s="520"/>
      <c r="AF11" s="521"/>
      <c r="AH11" s="106">
        <v>9</v>
      </c>
      <c r="AI11" s="24" t="s">
        <v>320</v>
      </c>
      <c r="AJ11" s="24" t="s">
        <v>366</v>
      </c>
    </row>
    <row r="12" spans="2:36" x14ac:dyDescent="0.15">
      <c r="B12" s="398">
        <v>4</v>
      </c>
      <c r="C12" s="508"/>
      <c r="D12" s="509"/>
      <c r="E12" s="518"/>
      <c r="F12" s="399"/>
      <c r="G12" s="510"/>
      <c r="H12" s="510"/>
      <c r="I12" s="511"/>
      <c r="J12" s="512"/>
      <c r="K12" s="409"/>
      <c r="L12" s="513"/>
      <c r="M12" s="514"/>
      <c r="N12" s="511"/>
      <c r="O12" s="512"/>
      <c r="P12" s="515"/>
      <c r="Q12" s="515"/>
      <c r="R12" s="515"/>
      <c r="S12" s="515"/>
      <c r="T12" s="516"/>
      <c r="U12" s="513"/>
      <c r="V12" s="514"/>
      <c r="W12" s="517"/>
      <c r="X12" s="509"/>
      <c r="Y12" s="509"/>
      <c r="Z12" s="509"/>
      <c r="AA12" s="509"/>
      <c r="AB12" s="509"/>
      <c r="AC12" s="518"/>
      <c r="AD12" s="519"/>
      <c r="AE12" s="520"/>
      <c r="AF12" s="521"/>
      <c r="AH12" s="106">
        <v>10</v>
      </c>
      <c r="AI12" s="24" t="s">
        <v>321</v>
      </c>
      <c r="AJ12" s="24" t="s">
        <v>367</v>
      </c>
    </row>
    <row r="13" spans="2:36" ht="13.5" customHeight="1" x14ac:dyDescent="0.15">
      <c r="B13" s="398">
        <v>5</v>
      </c>
      <c r="C13" s="508"/>
      <c r="D13" s="509"/>
      <c r="E13" s="518"/>
      <c r="F13" s="399"/>
      <c r="G13" s="510"/>
      <c r="H13" s="510"/>
      <c r="I13" s="511"/>
      <c r="J13" s="512"/>
      <c r="K13" s="409"/>
      <c r="L13" s="513"/>
      <c r="M13" s="514"/>
      <c r="N13" s="511"/>
      <c r="O13" s="512"/>
      <c r="P13" s="515"/>
      <c r="Q13" s="515"/>
      <c r="R13" s="515"/>
      <c r="S13" s="515"/>
      <c r="T13" s="516"/>
      <c r="U13" s="513"/>
      <c r="V13" s="514"/>
      <c r="W13" s="517"/>
      <c r="X13" s="509"/>
      <c r="Y13" s="509"/>
      <c r="Z13" s="509"/>
      <c r="AA13" s="509"/>
      <c r="AB13" s="509"/>
      <c r="AC13" s="518"/>
      <c r="AD13" s="519"/>
      <c r="AE13" s="520"/>
      <c r="AF13" s="521"/>
      <c r="AH13" s="106">
        <v>11</v>
      </c>
      <c r="AI13" s="24" t="s">
        <v>322</v>
      </c>
      <c r="AJ13" s="24" t="s">
        <v>368</v>
      </c>
    </row>
    <row r="14" spans="2:36" x14ac:dyDescent="0.15">
      <c r="B14" s="398">
        <v>6</v>
      </c>
      <c r="C14" s="508"/>
      <c r="D14" s="509"/>
      <c r="E14" s="518"/>
      <c r="F14" s="399"/>
      <c r="G14" s="510"/>
      <c r="H14" s="510"/>
      <c r="I14" s="511"/>
      <c r="J14" s="512"/>
      <c r="K14" s="409"/>
      <c r="L14" s="513"/>
      <c r="M14" s="514"/>
      <c r="N14" s="511"/>
      <c r="O14" s="512"/>
      <c r="P14" s="515"/>
      <c r="Q14" s="515"/>
      <c r="R14" s="515"/>
      <c r="S14" s="515"/>
      <c r="T14" s="516"/>
      <c r="U14" s="513"/>
      <c r="V14" s="514"/>
      <c r="W14" s="517"/>
      <c r="X14" s="509"/>
      <c r="Y14" s="509"/>
      <c r="Z14" s="509"/>
      <c r="AA14" s="509"/>
      <c r="AB14" s="509"/>
      <c r="AC14" s="518"/>
      <c r="AD14" s="519"/>
      <c r="AE14" s="520"/>
      <c r="AF14" s="521"/>
      <c r="AH14" s="106">
        <v>12</v>
      </c>
      <c r="AI14" s="24" t="s">
        <v>323</v>
      </c>
      <c r="AJ14" s="24" t="s">
        <v>369</v>
      </c>
    </row>
    <row r="15" spans="2:36" x14ac:dyDescent="0.15">
      <c r="B15" s="398">
        <v>7</v>
      </c>
      <c r="C15" s="508"/>
      <c r="D15" s="509"/>
      <c r="E15" s="518"/>
      <c r="F15" s="399"/>
      <c r="G15" s="510"/>
      <c r="H15" s="510"/>
      <c r="I15" s="511"/>
      <c r="J15" s="512"/>
      <c r="K15" s="409"/>
      <c r="L15" s="513"/>
      <c r="M15" s="514"/>
      <c r="N15" s="511"/>
      <c r="O15" s="512"/>
      <c r="P15" s="515"/>
      <c r="Q15" s="515"/>
      <c r="R15" s="515"/>
      <c r="S15" s="515"/>
      <c r="T15" s="516"/>
      <c r="U15" s="513"/>
      <c r="V15" s="514"/>
      <c r="W15" s="517"/>
      <c r="X15" s="509"/>
      <c r="Y15" s="509"/>
      <c r="Z15" s="509"/>
      <c r="AA15" s="509"/>
      <c r="AB15" s="509"/>
      <c r="AC15" s="518"/>
      <c r="AD15" s="519"/>
      <c r="AE15" s="520"/>
      <c r="AF15" s="521"/>
      <c r="AH15" s="106">
        <v>13</v>
      </c>
      <c r="AI15" s="24" t="s">
        <v>324</v>
      </c>
      <c r="AJ15" s="24" t="s">
        <v>370</v>
      </c>
    </row>
    <row r="16" spans="2:36" x14ac:dyDescent="0.15">
      <c r="B16" s="398">
        <v>8</v>
      </c>
      <c r="C16" s="508"/>
      <c r="D16" s="509"/>
      <c r="E16" s="518"/>
      <c r="F16" s="399"/>
      <c r="G16" s="510"/>
      <c r="H16" s="510"/>
      <c r="I16" s="511"/>
      <c r="J16" s="512"/>
      <c r="K16" s="409"/>
      <c r="L16" s="513"/>
      <c r="M16" s="514"/>
      <c r="N16" s="511"/>
      <c r="O16" s="512"/>
      <c r="P16" s="515"/>
      <c r="Q16" s="515"/>
      <c r="R16" s="515"/>
      <c r="S16" s="515"/>
      <c r="T16" s="516"/>
      <c r="U16" s="513"/>
      <c r="V16" s="514"/>
      <c r="W16" s="517"/>
      <c r="X16" s="509"/>
      <c r="Y16" s="509"/>
      <c r="Z16" s="509"/>
      <c r="AA16" s="509"/>
      <c r="AB16" s="509"/>
      <c r="AC16" s="518"/>
      <c r="AD16" s="519"/>
      <c r="AE16" s="520"/>
      <c r="AF16" s="521"/>
      <c r="AH16" s="106">
        <v>14</v>
      </c>
      <c r="AI16" s="24" t="s">
        <v>325</v>
      </c>
      <c r="AJ16" s="24" t="s">
        <v>371</v>
      </c>
    </row>
    <row r="17" spans="2:36" x14ac:dyDescent="0.15">
      <c r="B17" s="398">
        <v>9</v>
      </c>
      <c r="C17" s="508"/>
      <c r="D17" s="509"/>
      <c r="E17" s="518"/>
      <c r="F17" s="399"/>
      <c r="G17" s="510"/>
      <c r="H17" s="510"/>
      <c r="I17" s="511"/>
      <c r="J17" s="512"/>
      <c r="K17" s="409"/>
      <c r="L17" s="513"/>
      <c r="M17" s="514"/>
      <c r="N17" s="511"/>
      <c r="O17" s="512"/>
      <c r="P17" s="515"/>
      <c r="Q17" s="515"/>
      <c r="R17" s="515"/>
      <c r="S17" s="515"/>
      <c r="T17" s="516"/>
      <c r="U17" s="513"/>
      <c r="V17" s="514"/>
      <c r="W17" s="517"/>
      <c r="X17" s="509"/>
      <c r="Y17" s="509"/>
      <c r="Z17" s="509"/>
      <c r="AA17" s="509"/>
      <c r="AB17" s="509"/>
      <c r="AC17" s="518"/>
      <c r="AD17" s="519"/>
      <c r="AE17" s="520"/>
      <c r="AF17" s="521"/>
      <c r="AH17" s="106">
        <v>15</v>
      </c>
      <c r="AI17" s="24" t="s">
        <v>326</v>
      </c>
      <c r="AJ17" s="24" t="s">
        <v>372</v>
      </c>
    </row>
    <row r="18" spans="2:36" ht="14.25" thickBot="1" x14ac:dyDescent="0.2">
      <c r="B18" s="400">
        <v>10</v>
      </c>
      <c r="C18" s="553"/>
      <c r="D18" s="554"/>
      <c r="E18" s="555"/>
      <c r="F18" s="401"/>
      <c r="G18" s="556"/>
      <c r="H18" s="557"/>
      <c r="I18" s="558"/>
      <c r="J18" s="559"/>
      <c r="K18" s="410"/>
      <c r="L18" s="560"/>
      <c r="M18" s="561"/>
      <c r="N18" s="558"/>
      <c r="O18" s="559"/>
      <c r="P18" s="562"/>
      <c r="Q18" s="562"/>
      <c r="R18" s="562"/>
      <c r="S18" s="562"/>
      <c r="T18" s="563"/>
      <c r="U18" s="560"/>
      <c r="V18" s="561"/>
      <c r="W18" s="564"/>
      <c r="X18" s="554"/>
      <c r="Y18" s="554"/>
      <c r="Z18" s="554"/>
      <c r="AA18" s="554"/>
      <c r="AB18" s="554"/>
      <c r="AC18" s="555"/>
      <c r="AD18" s="565"/>
      <c r="AE18" s="566"/>
      <c r="AF18" s="567"/>
      <c r="AH18" s="106">
        <v>16</v>
      </c>
      <c r="AI18" s="24" t="s">
        <v>327</v>
      </c>
      <c r="AJ18" s="24" t="s">
        <v>373</v>
      </c>
    </row>
    <row r="19" spans="2:36" x14ac:dyDescent="0.15">
      <c r="C19" s="408" t="s">
        <v>1077</v>
      </c>
      <c r="AH19" s="106">
        <v>17</v>
      </c>
      <c r="AI19" s="24" t="s">
        <v>328</v>
      </c>
      <c r="AJ19" s="24" t="s">
        <v>374</v>
      </c>
    </row>
    <row r="20" spans="2:36" x14ac:dyDescent="0.15">
      <c r="AH20" s="106">
        <v>18</v>
      </c>
      <c r="AI20" s="24" t="s">
        <v>329</v>
      </c>
      <c r="AJ20" s="24" t="s">
        <v>375</v>
      </c>
    </row>
    <row r="21" spans="2:36" x14ac:dyDescent="0.15">
      <c r="AD21" s="402"/>
      <c r="AH21" s="106">
        <v>19</v>
      </c>
      <c r="AI21" s="24" t="s">
        <v>330</v>
      </c>
      <c r="AJ21" s="24" t="s">
        <v>376</v>
      </c>
    </row>
    <row r="22" spans="2:36" x14ac:dyDescent="0.15">
      <c r="B22" s="403" t="s">
        <v>1060</v>
      </c>
      <c r="AH22" s="106">
        <v>20</v>
      </c>
      <c r="AI22" s="24" t="s">
        <v>331</v>
      </c>
      <c r="AJ22" s="24" t="s">
        <v>377</v>
      </c>
    </row>
    <row r="23" spans="2:36" x14ac:dyDescent="0.15">
      <c r="AH23" s="106">
        <v>21</v>
      </c>
      <c r="AI23" s="24" t="s">
        <v>332</v>
      </c>
      <c r="AJ23" s="24" t="s">
        <v>378</v>
      </c>
    </row>
    <row r="24" spans="2:36" x14ac:dyDescent="0.15">
      <c r="B24" s="389" t="s">
        <v>1169</v>
      </c>
      <c r="C24" s="389"/>
      <c r="D24" s="389"/>
      <c r="E24" s="389"/>
      <c r="F24" s="389"/>
      <c r="G24" s="389"/>
      <c r="H24" s="389"/>
      <c r="I24" s="389"/>
      <c r="AH24" s="106">
        <v>22</v>
      </c>
      <c r="AI24" s="24" t="s">
        <v>333</v>
      </c>
      <c r="AJ24" s="24" t="s">
        <v>379</v>
      </c>
    </row>
    <row r="25" spans="2:36" ht="14.25" thickBot="1" x14ac:dyDescent="0.2">
      <c r="B25" s="391">
        <v>1</v>
      </c>
      <c r="C25" s="391">
        <v>2</v>
      </c>
      <c r="D25" s="391">
        <v>3</v>
      </c>
      <c r="E25" s="391">
        <v>4</v>
      </c>
      <c r="F25" s="391">
        <v>5</v>
      </c>
      <c r="G25" s="391">
        <v>6</v>
      </c>
      <c r="H25" s="391">
        <v>7</v>
      </c>
      <c r="I25" s="391">
        <v>8</v>
      </c>
      <c r="J25" s="391">
        <v>9</v>
      </c>
      <c r="K25" s="391">
        <v>10</v>
      </c>
      <c r="L25" s="391">
        <v>11</v>
      </c>
      <c r="M25" s="391">
        <v>12</v>
      </c>
      <c r="N25" s="391">
        <v>13</v>
      </c>
      <c r="O25" s="391">
        <v>14</v>
      </c>
      <c r="P25" s="391">
        <v>15</v>
      </c>
      <c r="Q25" s="391">
        <v>16</v>
      </c>
      <c r="R25" s="391">
        <v>17</v>
      </c>
      <c r="S25" s="391">
        <v>18</v>
      </c>
      <c r="T25" s="391">
        <v>19</v>
      </c>
      <c r="U25" s="391">
        <v>20</v>
      </c>
      <c r="V25" s="391">
        <v>21</v>
      </c>
      <c r="W25" s="391">
        <v>22</v>
      </c>
      <c r="X25" s="391">
        <v>23</v>
      </c>
      <c r="Y25" s="391">
        <v>24</v>
      </c>
      <c r="Z25" s="391">
        <v>25</v>
      </c>
      <c r="AA25" s="391">
        <v>26</v>
      </c>
      <c r="AB25" s="391">
        <v>27</v>
      </c>
      <c r="AC25" s="391">
        <v>28</v>
      </c>
      <c r="AH25" s="106">
        <v>23</v>
      </c>
      <c r="AI25" s="24" t="s">
        <v>306</v>
      </c>
      <c r="AJ25" s="24" t="s">
        <v>380</v>
      </c>
    </row>
    <row r="26" spans="2:36" x14ac:dyDescent="0.15">
      <c r="B26" s="392" t="s">
        <v>1046</v>
      </c>
      <c r="C26" s="544" t="s">
        <v>1061</v>
      </c>
      <c r="D26" s="545"/>
      <c r="E26" s="545"/>
      <c r="F26" s="545"/>
      <c r="G26" s="545"/>
      <c r="H26" s="545"/>
      <c r="I26" s="545"/>
      <c r="J26" s="545"/>
      <c r="K26" s="545"/>
      <c r="L26" s="545"/>
      <c r="M26" s="545"/>
      <c r="N26" s="545"/>
      <c r="O26" s="545"/>
      <c r="P26" s="545"/>
      <c r="Q26" s="545"/>
      <c r="R26" s="545"/>
      <c r="S26" s="545"/>
      <c r="T26" s="545"/>
      <c r="U26" s="545"/>
      <c r="V26" s="545"/>
      <c r="W26" s="546"/>
      <c r="X26" s="568" t="s">
        <v>1062</v>
      </c>
      <c r="Y26" s="569"/>
      <c r="Z26" s="569"/>
      <c r="AA26" s="569"/>
      <c r="AB26" s="569"/>
      <c r="AC26" s="570"/>
      <c r="AH26" s="106">
        <v>24</v>
      </c>
      <c r="AI26" s="24" t="s">
        <v>334</v>
      </c>
      <c r="AJ26" s="24" t="s">
        <v>381</v>
      </c>
    </row>
    <row r="27" spans="2:36" ht="14.25" thickBot="1" x14ac:dyDescent="0.2">
      <c r="B27" s="393" t="s">
        <v>1050</v>
      </c>
      <c r="C27" s="522" t="s">
        <v>1063</v>
      </c>
      <c r="D27" s="523"/>
      <c r="E27" s="523"/>
      <c r="F27" s="523"/>
      <c r="G27" s="523"/>
      <c r="H27" s="523"/>
      <c r="I27" s="571" t="s">
        <v>1064</v>
      </c>
      <c r="J27" s="571"/>
      <c r="K27" s="572" t="s">
        <v>36</v>
      </c>
      <c r="L27" s="572"/>
      <c r="M27" s="522" t="s">
        <v>1055</v>
      </c>
      <c r="N27" s="524"/>
      <c r="O27" s="522" t="s">
        <v>1056</v>
      </c>
      <c r="P27" s="523"/>
      <c r="Q27" s="523"/>
      <c r="R27" s="523"/>
      <c r="S27" s="523"/>
      <c r="T27" s="524"/>
      <c r="U27" s="522" t="s">
        <v>22</v>
      </c>
      <c r="V27" s="523"/>
      <c r="W27" s="525"/>
      <c r="X27" s="573" t="s">
        <v>1065</v>
      </c>
      <c r="Y27" s="548"/>
      <c r="Z27" s="394" t="s">
        <v>1066</v>
      </c>
      <c r="AA27" s="395" t="s">
        <v>1067</v>
      </c>
      <c r="AB27" s="522" t="s">
        <v>1068</v>
      </c>
      <c r="AC27" s="525"/>
      <c r="AH27" s="106">
        <v>25</v>
      </c>
      <c r="AI27" s="24" t="s">
        <v>335</v>
      </c>
      <c r="AJ27" s="24" t="s">
        <v>382</v>
      </c>
    </row>
    <row r="28" spans="2:36" ht="14.25" thickBot="1" x14ac:dyDescent="0.2">
      <c r="B28" s="438" t="s">
        <v>1149</v>
      </c>
      <c r="C28" s="494" t="s">
        <v>1154</v>
      </c>
      <c r="D28" s="494"/>
      <c r="E28" s="494"/>
      <c r="F28" s="494"/>
      <c r="G28" s="494"/>
      <c r="H28" s="494"/>
      <c r="I28" s="495" t="s">
        <v>1069</v>
      </c>
      <c r="J28" s="495"/>
      <c r="K28" s="496" t="s">
        <v>1081</v>
      </c>
      <c r="L28" s="496"/>
      <c r="M28" s="497" t="s">
        <v>1150</v>
      </c>
      <c r="N28" s="498"/>
      <c r="O28" s="499" t="s">
        <v>1151</v>
      </c>
      <c r="P28" s="500"/>
      <c r="Q28" s="500"/>
      <c r="R28" s="500"/>
      <c r="S28" s="500"/>
      <c r="T28" s="501"/>
      <c r="U28" s="497" t="s">
        <v>1152</v>
      </c>
      <c r="V28" s="502"/>
      <c r="W28" s="503"/>
      <c r="X28" s="504" t="s">
        <v>311</v>
      </c>
      <c r="Y28" s="505"/>
      <c r="Z28" s="439" t="s">
        <v>1070</v>
      </c>
      <c r="AA28" s="440">
        <v>30</v>
      </c>
      <c r="AB28" s="506" t="s">
        <v>1153</v>
      </c>
      <c r="AC28" s="507"/>
      <c r="AH28" s="106">
        <v>26</v>
      </c>
      <c r="AI28" s="24" t="s">
        <v>336</v>
      </c>
      <c r="AJ28" s="24" t="s">
        <v>383</v>
      </c>
    </row>
    <row r="29" spans="2:36" x14ac:dyDescent="0.15">
      <c r="B29" s="404">
        <v>1</v>
      </c>
      <c r="C29" s="590"/>
      <c r="D29" s="590"/>
      <c r="E29" s="590"/>
      <c r="F29" s="590"/>
      <c r="G29" s="590"/>
      <c r="H29" s="590"/>
      <c r="I29" s="591"/>
      <c r="J29" s="591"/>
      <c r="K29" s="592"/>
      <c r="L29" s="592"/>
      <c r="M29" s="593"/>
      <c r="N29" s="594"/>
      <c r="O29" s="595"/>
      <c r="P29" s="596"/>
      <c r="Q29" s="596"/>
      <c r="R29" s="596"/>
      <c r="S29" s="596"/>
      <c r="T29" s="597"/>
      <c r="U29" s="593"/>
      <c r="V29" s="598"/>
      <c r="W29" s="599"/>
      <c r="X29" s="574"/>
      <c r="Y29" s="575"/>
      <c r="Z29" s="407"/>
      <c r="AA29" s="416"/>
      <c r="AB29" s="576"/>
      <c r="AC29" s="577"/>
      <c r="AH29" s="106">
        <v>27</v>
      </c>
      <c r="AI29" s="24" t="s">
        <v>337</v>
      </c>
      <c r="AJ29" s="24" t="s">
        <v>384</v>
      </c>
    </row>
    <row r="30" spans="2:36" x14ac:dyDescent="0.15">
      <c r="B30" s="405">
        <v>2</v>
      </c>
      <c r="C30" s="578"/>
      <c r="D30" s="578"/>
      <c r="E30" s="578"/>
      <c r="F30" s="578"/>
      <c r="G30" s="578"/>
      <c r="H30" s="578"/>
      <c r="I30" s="510"/>
      <c r="J30" s="510"/>
      <c r="K30" s="579"/>
      <c r="L30" s="579"/>
      <c r="M30" s="580"/>
      <c r="N30" s="581"/>
      <c r="O30" s="582"/>
      <c r="P30" s="583"/>
      <c r="Q30" s="583"/>
      <c r="R30" s="583"/>
      <c r="S30" s="583"/>
      <c r="T30" s="584"/>
      <c r="U30" s="580"/>
      <c r="V30" s="585"/>
      <c r="W30" s="586"/>
      <c r="X30" s="587"/>
      <c r="Y30" s="514"/>
      <c r="Z30" s="399"/>
      <c r="AA30" s="417"/>
      <c r="AB30" s="588"/>
      <c r="AC30" s="589"/>
      <c r="AH30" s="106">
        <v>28</v>
      </c>
      <c r="AI30" s="24" t="s">
        <v>338</v>
      </c>
      <c r="AJ30" s="24" t="s">
        <v>385</v>
      </c>
    </row>
    <row r="31" spans="2:36" x14ac:dyDescent="0.15">
      <c r="B31" s="405">
        <v>3</v>
      </c>
      <c r="C31" s="578"/>
      <c r="D31" s="578"/>
      <c r="E31" s="578"/>
      <c r="F31" s="578"/>
      <c r="G31" s="578"/>
      <c r="H31" s="578"/>
      <c r="I31" s="510"/>
      <c r="J31" s="510"/>
      <c r="K31" s="579"/>
      <c r="L31" s="579"/>
      <c r="M31" s="580"/>
      <c r="N31" s="581"/>
      <c r="O31" s="582"/>
      <c r="P31" s="583"/>
      <c r="Q31" s="583"/>
      <c r="R31" s="583"/>
      <c r="S31" s="583"/>
      <c r="T31" s="584"/>
      <c r="U31" s="580"/>
      <c r="V31" s="585"/>
      <c r="W31" s="586"/>
      <c r="X31" s="587" t="s">
        <v>1076</v>
      </c>
      <c r="Y31" s="514"/>
      <c r="Z31" s="399" t="s">
        <v>1075</v>
      </c>
      <c r="AA31" s="417"/>
      <c r="AB31" s="588"/>
      <c r="AC31" s="589"/>
      <c r="AH31" s="106">
        <v>29</v>
      </c>
      <c r="AI31" s="24" t="s">
        <v>339</v>
      </c>
      <c r="AJ31" s="24" t="s">
        <v>386</v>
      </c>
    </row>
    <row r="32" spans="2:36" x14ac:dyDescent="0.15">
      <c r="B32" s="405">
        <v>4</v>
      </c>
      <c r="C32" s="578"/>
      <c r="D32" s="578"/>
      <c r="E32" s="578"/>
      <c r="F32" s="578"/>
      <c r="G32" s="578"/>
      <c r="H32" s="578"/>
      <c r="I32" s="510"/>
      <c r="J32" s="510"/>
      <c r="K32" s="579"/>
      <c r="L32" s="579"/>
      <c r="M32" s="580"/>
      <c r="N32" s="581"/>
      <c r="O32" s="582"/>
      <c r="P32" s="583"/>
      <c r="Q32" s="583"/>
      <c r="R32" s="583"/>
      <c r="S32" s="583"/>
      <c r="T32" s="584"/>
      <c r="U32" s="580"/>
      <c r="V32" s="585"/>
      <c r="W32" s="586"/>
      <c r="X32" s="587" t="s">
        <v>1076</v>
      </c>
      <c r="Y32" s="514"/>
      <c r="Z32" s="399" t="s">
        <v>1075</v>
      </c>
      <c r="AA32" s="417"/>
      <c r="AB32" s="588"/>
      <c r="AC32" s="589"/>
      <c r="AH32" s="106">
        <v>30</v>
      </c>
      <c r="AI32" s="24" t="s">
        <v>340</v>
      </c>
      <c r="AJ32" s="24" t="s">
        <v>387</v>
      </c>
    </row>
    <row r="33" spans="2:36" x14ac:dyDescent="0.15">
      <c r="B33" s="405">
        <v>5</v>
      </c>
      <c r="C33" s="578"/>
      <c r="D33" s="578"/>
      <c r="E33" s="578"/>
      <c r="F33" s="578"/>
      <c r="G33" s="578"/>
      <c r="H33" s="578"/>
      <c r="I33" s="510"/>
      <c r="J33" s="510"/>
      <c r="K33" s="579"/>
      <c r="L33" s="579"/>
      <c r="M33" s="580"/>
      <c r="N33" s="581"/>
      <c r="O33" s="582"/>
      <c r="P33" s="583"/>
      <c r="Q33" s="583"/>
      <c r="R33" s="583"/>
      <c r="S33" s="583"/>
      <c r="T33" s="584"/>
      <c r="U33" s="580"/>
      <c r="V33" s="585"/>
      <c r="W33" s="586"/>
      <c r="X33" s="587" t="s">
        <v>1076</v>
      </c>
      <c r="Y33" s="514"/>
      <c r="Z33" s="399" t="s">
        <v>1075</v>
      </c>
      <c r="AA33" s="417"/>
      <c r="AB33" s="588"/>
      <c r="AC33" s="589"/>
      <c r="AH33" s="106">
        <v>31</v>
      </c>
      <c r="AI33" s="24" t="s">
        <v>341</v>
      </c>
      <c r="AJ33" s="24" t="s">
        <v>388</v>
      </c>
    </row>
    <row r="34" spans="2:36" x14ac:dyDescent="0.15">
      <c r="B34" s="405">
        <v>6</v>
      </c>
      <c r="C34" s="578"/>
      <c r="D34" s="578"/>
      <c r="E34" s="578"/>
      <c r="F34" s="578"/>
      <c r="G34" s="578"/>
      <c r="H34" s="578"/>
      <c r="I34" s="510"/>
      <c r="J34" s="510"/>
      <c r="K34" s="579"/>
      <c r="L34" s="579"/>
      <c r="M34" s="580"/>
      <c r="N34" s="581"/>
      <c r="O34" s="582"/>
      <c r="P34" s="583"/>
      <c r="Q34" s="583"/>
      <c r="R34" s="583"/>
      <c r="S34" s="583"/>
      <c r="T34" s="584"/>
      <c r="U34" s="580"/>
      <c r="V34" s="585"/>
      <c r="W34" s="586"/>
      <c r="X34" s="587" t="s">
        <v>1076</v>
      </c>
      <c r="Y34" s="514"/>
      <c r="Z34" s="399" t="s">
        <v>1075</v>
      </c>
      <c r="AA34" s="417"/>
      <c r="AB34" s="588"/>
      <c r="AC34" s="589"/>
      <c r="AH34" s="106">
        <v>32</v>
      </c>
      <c r="AI34" s="24" t="s">
        <v>342</v>
      </c>
      <c r="AJ34" s="24" t="s">
        <v>389</v>
      </c>
    </row>
    <row r="35" spans="2:36" x14ac:dyDescent="0.15">
      <c r="B35" s="405">
        <v>7</v>
      </c>
      <c r="C35" s="578"/>
      <c r="D35" s="578"/>
      <c r="E35" s="578"/>
      <c r="F35" s="578"/>
      <c r="G35" s="578"/>
      <c r="H35" s="578"/>
      <c r="I35" s="510"/>
      <c r="J35" s="510"/>
      <c r="K35" s="579"/>
      <c r="L35" s="579"/>
      <c r="M35" s="580"/>
      <c r="N35" s="581"/>
      <c r="O35" s="582"/>
      <c r="P35" s="583"/>
      <c r="Q35" s="583"/>
      <c r="R35" s="583"/>
      <c r="S35" s="583"/>
      <c r="T35" s="584"/>
      <c r="U35" s="580"/>
      <c r="V35" s="585"/>
      <c r="W35" s="586"/>
      <c r="X35" s="587" t="s">
        <v>1076</v>
      </c>
      <c r="Y35" s="514"/>
      <c r="Z35" s="399" t="s">
        <v>1075</v>
      </c>
      <c r="AA35" s="417"/>
      <c r="AB35" s="588"/>
      <c r="AC35" s="589"/>
      <c r="AH35" s="106">
        <v>33</v>
      </c>
      <c r="AI35" s="24" t="s">
        <v>343</v>
      </c>
      <c r="AJ35" s="24" t="s">
        <v>390</v>
      </c>
    </row>
    <row r="36" spans="2:36" x14ac:dyDescent="0.15">
      <c r="B36" s="405">
        <v>8</v>
      </c>
      <c r="C36" s="578"/>
      <c r="D36" s="578"/>
      <c r="E36" s="578"/>
      <c r="F36" s="578"/>
      <c r="G36" s="578"/>
      <c r="H36" s="578"/>
      <c r="I36" s="510"/>
      <c r="J36" s="510"/>
      <c r="K36" s="579"/>
      <c r="L36" s="579"/>
      <c r="M36" s="580"/>
      <c r="N36" s="581"/>
      <c r="O36" s="582"/>
      <c r="P36" s="583"/>
      <c r="Q36" s="583"/>
      <c r="R36" s="583"/>
      <c r="S36" s="583"/>
      <c r="T36" s="584"/>
      <c r="U36" s="580"/>
      <c r="V36" s="585"/>
      <c r="W36" s="586"/>
      <c r="X36" s="587" t="s">
        <v>1076</v>
      </c>
      <c r="Y36" s="514"/>
      <c r="Z36" s="399" t="s">
        <v>1075</v>
      </c>
      <c r="AA36" s="417"/>
      <c r="AB36" s="588"/>
      <c r="AC36" s="589"/>
      <c r="AH36" s="106">
        <v>34</v>
      </c>
      <c r="AI36" s="24" t="s">
        <v>344</v>
      </c>
      <c r="AJ36" s="24" t="s">
        <v>391</v>
      </c>
    </row>
    <row r="37" spans="2:36" x14ac:dyDescent="0.15">
      <c r="B37" s="405">
        <v>9</v>
      </c>
      <c r="C37" s="618" t="s">
        <v>1078</v>
      </c>
      <c r="D37" s="618"/>
      <c r="E37" s="618"/>
      <c r="F37" s="618"/>
      <c r="G37" s="618"/>
      <c r="H37" s="618"/>
      <c r="I37" s="619" t="s">
        <v>83</v>
      </c>
      <c r="J37" s="619"/>
      <c r="K37" s="620" t="s">
        <v>83</v>
      </c>
      <c r="L37" s="620"/>
      <c r="M37" s="621" t="s">
        <v>83</v>
      </c>
      <c r="N37" s="622"/>
      <c r="O37" s="623" t="s">
        <v>83</v>
      </c>
      <c r="P37" s="624"/>
      <c r="Q37" s="624"/>
      <c r="R37" s="624"/>
      <c r="S37" s="624"/>
      <c r="T37" s="625"/>
      <c r="U37" s="621" t="s">
        <v>83</v>
      </c>
      <c r="V37" s="626"/>
      <c r="W37" s="627"/>
      <c r="X37" s="600" t="s">
        <v>1076</v>
      </c>
      <c r="Y37" s="601"/>
      <c r="Z37" s="414" t="s">
        <v>1075</v>
      </c>
      <c r="AA37" s="418" t="s">
        <v>83</v>
      </c>
      <c r="AB37" s="602" t="s">
        <v>83</v>
      </c>
      <c r="AC37" s="603"/>
      <c r="AH37" s="106">
        <v>35</v>
      </c>
      <c r="AI37" s="24" t="s">
        <v>345</v>
      </c>
      <c r="AJ37" s="24" t="s">
        <v>392</v>
      </c>
    </row>
    <row r="38" spans="2:36" ht="14.25" thickBot="1" x14ac:dyDescent="0.2">
      <c r="B38" s="405">
        <v>10</v>
      </c>
      <c r="C38" s="604" t="s">
        <v>1079</v>
      </c>
      <c r="D38" s="604"/>
      <c r="E38" s="604"/>
      <c r="F38" s="604"/>
      <c r="G38" s="604"/>
      <c r="H38" s="604"/>
      <c r="I38" s="605" t="s">
        <v>83</v>
      </c>
      <c r="J38" s="605"/>
      <c r="K38" s="606" t="s">
        <v>83</v>
      </c>
      <c r="L38" s="606"/>
      <c r="M38" s="607" t="s">
        <v>83</v>
      </c>
      <c r="N38" s="608"/>
      <c r="O38" s="609" t="s">
        <v>83</v>
      </c>
      <c r="P38" s="610"/>
      <c r="Q38" s="610"/>
      <c r="R38" s="610"/>
      <c r="S38" s="610"/>
      <c r="T38" s="611"/>
      <c r="U38" s="607" t="s">
        <v>83</v>
      </c>
      <c r="V38" s="612"/>
      <c r="W38" s="613"/>
      <c r="X38" s="614" t="s">
        <v>1076</v>
      </c>
      <c r="Y38" s="615"/>
      <c r="Z38" s="415" t="s">
        <v>1075</v>
      </c>
      <c r="AA38" s="419" t="s">
        <v>83</v>
      </c>
      <c r="AB38" s="616" t="s">
        <v>83</v>
      </c>
      <c r="AC38" s="617"/>
      <c r="AH38" s="106">
        <v>36</v>
      </c>
      <c r="AI38" s="24" t="s">
        <v>346</v>
      </c>
      <c r="AJ38" s="24" t="s">
        <v>393</v>
      </c>
    </row>
    <row r="39" spans="2:36" x14ac:dyDescent="0.15">
      <c r="AH39" s="106">
        <v>37</v>
      </c>
      <c r="AI39" s="24" t="s">
        <v>347</v>
      </c>
      <c r="AJ39" s="24" t="s">
        <v>394</v>
      </c>
    </row>
    <row r="40" spans="2:36" x14ac:dyDescent="0.15">
      <c r="AH40" s="106">
        <v>38</v>
      </c>
      <c r="AI40" s="24" t="s">
        <v>348</v>
      </c>
      <c r="AJ40" s="24" t="s">
        <v>395</v>
      </c>
    </row>
    <row r="41" spans="2:36" x14ac:dyDescent="0.15">
      <c r="AH41" s="106">
        <v>39</v>
      </c>
      <c r="AI41" s="24" t="s">
        <v>349</v>
      </c>
      <c r="AJ41" s="24" t="s">
        <v>396</v>
      </c>
    </row>
    <row r="42" spans="2:36" x14ac:dyDescent="0.15">
      <c r="AH42" s="106">
        <v>40</v>
      </c>
      <c r="AI42" s="24" t="s">
        <v>350</v>
      </c>
      <c r="AJ42" s="24" t="s">
        <v>397</v>
      </c>
    </row>
    <row r="43" spans="2:36" x14ac:dyDescent="0.15">
      <c r="AH43" s="106">
        <v>41</v>
      </c>
      <c r="AI43" s="24" t="s">
        <v>351</v>
      </c>
      <c r="AJ43" s="24" t="s">
        <v>398</v>
      </c>
    </row>
    <row r="44" spans="2:36" x14ac:dyDescent="0.15">
      <c r="AH44" s="106">
        <v>42</v>
      </c>
      <c r="AI44" s="24" t="s">
        <v>352</v>
      </c>
      <c r="AJ44" s="24" t="s">
        <v>399</v>
      </c>
    </row>
    <row r="45" spans="2:36" x14ac:dyDescent="0.15">
      <c r="AH45" s="106">
        <v>43</v>
      </c>
      <c r="AI45" s="24" t="s">
        <v>353</v>
      </c>
      <c r="AJ45" s="24" t="s">
        <v>400</v>
      </c>
    </row>
    <row r="46" spans="2:36" x14ac:dyDescent="0.15">
      <c r="AH46" s="106">
        <v>44</v>
      </c>
      <c r="AI46" s="24" t="s">
        <v>354</v>
      </c>
      <c r="AJ46" s="24" t="s">
        <v>401</v>
      </c>
    </row>
    <row r="47" spans="2:36" x14ac:dyDescent="0.15">
      <c r="AH47" s="106">
        <v>45</v>
      </c>
      <c r="AI47" s="24" t="s">
        <v>355</v>
      </c>
      <c r="AJ47" s="24" t="s">
        <v>402</v>
      </c>
    </row>
    <row r="48" spans="2:36" x14ac:dyDescent="0.15">
      <c r="AH48" s="106">
        <v>46</v>
      </c>
      <c r="AI48" s="24" t="s">
        <v>356</v>
      </c>
      <c r="AJ48" s="24" t="s">
        <v>403</v>
      </c>
    </row>
    <row r="49" spans="34:36" x14ac:dyDescent="0.15">
      <c r="AH49" s="106">
        <v>47</v>
      </c>
      <c r="AI49" s="24" t="s">
        <v>357</v>
      </c>
      <c r="AJ49" s="24" t="s">
        <v>404</v>
      </c>
    </row>
  </sheetData>
  <sheetProtection password="C15D" sheet="1" objects="1" scenarios="1"/>
  <protectedRanges>
    <protectedRange sqref="C29:AC36" name="範囲2"/>
    <protectedRange sqref="C9:AF18" name="範囲1"/>
  </protectedRanges>
  <mergeCells count="209">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 ref="X35:Y35"/>
    <mergeCell ref="AB35:AC35"/>
    <mergeCell ref="C36:H36"/>
    <mergeCell ref="I36:J36"/>
    <mergeCell ref="K36:L36"/>
    <mergeCell ref="M36:N36"/>
    <mergeCell ref="O36:T36"/>
    <mergeCell ref="U36:W36"/>
    <mergeCell ref="X36:Y36"/>
    <mergeCell ref="AB36:AC36"/>
    <mergeCell ref="C35:H35"/>
    <mergeCell ref="I35:J35"/>
    <mergeCell ref="K35:L35"/>
    <mergeCell ref="M35:N35"/>
    <mergeCell ref="O35:T35"/>
    <mergeCell ref="U35:W35"/>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C26:W26"/>
    <mergeCell ref="X26:AC26"/>
    <mergeCell ref="C27:H27"/>
    <mergeCell ref="I27:J27"/>
    <mergeCell ref="K27:L27"/>
    <mergeCell ref="M27:N27"/>
    <mergeCell ref="O27:T27"/>
    <mergeCell ref="U27:W27"/>
    <mergeCell ref="X27:Y27"/>
    <mergeCell ref="AB27:AC27"/>
    <mergeCell ref="C18:E18"/>
    <mergeCell ref="G18:H18"/>
    <mergeCell ref="I18:J18"/>
    <mergeCell ref="L18:M18"/>
    <mergeCell ref="N18:O18"/>
    <mergeCell ref="P18:T18"/>
    <mergeCell ref="U18:V18"/>
    <mergeCell ref="W18:AC18"/>
    <mergeCell ref="AD18:AF18"/>
    <mergeCell ref="C17:E17"/>
    <mergeCell ref="G17:H17"/>
    <mergeCell ref="I17:J17"/>
    <mergeCell ref="L17:M17"/>
    <mergeCell ref="N17:O17"/>
    <mergeCell ref="P17:T17"/>
    <mergeCell ref="U17:V17"/>
    <mergeCell ref="W17:AC17"/>
    <mergeCell ref="AD17:AF17"/>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C14:E14"/>
    <mergeCell ref="G14:H14"/>
    <mergeCell ref="I14:J14"/>
    <mergeCell ref="L14:M14"/>
    <mergeCell ref="N14:O14"/>
    <mergeCell ref="P14:T14"/>
    <mergeCell ref="U14:V14"/>
    <mergeCell ref="W14:AC14"/>
    <mergeCell ref="AD14:AF14"/>
    <mergeCell ref="C13:E13"/>
    <mergeCell ref="G13:H13"/>
    <mergeCell ref="I13:J13"/>
    <mergeCell ref="L13:M13"/>
    <mergeCell ref="N13:O13"/>
    <mergeCell ref="P13:T13"/>
    <mergeCell ref="U13:V13"/>
    <mergeCell ref="W13:AC13"/>
    <mergeCell ref="AD13:AF13"/>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C8:E8"/>
    <mergeCell ref="G8:H8"/>
    <mergeCell ref="I8:J8"/>
    <mergeCell ref="L8:M8"/>
    <mergeCell ref="N8:O8"/>
    <mergeCell ref="P8:T8"/>
    <mergeCell ref="U8:V8"/>
    <mergeCell ref="W8:AC8"/>
    <mergeCell ref="AD8:AF8"/>
    <mergeCell ref="C28:H28"/>
    <mergeCell ref="I28:J28"/>
    <mergeCell ref="K28:L28"/>
    <mergeCell ref="M28:N28"/>
    <mergeCell ref="O28:T28"/>
    <mergeCell ref="U28:W28"/>
    <mergeCell ref="X28:Y28"/>
    <mergeCell ref="AB28:AC28"/>
    <mergeCell ref="C10:E10"/>
    <mergeCell ref="G10:H10"/>
    <mergeCell ref="I10:J10"/>
    <mergeCell ref="L10:M10"/>
    <mergeCell ref="N10:O10"/>
    <mergeCell ref="P10:T10"/>
    <mergeCell ref="U10:V10"/>
    <mergeCell ref="W10:AC10"/>
    <mergeCell ref="AD10:AF10"/>
    <mergeCell ref="U11:V11"/>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00000000-0002-0000-0100-000000000000}">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0000000-0002-0000-0100-000001000000}">
      <formula1>"特,般"</formula1>
    </dataValidation>
    <dataValidation type="list" allowBlank="1" showInputMessage="1" sqref="Z28:Z38" xr:uid="{00000000-0002-0000-0100-000002000000}">
      <formula1>"特,般,　"</formula1>
    </dataValidation>
    <dataValidation type="list" allowBlank="1" showInputMessage="1" showErrorMessage="1" sqref="K8:K18" xr:uid="{00000000-0002-0000-0100-000003000000}">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00000000-0002-0000-0100-000004000000}">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00000000-0002-0000-0100-000005000000}">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00000000-0002-0000-0100-000006000000}">
      <formula1>$AJ$2:$AJ$19</formula1>
    </dataValidation>
    <dataValidation type="list" allowBlank="1" showInputMessage="1" showErrorMessage="1" sqref="X28:Y38" xr:uid="{00000000-0002-0000-0100-000007000000}">
      <formula1>$AJ$1:$AJ$49</formula1>
    </dataValidation>
    <dataValidation type="list" allowBlank="1" showInputMessage="1" sqref="L8:M18" xr:uid="{00000000-0002-0000-0100-000008000000}">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D2A77435-9A94-4B1D-AD77-A7D067E60922}">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AG43"/>
  <sheetViews>
    <sheetView workbookViewId="0">
      <selection activeCell="S16" sqref="S16"/>
    </sheetView>
  </sheetViews>
  <sheetFormatPr defaultRowHeight="13.5" x14ac:dyDescent="0.15"/>
  <cols>
    <col min="1" max="1" width="5" customWidth="1"/>
    <col min="2" max="10" width="2.625" customWidth="1"/>
    <col min="12" max="20" width="2.625" customWidth="1"/>
    <col min="21" max="21" width="4.375" customWidth="1"/>
    <col min="22" max="22" width="3.5" customWidth="1"/>
  </cols>
  <sheetData>
    <row r="1" spans="1:33" x14ac:dyDescent="0.15">
      <c r="A1" s="452"/>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row>
    <row r="2" spans="1:33" ht="14.25" x14ac:dyDescent="0.15">
      <c r="A2" s="452"/>
      <c r="B2" s="453" t="s">
        <v>778</v>
      </c>
      <c r="C2" s="454"/>
      <c r="D2" s="454"/>
      <c r="E2" s="454"/>
      <c r="F2" s="454"/>
      <c r="G2" s="455"/>
      <c r="H2" s="455"/>
      <c r="I2" s="455"/>
      <c r="J2" s="456"/>
      <c r="K2" s="452"/>
      <c r="L2" s="457" t="s">
        <v>1140</v>
      </c>
      <c r="M2" s="458" t="s">
        <v>1231</v>
      </c>
      <c r="N2" s="452"/>
      <c r="O2" s="452"/>
      <c r="P2" s="452"/>
      <c r="Q2" s="452"/>
      <c r="R2" s="452"/>
      <c r="S2" s="452"/>
      <c r="T2" s="452"/>
      <c r="U2" s="452"/>
      <c r="V2" s="457"/>
      <c r="W2" s="458"/>
      <c r="X2" s="452"/>
      <c r="Y2" s="452"/>
      <c r="Z2" s="452"/>
      <c r="AA2" s="452"/>
      <c r="AB2" s="452"/>
      <c r="AC2" s="452"/>
      <c r="AD2" s="452"/>
      <c r="AE2" s="452"/>
      <c r="AF2" s="452"/>
      <c r="AG2" s="452"/>
    </row>
    <row r="3" spans="1:33" x14ac:dyDescent="0.15">
      <c r="A3" s="452"/>
      <c r="B3" s="698" t="str">
        <f>申込事前情報!$B$57</f>
        <v>RK-</v>
      </c>
      <c r="C3" s="699"/>
      <c r="D3" s="694"/>
      <c r="E3" s="694"/>
      <c r="F3" s="694"/>
      <c r="G3" s="694"/>
      <c r="H3" s="694"/>
      <c r="I3" s="694"/>
      <c r="J3" s="461"/>
      <c r="K3" s="452"/>
      <c r="L3" s="452"/>
      <c r="M3" s="452"/>
      <c r="N3" s="452"/>
      <c r="O3" s="452"/>
      <c r="P3" s="452"/>
      <c r="Q3" s="452"/>
      <c r="R3" s="452"/>
      <c r="S3" s="452"/>
      <c r="T3" s="452"/>
      <c r="U3" s="452"/>
      <c r="V3" s="452"/>
      <c r="W3" s="452"/>
      <c r="X3" s="452"/>
      <c r="Y3" s="452"/>
      <c r="Z3" s="452"/>
      <c r="AA3" s="452"/>
      <c r="AB3" s="452"/>
      <c r="AC3" s="452"/>
      <c r="AD3" s="452"/>
      <c r="AE3" s="452"/>
      <c r="AF3" s="452"/>
      <c r="AG3" s="452"/>
    </row>
    <row r="4" spans="1:33" x14ac:dyDescent="0.15">
      <c r="A4" s="452"/>
      <c r="B4" s="459"/>
      <c r="C4" s="460"/>
      <c r="D4" s="694"/>
      <c r="E4" s="694"/>
      <c r="F4" s="694"/>
      <c r="G4" s="694"/>
      <c r="H4" s="694"/>
      <c r="I4" s="694"/>
      <c r="J4" s="462"/>
      <c r="K4" s="452"/>
      <c r="L4" s="452"/>
      <c r="M4" s="452" t="s">
        <v>1232</v>
      </c>
      <c r="N4" s="452"/>
      <c r="O4" s="452"/>
      <c r="P4" s="452"/>
      <c r="Q4" s="452"/>
      <c r="R4" s="452"/>
      <c r="S4" s="452"/>
      <c r="T4" s="452"/>
      <c r="U4" s="452"/>
      <c r="V4" s="452"/>
      <c r="W4" s="452"/>
      <c r="X4" s="452"/>
      <c r="Y4" s="452"/>
      <c r="Z4" s="452"/>
      <c r="AA4" s="452"/>
      <c r="AB4" s="452"/>
      <c r="AC4" s="452"/>
      <c r="AD4" s="452"/>
      <c r="AE4" s="452"/>
      <c r="AF4" s="452"/>
      <c r="AG4" s="452"/>
    </row>
    <row r="5" spans="1:33" x14ac:dyDescent="0.15">
      <c r="A5" s="452"/>
      <c r="B5" s="463"/>
      <c r="C5" s="464"/>
      <c r="D5" s="464"/>
      <c r="E5" s="464"/>
      <c r="F5" s="464"/>
      <c r="G5" s="464"/>
      <c r="H5" s="464"/>
      <c r="I5" s="464"/>
      <c r="J5" s="465"/>
      <c r="K5" s="452"/>
      <c r="L5" s="452"/>
      <c r="M5" s="452"/>
      <c r="N5" s="452"/>
      <c r="O5" s="452"/>
      <c r="P5" s="452"/>
      <c r="Q5" s="452"/>
      <c r="R5" s="452"/>
      <c r="S5" s="452"/>
      <c r="T5" s="452"/>
      <c r="U5" s="452"/>
      <c r="V5" s="452"/>
      <c r="W5" s="452"/>
      <c r="X5" s="452"/>
      <c r="Y5" s="452"/>
      <c r="Z5" s="452"/>
      <c r="AA5" s="452"/>
      <c r="AB5" s="452"/>
      <c r="AC5" s="452"/>
      <c r="AD5" s="452"/>
      <c r="AE5" s="452"/>
      <c r="AF5" s="452"/>
      <c r="AG5" s="452"/>
    </row>
    <row r="6" spans="1:33" x14ac:dyDescent="0.15">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row>
    <row r="7" spans="1:33" x14ac:dyDescent="0.15">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row>
    <row r="8" spans="1:33" x14ac:dyDescent="0.15">
      <c r="A8" s="452"/>
      <c r="B8" s="466" t="s">
        <v>92</v>
      </c>
      <c r="C8" s="467"/>
      <c r="D8" s="467"/>
      <c r="E8" s="467"/>
      <c r="F8" s="467"/>
      <c r="G8" s="467"/>
      <c r="H8" s="467"/>
      <c r="I8" s="467"/>
      <c r="J8" s="468"/>
      <c r="K8" s="452"/>
      <c r="L8" s="452"/>
      <c r="M8" s="452"/>
      <c r="N8" s="452"/>
      <c r="O8" s="452"/>
      <c r="P8" s="452"/>
      <c r="Q8" s="452"/>
      <c r="R8" s="452"/>
      <c r="S8" s="452"/>
      <c r="T8" s="452"/>
      <c r="U8" s="452"/>
      <c r="V8" s="452"/>
      <c r="W8" s="452"/>
      <c r="X8" s="452"/>
      <c r="Y8" s="452"/>
      <c r="Z8" s="452"/>
      <c r="AA8" s="452"/>
      <c r="AB8" s="452"/>
      <c r="AC8" s="452"/>
      <c r="AD8" s="452"/>
      <c r="AE8" s="452"/>
      <c r="AF8" s="452"/>
      <c r="AG8" s="452"/>
    </row>
    <row r="9" spans="1:33" x14ac:dyDescent="0.15">
      <c r="A9" s="452"/>
      <c r="B9" s="463"/>
      <c r="C9" s="469"/>
      <c r="D9" s="469"/>
      <c r="E9" s="469"/>
      <c r="F9" s="469"/>
      <c r="G9" s="469"/>
      <c r="H9" s="469"/>
      <c r="I9" s="469"/>
      <c r="J9" s="465"/>
      <c r="K9" s="452"/>
      <c r="L9" s="452"/>
      <c r="M9" s="452"/>
      <c r="N9" s="452"/>
      <c r="O9" s="452"/>
      <c r="P9" s="452"/>
      <c r="Q9" s="452"/>
      <c r="R9" s="452"/>
      <c r="S9" s="452"/>
      <c r="T9" s="452"/>
      <c r="U9" s="452"/>
      <c r="V9" s="452"/>
      <c r="W9" s="452"/>
      <c r="X9" s="452"/>
      <c r="Y9" s="452"/>
      <c r="Z9" s="452"/>
      <c r="AA9" s="452"/>
      <c r="AB9" s="452"/>
      <c r="AC9" s="452"/>
      <c r="AD9" s="452"/>
      <c r="AE9" s="452"/>
      <c r="AF9" s="452"/>
      <c r="AG9" s="452"/>
    </row>
    <row r="10" spans="1:33" ht="14.25" x14ac:dyDescent="0.15">
      <c r="A10" s="452"/>
      <c r="B10" s="700" t="s">
        <v>843</v>
      </c>
      <c r="C10" s="701"/>
      <c r="D10" s="701"/>
      <c r="E10" s="701"/>
      <c r="F10" s="701"/>
      <c r="G10" s="701"/>
      <c r="H10" s="701"/>
      <c r="I10" s="701"/>
      <c r="J10" s="702"/>
      <c r="K10" s="452"/>
      <c r="L10" s="457" t="s">
        <v>1140</v>
      </c>
      <c r="M10" s="458" t="s">
        <v>1230</v>
      </c>
      <c r="N10" s="452"/>
      <c r="O10" s="452"/>
      <c r="P10" s="452"/>
      <c r="Q10" s="452"/>
      <c r="R10" s="452"/>
      <c r="S10" s="452"/>
      <c r="T10" s="452"/>
      <c r="U10" s="452"/>
      <c r="V10" s="452"/>
      <c r="W10" s="452"/>
      <c r="X10" s="457"/>
      <c r="Y10" s="457"/>
      <c r="Z10" s="457"/>
      <c r="AA10" s="452"/>
      <c r="AB10" s="452"/>
      <c r="AC10" s="452"/>
      <c r="AD10" s="452"/>
      <c r="AE10" s="452"/>
      <c r="AF10" s="452"/>
      <c r="AG10" s="452"/>
    </row>
    <row r="11" spans="1:33" ht="13.5" customHeight="1" x14ac:dyDescent="0.15">
      <c r="A11" s="452"/>
      <c r="B11" s="703"/>
      <c r="C11" s="704"/>
      <c r="D11" s="704"/>
      <c r="E11" s="704"/>
      <c r="F11" s="704"/>
      <c r="G11" s="704"/>
      <c r="H11" s="704"/>
      <c r="I11" s="704"/>
      <c r="J11" s="705"/>
      <c r="K11" s="452"/>
      <c r="L11" s="452"/>
      <c r="M11" s="457" t="s">
        <v>1170</v>
      </c>
      <c r="N11" s="452"/>
      <c r="O11" s="452"/>
      <c r="P11" s="452"/>
      <c r="Q11" s="452"/>
      <c r="R11" s="452"/>
      <c r="S11" s="452"/>
      <c r="T11" s="452"/>
      <c r="U11" s="452"/>
      <c r="V11" s="452"/>
      <c r="W11" s="452"/>
      <c r="X11" s="457"/>
      <c r="Y11" s="457"/>
      <c r="Z11" s="457"/>
      <c r="AA11" s="452"/>
      <c r="AB11" s="452"/>
      <c r="AC11" s="452"/>
      <c r="AD11" s="452"/>
      <c r="AE11" s="452"/>
      <c r="AF11" s="452"/>
      <c r="AG11" s="452"/>
    </row>
    <row r="12" spans="1:33" ht="13.5" customHeight="1" x14ac:dyDescent="0.15">
      <c r="A12" s="452"/>
      <c r="B12" s="706"/>
      <c r="C12" s="707"/>
      <c r="D12" s="707"/>
      <c r="E12" s="707"/>
      <c r="F12" s="707"/>
      <c r="G12" s="707"/>
      <c r="H12" s="707"/>
      <c r="I12" s="707"/>
      <c r="J12" s="708"/>
      <c r="K12" s="452"/>
      <c r="L12" s="452"/>
      <c r="M12" s="452"/>
      <c r="N12" s="452"/>
      <c r="O12" s="452"/>
      <c r="P12" s="452"/>
      <c r="Q12" s="452"/>
      <c r="R12" s="452"/>
      <c r="S12" s="452"/>
      <c r="T12" s="452"/>
      <c r="U12" s="452"/>
      <c r="V12" s="452"/>
      <c r="W12" s="452"/>
      <c r="X12" s="457"/>
      <c r="Y12" s="457"/>
      <c r="Z12" s="457"/>
      <c r="AA12" s="452"/>
      <c r="AB12" s="452"/>
      <c r="AC12" s="452"/>
      <c r="AD12" s="452"/>
      <c r="AE12" s="452"/>
      <c r="AF12" s="452"/>
      <c r="AG12" s="452"/>
    </row>
    <row r="13" spans="1:33" x14ac:dyDescent="0.15">
      <c r="A13" s="452"/>
      <c r="B13" s="466" t="s">
        <v>714</v>
      </c>
      <c r="C13" s="467"/>
      <c r="D13" s="467"/>
      <c r="E13" s="467"/>
      <c r="F13" s="467"/>
      <c r="G13" s="467"/>
      <c r="H13" s="467"/>
      <c r="I13" s="467"/>
      <c r="J13" s="470" t="s">
        <v>715</v>
      </c>
      <c r="K13" s="452"/>
      <c r="L13" s="452"/>
      <c r="M13" s="452" t="s">
        <v>1233</v>
      </c>
      <c r="N13" s="452"/>
      <c r="O13" s="452"/>
      <c r="P13" s="452"/>
      <c r="Q13" s="452"/>
      <c r="R13" s="452"/>
      <c r="S13" s="452"/>
      <c r="T13" s="452"/>
      <c r="U13" s="452"/>
      <c r="V13" s="452"/>
      <c r="W13" s="452"/>
      <c r="X13" s="457"/>
      <c r="Y13" s="457"/>
      <c r="Z13" s="457"/>
      <c r="AA13" s="452"/>
      <c r="AB13" s="452"/>
      <c r="AC13" s="452"/>
      <c r="AD13" s="452"/>
      <c r="AE13" s="452"/>
      <c r="AF13" s="452"/>
      <c r="AG13" s="452"/>
    </row>
    <row r="14" spans="1:33" ht="13.5" customHeight="1" x14ac:dyDescent="0.15">
      <c r="A14" s="452"/>
      <c r="B14" s="709"/>
      <c r="C14" s="710"/>
      <c r="D14" s="710"/>
      <c r="E14" s="710"/>
      <c r="F14" s="710"/>
      <c r="G14" s="710"/>
      <c r="H14" s="710"/>
      <c r="I14" s="710"/>
      <c r="J14" s="711"/>
      <c r="K14" s="452"/>
      <c r="L14" s="452"/>
      <c r="M14" s="452"/>
      <c r="N14" s="452"/>
      <c r="O14" s="452"/>
      <c r="P14" s="452"/>
      <c r="Q14" s="452"/>
      <c r="R14" s="452"/>
      <c r="S14" s="452"/>
      <c r="T14" s="452"/>
      <c r="U14" s="452"/>
      <c r="V14" s="452"/>
      <c r="W14" s="452"/>
      <c r="X14" s="457"/>
      <c r="Y14" s="457"/>
      <c r="Z14" s="457"/>
      <c r="AA14" s="452"/>
      <c r="AB14" s="452"/>
      <c r="AC14" s="452"/>
      <c r="AD14" s="452"/>
      <c r="AE14" s="452"/>
      <c r="AF14" s="452"/>
      <c r="AG14" s="452"/>
    </row>
    <row r="15" spans="1:33" ht="13.5" customHeight="1" x14ac:dyDescent="0.15">
      <c r="A15" s="452"/>
      <c r="B15" s="712"/>
      <c r="C15" s="713"/>
      <c r="D15" s="713"/>
      <c r="E15" s="713"/>
      <c r="F15" s="713"/>
      <c r="G15" s="713"/>
      <c r="H15" s="713"/>
      <c r="I15" s="713"/>
      <c r="J15" s="714"/>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row>
    <row r="16" spans="1:33" x14ac:dyDescent="0.15">
      <c r="A16" s="452"/>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row>
    <row r="17" spans="1:33" x14ac:dyDescent="0.15">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row>
    <row r="18" spans="1:33" x14ac:dyDescent="0.15">
      <c r="A18" s="452"/>
      <c r="B18" s="471" t="s">
        <v>9</v>
      </c>
      <c r="C18" s="472"/>
      <c r="D18" s="472"/>
      <c r="E18" s="472"/>
      <c r="F18" s="472"/>
      <c r="G18" s="472"/>
      <c r="H18" s="472"/>
      <c r="I18" s="472"/>
      <c r="J18" s="473"/>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row>
    <row r="19" spans="1:33" x14ac:dyDescent="0.15">
      <c r="A19" s="452"/>
      <c r="B19" s="474"/>
      <c r="C19" s="475"/>
      <c r="D19" s="475"/>
      <c r="E19" s="475"/>
      <c r="F19" s="475"/>
      <c r="G19" s="475"/>
      <c r="H19" s="475"/>
      <c r="I19" s="475"/>
      <c r="J19" s="476"/>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row>
    <row r="20" spans="1:33" ht="14.25" x14ac:dyDescent="0.15">
      <c r="A20" s="452"/>
      <c r="B20" s="700" t="s">
        <v>843</v>
      </c>
      <c r="C20" s="701"/>
      <c r="D20" s="701"/>
      <c r="E20" s="701"/>
      <c r="F20" s="701"/>
      <c r="G20" s="701"/>
      <c r="H20" s="701"/>
      <c r="I20" s="701"/>
      <c r="J20" s="702"/>
      <c r="K20" s="452"/>
      <c r="L20" s="457" t="s">
        <v>1140</v>
      </c>
      <c r="M20" s="458" t="s">
        <v>1141</v>
      </c>
      <c r="N20" s="452"/>
      <c r="O20" s="452"/>
      <c r="P20" s="452"/>
      <c r="Q20" s="452"/>
      <c r="R20" s="452"/>
      <c r="S20" s="452"/>
      <c r="T20" s="452"/>
      <c r="U20" s="452"/>
      <c r="V20" s="452"/>
      <c r="W20" s="452"/>
      <c r="X20" s="452"/>
      <c r="Y20" s="452"/>
      <c r="Z20" s="452"/>
      <c r="AA20" s="452"/>
      <c r="AB20" s="452"/>
      <c r="AC20" s="452"/>
      <c r="AD20" s="452"/>
      <c r="AE20" s="452"/>
      <c r="AF20" s="452"/>
      <c r="AG20" s="452"/>
    </row>
    <row r="21" spans="1:33" x14ac:dyDescent="0.15">
      <c r="A21" s="452"/>
      <c r="B21" s="715"/>
      <c r="C21" s="716"/>
      <c r="D21" s="716"/>
      <c r="E21" s="716"/>
      <c r="F21" s="716"/>
      <c r="G21" s="716"/>
      <c r="H21" s="716"/>
      <c r="I21" s="716"/>
      <c r="J21" s="717"/>
      <c r="K21" s="452"/>
      <c r="L21" s="457"/>
      <c r="M21" s="457" t="s">
        <v>1170</v>
      </c>
      <c r="N21" s="452"/>
      <c r="O21" s="452"/>
      <c r="P21" s="452"/>
      <c r="Q21" s="452"/>
      <c r="R21" s="452"/>
      <c r="S21" s="452"/>
      <c r="T21" s="452"/>
      <c r="U21" s="452"/>
      <c r="V21" s="452"/>
      <c r="W21" s="452"/>
      <c r="X21" s="452"/>
      <c r="Y21" s="452"/>
      <c r="Z21" s="452"/>
      <c r="AA21" s="452"/>
      <c r="AB21" s="452"/>
      <c r="AC21" s="452"/>
      <c r="AD21" s="452"/>
      <c r="AE21" s="452"/>
      <c r="AF21" s="452"/>
      <c r="AG21" s="452"/>
    </row>
    <row r="22" spans="1:33" x14ac:dyDescent="0.15">
      <c r="A22" s="452"/>
      <c r="B22" s="718"/>
      <c r="C22" s="719"/>
      <c r="D22" s="719"/>
      <c r="E22" s="719"/>
      <c r="F22" s="719"/>
      <c r="G22" s="719"/>
      <c r="H22" s="719"/>
      <c r="I22" s="719"/>
      <c r="J22" s="720"/>
      <c r="K22" s="452"/>
      <c r="L22" s="457"/>
      <c r="M22" s="477"/>
      <c r="N22" s="452"/>
      <c r="O22" s="452"/>
      <c r="P22" s="452"/>
      <c r="Q22" s="452"/>
      <c r="R22" s="452"/>
      <c r="S22" s="452"/>
      <c r="T22" s="452"/>
      <c r="U22" s="452"/>
      <c r="V22" s="452"/>
      <c r="W22" s="452"/>
      <c r="X22" s="452"/>
      <c r="Y22" s="452"/>
      <c r="Z22" s="452"/>
      <c r="AA22" s="452"/>
      <c r="AB22" s="452"/>
      <c r="AC22" s="452"/>
      <c r="AD22" s="452"/>
      <c r="AE22" s="452"/>
      <c r="AF22" s="452"/>
      <c r="AG22" s="452"/>
    </row>
    <row r="23" spans="1:33" x14ac:dyDescent="0.15">
      <c r="A23" s="452"/>
      <c r="B23" s="466" t="s">
        <v>716</v>
      </c>
      <c r="C23" s="467"/>
      <c r="D23" s="467"/>
      <c r="E23" s="467"/>
      <c r="F23" s="467"/>
      <c r="G23" s="467"/>
      <c r="H23" s="467"/>
      <c r="I23" s="467"/>
      <c r="J23" s="470" t="s">
        <v>715</v>
      </c>
      <c r="K23" s="452"/>
      <c r="L23" s="457"/>
      <c r="M23" s="477" t="s">
        <v>1142</v>
      </c>
      <c r="N23" s="452"/>
      <c r="O23" s="452"/>
      <c r="P23" s="452"/>
      <c r="Q23" s="452"/>
      <c r="R23" s="452"/>
      <c r="S23" s="452"/>
      <c r="T23" s="452"/>
      <c r="U23" s="452"/>
      <c r="V23" s="452"/>
      <c r="W23" s="452"/>
      <c r="X23" s="452"/>
      <c r="Y23" s="452"/>
      <c r="Z23" s="452"/>
      <c r="AA23" s="452"/>
      <c r="AB23" s="452"/>
      <c r="AC23" s="452"/>
      <c r="AD23" s="452"/>
      <c r="AE23" s="452"/>
      <c r="AF23" s="452"/>
      <c r="AG23" s="452"/>
    </row>
    <row r="24" spans="1:33" x14ac:dyDescent="0.15">
      <c r="A24" s="452"/>
      <c r="B24" s="709"/>
      <c r="C24" s="710"/>
      <c r="D24" s="710"/>
      <c r="E24" s="710"/>
      <c r="F24" s="710"/>
      <c r="G24" s="710"/>
      <c r="H24" s="710"/>
      <c r="I24" s="710"/>
      <c r="J24" s="711"/>
      <c r="K24" s="452"/>
      <c r="L24" s="457"/>
      <c r="M24" s="457" t="s">
        <v>1143</v>
      </c>
      <c r="N24" s="452"/>
      <c r="O24" s="452"/>
      <c r="P24" s="452"/>
      <c r="Q24" s="452"/>
      <c r="R24" s="452"/>
      <c r="S24" s="452"/>
      <c r="T24" s="452"/>
      <c r="U24" s="452"/>
      <c r="V24" s="452"/>
      <c r="W24" s="452"/>
      <c r="X24" s="452"/>
      <c r="Y24" s="452"/>
      <c r="Z24" s="452"/>
      <c r="AA24" s="452"/>
      <c r="AB24" s="452"/>
      <c r="AC24" s="452"/>
      <c r="AD24" s="452"/>
      <c r="AE24" s="452"/>
      <c r="AF24" s="452"/>
      <c r="AG24" s="452"/>
    </row>
    <row r="25" spans="1:33" x14ac:dyDescent="0.15">
      <c r="A25" s="452"/>
      <c r="B25" s="712"/>
      <c r="C25" s="713"/>
      <c r="D25" s="713"/>
      <c r="E25" s="713"/>
      <c r="F25" s="713"/>
      <c r="G25" s="713"/>
      <c r="H25" s="713"/>
      <c r="I25" s="713"/>
      <c r="J25" s="714"/>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row>
    <row r="26" spans="1:33" x14ac:dyDescent="0.15">
      <c r="A26" s="452"/>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row>
    <row r="27" spans="1:33" x14ac:dyDescent="0.15">
      <c r="A27" s="452"/>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row>
    <row r="28" spans="1:33" x14ac:dyDescent="0.15">
      <c r="A28" s="452"/>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row>
    <row r="29" spans="1:33" x14ac:dyDescent="0.15">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row>
    <row r="30" spans="1:33" x14ac:dyDescent="0.15">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row>
    <row r="31" spans="1:33" x14ac:dyDescent="0.1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row>
    <row r="32" spans="1:33" x14ac:dyDescent="0.15">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row>
    <row r="33" spans="1:33" x14ac:dyDescent="0.15">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row>
    <row r="34" spans="1:33" x14ac:dyDescent="0.15">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row>
    <row r="35" spans="1:33" x14ac:dyDescent="0.15">
      <c r="A35" s="452"/>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row>
    <row r="36" spans="1:33" x14ac:dyDescent="0.15">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row>
    <row r="37" spans="1:33" x14ac:dyDescent="0.15">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row>
    <row r="38" spans="1:33" x14ac:dyDescent="0.15">
      <c r="A38" s="45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row>
    <row r="39" spans="1:33" x14ac:dyDescent="0.15">
      <c r="A39" s="452"/>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row>
    <row r="40" spans="1:33" x14ac:dyDescent="0.15">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row>
    <row r="41" spans="1:33" x14ac:dyDescent="0.15">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row>
    <row r="42" spans="1:33" x14ac:dyDescent="0.15">
      <c r="A42" s="452"/>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row>
    <row r="43" spans="1:33" x14ac:dyDescent="0.15">
      <c r="A43" s="45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row>
  </sheetData>
  <sheetProtection algorithmName="SHA-512" hashValue="Q7uXbw7UVASkjlOJMhGqpa+bS9CBYW9cZNgOKzPeb8Yya8nIgssgZPOMTktES1HXdTdWXuhloLR/FWpO7UKJog==" saltValue="QjdpI+VO0QKMHvsU0E50lg==" spinCount="100000" sheet="1" objects="1" scenarios="1"/>
  <protectedRanges>
    <protectedRange sqref="D3 B11 B14 B21 B24" name="範囲1"/>
  </protectedRanges>
  <mergeCells count="8">
    <mergeCell ref="B20:J20"/>
    <mergeCell ref="B21:J22"/>
    <mergeCell ref="B24:J25"/>
    <mergeCell ref="D3:I4"/>
    <mergeCell ref="B3:C3"/>
    <mergeCell ref="B10:J10"/>
    <mergeCell ref="B11:J12"/>
    <mergeCell ref="B14:J1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J61"/>
  <sheetViews>
    <sheetView tabSelected="1" view="pageBreakPreview" zoomScaleNormal="100" zoomScaleSheetLayoutView="100" workbookViewId="0">
      <selection activeCell="S3" sqref="S3"/>
    </sheetView>
  </sheetViews>
  <sheetFormatPr defaultColWidth="9" defaultRowHeight="13.5" x14ac:dyDescent="0.15"/>
  <cols>
    <col min="1" max="1" width="1" style="305" customWidth="1"/>
    <col min="2" max="13" width="4.375" style="305" customWidth="1"/>
    <col min="14" max="14" width="5.5" style="305" customWidth="1"/>
    <col min="15" max="21" width="4.375" style="305" customWidth="1"/>
    <col min="22" max="22" width="0.75" style="305" customWidth="1"/>
    <col min="23" max="24" width="4.375" style="305" customWidth="1"/>
    <col min="25" max="25" width="5.125" style="305" customWidth="1"/>
    <col min="26" max="26" width="5.625" style="305" customWidth="1"/>
    <col min="27" max="43" width="10.75" style="305" customWidth="1"/>
    <col min="44" max="16384" width="9" style="305"/>
  </cols>
  <sheetData>
    <row r="1" spans="2:36" ht="25.5" x14ac:dyDescent="0.15">
      <c r="B1" s="689" t="s">
        <v>1110</v>
      </c>
      <c r="C1" s="689"/>
      <c r="D1" s="689"/>
      <c r="E1" s="689"/>
      <c r="F1" s="689"/>
      <c r="G1" s="689"/>
      <c r="H1" s="689"/>
      <c r="I1" s="689"/>
      <c r="J1" s="689"/>
      <c r="K1" s="689"/>
      <c r="L1" s="689"/>
      <c r="M1" s="689"/>
      <c r="N1" s="689"/>
      <c r="O1" s="689"/>
      <c r="P1" s="689"/>
      <c r="Q1" s="689"/>
      <c r="R1" s="689"/>
      <c r="S1" s="689"/>
      <c r="T1" s="689"/>
      <c r="U1" s="689"/>
      <c r="V1" s="304"/>
      <c r="W1" s="304"/>
      <c r="Z1" s="304"/>
      <c r="AA1" s="304"/>
      <c r="AB1" s="304"/>
      <c r="AC1" s="304"/>
      <c r="AE1" s="304"/>
      <c r="AF1" s="304"/>
      <c r="AG1" s="304"/>
      <c r="AH1" s="304"/>
      <c r="AI1" s="304"/>
      <c r="AJ1" s="304"/>
    </row>
    <row r="2" spans="2:36" ht="9" customHeight="1" x14ac:dyDescent="0.15"/>
    <row r="3" spans="2:36" ht="15" customHeight="1" x14ac:dyDescent="0.15">
      <c r="B3" s="305" t="s">
        <v>609</v>
      </c>
      <c r="X3" s="306"/>
      <c r="Y3" s="306"/>
      <c r="AD3" s="328"/>
    </row>
    <row r="4" spans="2:36" ht="15" customHeight="1" thickBot="1" x14ac:dyDescent="0.2">
      <c r="C4" s="305" t="s">
        <v>744</v>
      </c>
      <c r="X4" s="307" t="s">
        <v>785</v>
      </c>
      <c r="Y4" s="301"/>
      <c r="Z4" s="301"/>
      <c r="AA4" s="301"/>
      <c r="AD4" s="328"/>
    </row>
    <row r="5" spans="2:36" ht="15" customHeight="1" x14ac:dyDescent="0.15">
      <c r="B5" s="332" t="s">
        <v>745</v>
      </c>
      <c r="C5" s="694" t="str">
        <f>VLOOKUP($Y$5,利用方法!$BM$2:$BT$4,3)</f>
        <v>群馬事業所</v>
      </c>
      <c r="D5" s="694"/>
      <c r="E5" s="694"/>
      <c r="F5" s="305" t="s">
        <v>782</v>
      </c>
      <c r="X5" s="301"/>
      <c r="Y5" s="681">
        <v>1</v>
      </c>
      <c r="Z5" s="302">
        <v>1</v>
      </c>
      <c r="AA5" s="301" t="s">
        <v>740</v>
      </c>
      <c r="AB5" s="301"/>
      <c r="AC5" s="301"/>
      <c r="AD5" s="328"/>
      <c r="AE5" s="301"/>
      <c r="AF5" s="301"/>
    </row>
    <row r="6" spans="2:36" ht="15" customHeight="1" thickBot="1" x14ac:dyDescent="0.2">
      <c r="N6" s="305" t="s">
        <v>842</v>
      </c>
      <c r="O6" s="366"/>
      <c r="P6" s="305" t="s">
        <v>177</v>
      </c>
      <c r="Q6" s="366"/>
      <c r="R6" s="305" t="s">
        <v>93</v>
      </c>
      <c r="S6" s="366"/>
      <c r="T6" s="305" t="s">
        <v>179</v>
      </c>
      <c r="X6" s="301"/>
      <c r="Y6" s="682"/>
      <c r="Z6" s="302">
        <v>2</v>
      </c>
      <c r="AA6" s="301" t="s">
        <v>872</v>
      </c>
      <c r="AB6" s="301"/>
      <c r="AC6" s="301"/>
      <c r="AD6" s="301"/>
      <c r="AE6" s="301"/>
      <c r="AF6" s="301"/>
      <c r="AH6" s="308"/>
    </row>
    <row r="7" spans="2:36" ht="13.9" customHeight="1" x14ac:dyDescent="0.15">
      <c r="AB7" s="301"/>
      <c r="AC7" s="301"/>
      <c r="AD7" s="301"/>
      <c r="AE7" s="301"/>
      <c r="AF7" s="301"/>
    </row>
    <row r="8" spans="2:36" ht="15" customHeight="1" x14ac:dyDescent="0.15">
      <c r="H8" s="309" t="s">
        <v>746</v>
      </c>
      <c r="J8" s="305" t="s">
        <v>747</v>
      </c>
      <c r="L8" s="685" t="str">
        <f>確２面!K20</f>
        <v/>
      </c>
      <c r="M8" s="685"/>
      <c r="N8" s="685"/>
      <c r="O8" s="685"/>
      <c r="P8" s="685"/>
      <c r="Q8" s="685"/>
      <c r="R8" s="685"/>
      <c r="S8" s="685"/>
      <c r="T8" s="685"/>
      <c r="V8" s="310"/>
      <c r="W8" s="310"/>
      <c r="X8" s="305" t="s">
        <v>1182</v>
      </c>
      <c r="AB8" s="301"/>
      <c r="AC8" s="301"/>
      <c r="AD8" s="301"/>
      <c r="AE8" s="301"/>
      <c r="AF8" s="301"/>
      <c r="AG8" s="308"/>
      <c r="AH8" s="310"/>
      <c r="AI8" s="310"/>
    </row>
    <row r="9" spans="2:36" ht="15" customHeight="1" x14ac:dyDescent="0.15">
      <c r="H9" s="309"/>
      <c r="J9" s="305" t="s">
        <v>748</v>
      </c>
      <c r="L9" s="685" t="str">
        <f>確２面!K18</f>
        <v/>
      </c>
      <c r="M9" s="685"/>
      <c r="N9" s="685"/>
      <c r="O9" s="685"/>
      <c r="P9" s="685"/>
      <c r="Q9" s="685"/>
      <c r="R9" s="685"/>
      <c r="S9" s="685"/>
      <c r="T9" s="685"/>
      <c r="V9" s="310"/>
      <c r="W9" s="310"/>
      <c r="Y9" s="301"/>
      <c r="Z9" s="302"/>
      <c r="AA9" s="301"/>
      <c r="AB9" s="301"/>
      <c r="AC9" s="301"/>
      <c r="AD9" s="301"/>
      <c r="AE9" s="301"/>
      <c r="AF9" s="301"/>
      <c r="AG9" s="308"/>
      <c r="AH9" s="310"/>
      <c r="AI9" s="310"/>
    </row>
    <row r="10" spans="2:36" ht="15" customHeight="1" x14ac:dyDescent="0.15">
      <c r="H10" s="309"/>
      <c r="J10" s="305" t="s">
        <v>749</v>
      </c>
      <c r="L10" s="684"/>
      <c r="M10" s="684"/>
      <c r="N10" s="684"/>
      <c r="O10" s="684"/>
      <c r="P10" s="684"/>
      <c r="Q10" s="684"/>
      <c r="R10" s="684"/>
      <c r="S10" s="684"/>
      <c r="T10" s="684"/>
      <c r="V10" s="308"/>
      <c r="W10" s="308"/>
      <c r="X10" s="308" t="s">
        <v>1155</v>
      </c>
      <c r="Y10" s="308"/>
      <c r="Z10" s="308"/>
      <c r="AA10" s="308"/>
      <c r="AB10" s="308"/>
      <c r="AC10" s="308"/>
      <c r="AD10" s="308"/>
      <c r="AE10" s="308"/>
      <c r="AF10" s="308"/>
      <c r="AG10" s="308"/>
      <c r="AH10" s="308"/>
      <c r="AI10" s="308"/>
    </row>
    <row r="11" spans="2:36" ht="12.6" customHeight="1" x14ac:dyDescent="0.15">
      <c r="H11" s="309"/>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2:36" ht="15" customHeight="1" x14ac:dyDescent="0.15">
      <c r="V12" s="308"/>
      <c r="W12" s="308"/>
      <c r="X12" s="308"/>
      <c r="Y12" s="308"/>
      <c r="Z12" s="308"/>
      <c r="AA12" s="308"/>
      <c r="AB12" s="308"/>
      <c r="AC12" s="308"/>
      <c r="AD12" s="308"/>
      <c r="AE12" s="308"/>
      <c r="AF12" s="308"/>
      <c r="AG12" s="308"/>
      <c r="AH12" s="308"/>
      <c r="AI12" s="308"/>
    </row>
    <row r="13" spans="2:36" ht="15" customHeight="1" x14ac:dyDescent="0.15">
      <c r="B13" s="311">
        <v>1</v>
      </c>
      <c r="C13" s="683" t="s">
        <v>751</v>
      </c>
      <c r="D13" s="683"/>
      <c r="E13" s="683"/>
      <c r="F13" s="686">
        <f>確２面!K8</f>
        <v>0</v>
      </c>
      <c r="G13" s="686"/>
      <c r="H13" s="686"/>
      <c r="I13" s="686"/>
      <c r="J13" s="686"/>
      <c r="K13" s="686"/>
      <c r="L13" s="686"/>
      <c r="M13" s="686"/>
      <c r="N13" s="686"/>
      <c r="O13" s="686"/>
      <c r="P13" s="686"/>
      <c r="Q13" s="686"/>
      <c r="R13" s="305" t="s">
        <v>752</v>
      </c>
      <c r="S13" s="308"/>
      <c r="T13" s="308"/>
      <c r="U13" s="308"/>
      <c r="V13" s="308"/>
      <c r="W13" s="308"/>
      <c r="Y13" s="308"/>
      <c r="Z13" s="308"/>
      <c r="AA13" s="308"/>
      <c r="AB13" s="308"/>
      <c r="AC13" s="308"/>
      <c r="AD13" s="308"/>
      <c r="AE13" s="308"/>
      <c r="AF13" s="308"/>
      <c r="AG13" s="308"/>
      <c r="AH13" s="308"/>
      <c r="AI13" s="308"/>
    </row>
    <row r="14" spans="2:36" ht="15" customHeight="1" x14ac:dyDescent="0.15">
      <c r="B14" s="311">
        <v>2</v>
      </c>
      <c r="C14" s="683" t="s">
        <v>753</v>
      </c>
      <c r="D14" s="683"/>
      <c r="E14" s="683"/>
      <c r="F14" s="695">
        <f>確３面!H6</f>
        <v>0</v>
      </c>
      <c r="G14" s="695"/>
      <c r="H14" s="695"/>
      <c r="I14" s="695"/>
      <c r="J14" s="695"/>
      <c r="K14" s="695"/>
      <c r="L14" s="695"/>
      <c r="M14" s="695"/>
      <c r="N14" s="695"/>
      <c r="O14" s="695"/>
      <c r="P14" s="695"/>
      <c r="Q14" s="695"/>
      <c r="V14" s="308"/>
      <c r="W14" s="308"/>
      <c r="X14" s="305" t="s">
        <v>1182</v>
      </c>
      <c r="Y14" s="308"/>
      <c r="Z14" s="308"/>
      <c r="AA14" s="308"/>
      <c r="AB14" s="308"/>
      <c r="AC14" s="308"/>
      <c r="AD14" s="308"/>
      <c r="AE14" s="308"/>
      <c r="AF14" s="308"/>
      <c r="AG14" s="308"/>
      <c r="AH14" s="308"/>
      <c r="AI14" s="308"/>
    </row>
    <row r="15" spans="2:36" ht="15" customHeight="1" x14ac:dyDescent="0.15">
      <c r="B15" s="311">
        <v>3</v>
      </c>
      <c r="C15" s="683" t="s">
        <v>754</v>
      </c>
      <c r="D15" s="683"/>
      <c r="E15" s="683"/>
      <c r="F15" s="686">
        <f>確４面!M9</f>
        <v>0</v>
      </c>
      <c r="G15" s="686"/>
      <c r="H15" s="686"/>
      <c r="I15" s="686"/>
      <c r="J15" s="686"/>
      <c r="K15" s="686"/>
      <c r="L15" s="686"/>
      <c r="M15" s="686"/>
      <c r="N15" s="686"/>
      <c r="O15" s="686"/>
      <c r="P15" s="686"/>
      <c r="Q15" s="686"/>
      <c r="R15" s="308"/>
      <c r="S15" s="308"/>
      <c r="T15" s="308"/>
      <c r="U15" s="308"/>
      <c r="V15" s="308"/>
      <c r="W15" s="308"/>
      <c r="Y15" s="308"/>
      <c r="Z15" s="308"/>
      <c r="AA15" s="308"/>
      <c r="AB15" s="308"/>
      <c r="AC15" s="308"/>
      <c r="AD15" s="308"/>
      <c r="AE15" s="308"/>
      <c r="AF15" s="308"/>
      <c r="AG15" s="308"/>
      <c r="AH15" s="308"/>
      <c r="AI15" s="308"/>
    </row>
    <row r="16" spans="2:36" ht="15" customHeight="1" x14ac:dyDescent="0.15">
      <c r="B16" s="311"/>
      <c r="C16" s="361"/>
      <c r="D16" s="361"/>
      <c r="E16" s="361"/>
      <c r="F16" s="374"/>
      <c r="G16" s="374"/>
      <c r="H16" s="374"/>
      <c r="I16" s="374"/>
      <c r="J16" s="374"/>
      <c r="K16" s="374"/>
      <c r="L16" s="374"/>
      <c r="M16" s="374"/>
      <c r="N16" s="374"/>
      <c r="O16" s="374"/>
      <c r="P16" s="374"/>
      <c r="Q16" s="374"/>
      <c r="R16" s="308"/>
      <c r="S16" s="308"/>
      <c r="T16" s="308"/>
      <c r="U16" s="308"/>
      <c r="V16" s="308"/>
      <c r="W16" s="308"/>
      <c r="X16" s="308"/>
      <c r="Y16" s="308"/>
      <c r="Z16" s="308"/>
      <c r="AA16" s="308"/>
      <c r="AB16" s="308"/>
      <c r="AC16" s="308"/>
      <c r="AD16" s="308"/>
      <c r="AE16" s="308"/>
      <c r="AF16" s="308"/>
      <c r="AG16" s="308"/>
      <c r="AH16" s="308"/>
      <c r="AI16" s="308"/>
    </row>
    <row r="17" spans="2:35" ht="15" customHeight="1" x14ac:dyDescent="0.15">
      <c r="B17" s="311">
        <v>4</v>
      </c>
      <c r="C17" s="683" t="s">
        <v>1011</v>
      </c>
      <c r="D17" s="683"/>
      <c r="E17" s="683"/>
      <c r="F17" s="311" t="s">
        <v>16</v>
      </c>
      <c r="G17" s="375" t="s">
        <v>1012</v>
      </c>
      <c r="H17" s="374"/>
      <c r="I17" s="374"/>
      <c r="J17" s="374"/>
      <c r="K17" s="374"/>
      <c r="L17" s="374"/>
      <c r="M17" s="374"/>
      <c r="N17" s="374"/>
      <c r="O17" s="374"/>
      <c r="P17" s="374"/>
      <c r="Q17" s="374"/>
      <c r="R17" s="308"/>
      <c r="S17" s="308"/>
      <c r="T17" s="308"/>
      <c r="U17" s="308"/>
      <c r="V17" s="308"/>
      <c r="W17" s="308"/>
      <c r="X17" s="305" t="s">
        <v>933</v>
      </c>
      <c r="Y17" s="308"/>
      <c r="Z17" s="308"/>
      <c r="AA17" s="308"/>
      <c r="AB17" s="308"/>
      <c r="AC17" s="308"/>
      <c r="AD17" s="308"/>
      <c r="AE17" s="308"/>
      <c r="AF17" s="308"/>
      <c r="AG17" s="308"/>
      <c r="AH17" s="308"/>
      <c r="AI17" s="308"/>
    </row>
    <row r="18" spans="2:35" ht="15" customHeight="1" x14ac:dyDescent="0.15">
      <c r="B18" s="311"/>
      <c r="D18" s="361"/>
      <c r="E18" s="361"/>
      <c r="F18" s="311" t="s">
        <v>16</v>
      </c>
      <c r="G18" s="376" t="s">
        <v>1013</v>
      </c>
      <c r="H18" s="374"/>
      <c r="I18" s="374"/>
      <c r="J18" s="374"/>
      <c r="K18" s="311" t="s">
        <v>16</v>
      </c>
      <c r="L18" s="305" t="s">
        <v>931</v>
      </c>
      <c r="M18" s="374"/>
      <c r="N18" s="374"/>
      <c r="O18" s="374"/>
      <c r="P18" s="374"/>
      <c r="Q18" s="374"/>
      <c r="R18" s="308"/>
      <c r="S18" s="308"/>
      <c r="T18" s="308"/>
      <c r="U18" s="308"/>
      <c r="V18" s="308"/>
      <c r="W18" s="308"/>
      <c r="X18" s="308"/>
      <c r="Y18" s="308" t="s">
        <v>1183</v>
      </c>
      <c r="Z18" s="308"/>
      <c r="AA18" s="308"/>
      <c r="AB18" s="308"/>
      <c r="AC18" s="308"/>
      <c r="AD18" s="308"/>
      <c r="AE18" s="308"/>
      <c r="AF18" s="308"/>
      <c r="AG18" s="308"/>
      <c r="AH18" s="308"/>
      <c r="AI18" s="308"/>
    </row>
    <row r="19" spans="2:35" ht="15" customHeight="1" x14ac:dyDescent="0.15">
      <c r="B19" s="311"/>
      <c r="D19" s="361"/>
      <c r="E19" s="361"/>
      <c r="F19" s="311"/>
      <c r="G19" s="376"/>
      <c r="H19" s="374"/>
      <c r="I19" s="374"/>
      <c r="J19" s="374"/>
      <c r="K19" s="311" t="s">
        <v>16</v>
      </c>
      <c r="L19" s="305" t="s">
        <v>930</v>
      </c>
      <c r="M19" s="374"/>
      <c r="N19" s="374"/>
      <c r="O19" s="374"/>
      <c r="P19" s="374"/>
      <c r="Q19" s="374"/>
      <c r="R19" s="308"/>
      <c r="S19" s="308"/>
      <c r="T19" s="308"/>
      <c r="U19" s="308"/>
      <c r="V19" s="308"/>
      <c r="W19" s="308"/>
      <c r="X19" s="308"/>
      <c r="Y19" s="308"/>
      <c r="Z19" s="308"/>
      <c r="AA19" s="308"/>
      <c r="AB19" s="308"/>
      <c r="AC19" s="308"/>
      <c r="AD19" s="308"/>
      <c r="AE19" s="308"/>
      <c r="AF19" s="308"/>
      <c r="AG19" s="308"/>
      <c r="AH19" s="308"/>
      <c r="AI19" s="308"/>
    </row>
    <row r="20" spans="2:35" ht="7.5" customHeight="1" x14ac:dyDescent="0.15">
      <c r="B20" s="311"/>
      <c r="D20" s="361"/>
      <c r="E20" s="361"/>
      <c r="F20" s="311"/>
      <c r="G20" s="376"/>
      <c r="H20" s="374"/>
      <c r="I20" s="374"/>
      <c r="J20" s="374"/>
      <c r="K20" s="374"/>
      <c r="L20" s="374"/>
      <c r="M20" s="374"/>
      <c r="N20" s="374"/>
      <c r="O20" s="374"/>
      <c r="P20" s="374"/>
      <c r="Q20" s="374"/>
      <c r="R20" s="308"/>
      <c r="S20" s="308"/>
      <c r="T20" s="308"/>
      <c r="U20" s="308"/>
      <c r="V20" s="308"/>
      <c r="W20" s="308"/>
      <c r="X20" s="308"/>
      <c r="Y20" s="308"/>
      <c r="Z20" s="308"/>
      <c r="AA20" s="308"/>
      <c r="AB20" s="308"/>
      <c r="AC20" s="308"/>
      <c r="AD20" s="308"/>
      <c r="AE20" s="308"/>
      <c r="AF20" s="308"/>
      <c r="AG20" s="308"/>
      <c r="AH20" s="308"/>
      <c r="AI20" s="308"/>
    </row>
    <row r="21" spans="2:35" ht="15" customHeight="1" x14ac:dyDescent="0.15">
      <c r="B21" s="311">
        <v>5</v>
      </c>
      <c r="C21" s="683" t="s">
        <v>1014</v>
      </c>
      <c r="D21" s="683"/>
      <c r="E21" s="683"/>
      <c r="F21" s="311" t="s">
        <v>16</v>
      </c>
      <c r="G21" s="305" t="s">
        <v>934</v>
      </c>
      <c r="H21" s="362"/>
      <c r="I21" s="362"/>
      <c r="J21" s="362"/>
      <c r="K21" s="362"/>
      <c r="L21" s="362"/>
      <c r="M21" s="362"/>
      <c r="N21" s="311"/>
      <c r="P21" s="362"/>
      <c r="Q21" s="362"/>
      <c r="R21" s="308"/>
      <c r="S21" s="308"/>
      <c r="T21" s="308"/>
      <c r="U21" s="308"/>
      <c r="V21" s="308"/>
      <c r="W21" s="308"/>
      <c r="X21" s="305" t="s">
        <v>932</v>
      </c>
      <c r="Y21" s="308"/>
      <c r="Z21" s="308"/>
      <c r="AA21" s="308"/>
      <c r="AB21" s="308"/>
      <c r="AC21" s="308"/>
      <c r="AD21" s="308"/>
      <c r="AE21" s="308"/>
      <c r="AF21" s="308"/>
      <c r="AG21" s="308"/>
      <c r="AH21" s="308"/>
      <c r="AI21" s="308"/>
    </row>
    <row r="22" spans="2:35" ht="15" customHeight="1" x14ac:dyDescent="0.15">
      <c r="B22" s="311"/>
      <c r="C22" s="361"/>
      <c r="D22" s="361"/>
      <c r="E22" s="361"/>
      <c r="F22" s="311" t="s">
        <v>16</v>
      </c>
      <c r="G22" s="305" t="s">
        <v>958</v>
      </c>
      <c r="H22" s="362"/>
      <c r="I22" s="362"/>
      <c r="J22" s="362"/>
      <c r="K22" s="362"/>
      <c r="L22" s="362"/>
      <c r="M22" s="362"/>
      <c r="N22" s="311"/>
      <c r="P22" s="362"/>
      <c r="Q22" s="362"/>
      <c r="R22" s="308"/>
      <c r="S22" s="308"/>
      <c r="T22" s="308"/>
      <c r="U22" s="308"/>
      <c r="V22" s="308"/>
      <c r="W22" s="308"/>
      <c r="X22" s="363" t="s">
        <v>1015</v>
      </c>
      <c r="Y22" s="308"/>
      <c r="Z22" s="308"/>
      <c r="AA22" s="308"/>
      <c r="AB22" s="308"/>
      <c r="AC22" s="308"/>
      <c r="AD22" s="308"/>
      <c r="AE22" s="308"/>
      <c r="AF22" s="308"/>
      <c r="AG22" s="308"/>
      <c r="AH22" s="308"/>
      <c r="AI22" s="308"/>
    </row>
    <row r="23" spans="2:35" ht="15" customHeight="1" x14ac:dyDescent="0.15">
      <c r="B23" s="311"/>
      <c r="C23" s="361"/>
      <c r="D23" s="361"/>
      <c r="E23" s="361"/>
      <c r="F23" s="311" t="s">
        <v>16</v>
      </c>
      <c r="G23" s="305" t="s">
        <v>957</v>
      </c>
      <c r="H23" s="362"/>
      <c r="I23" s="362"/>
      <c r="J23" s="362"/>
      <c r="K23" s="362"/>
      <c r="L23" s="362"/>
      <c r="M23" s="362"/>
      <c r="N23" s="311"/>
      <c r="P23" s="362"/>
      <c r="Q23" s="362"/>
      <c r="R23" s="308"/>
      <c r="S23" s="308"/>
      <c r="T23" s="308"/>
      <c r="U23" s="308"/>
      <c r="V23" s="308"/>
      <c r="W23" s="308"/>
      <c r="X23" s="363"/>
      <c r="Y23" s="308"/>
      <c r="Z23" s="308"/>
      <c r="AA23" s="308"/>
      <c r="AB23" s="308"/>
      <c r="AC23" s="308"/>
      <c r="AD23" s="308"/>
      <c r="AE23" s="308"/>
      <c r="AF23" s="308"/>
      <c r="AG23" s="308"/>
      <c r="AH23" s="308"/>
      <c r="AI23" s="308"/>
    </row>
    <row r="24" spans="2:35" ht="7.5" customHeight="1" x14ac:dyDescent="0.15">
      <c r="V24" s="308"/>
      <c r="W24" s="308"/>
      <c r="Z24" s="308"/>
      <c r="AA24" s="308"/>
      <c r="AB24" s="308"/>
      <c r="AC24" s="308"/>
      <c r="AD24" s="308"/>
      <c r="AE24" s="308"/>
      <c r="AF24" s="308"/>
      <c r="AG24" s="308"/>
      <c r="AH24" s="308"/>
      <c r="AI24" s="308"/>
    </row>
    <row r="25" spans="2:35" ht="15" customHeight="1" x14ac:dyDescent="0.15">
      <c r="B25" s="311">
        <v>5</v>
      </c>
      <c r="C25" s="692" t="s">
        <v>1016</v>
      </c>
      <c r="D25" s="692"/>
      <c r="E25" s="692"/>
      <c r="F25" s="311" t="s">
        <v>16</v>
      </c>
      <c r="G25" s="305" t="s">
        <v>750</v>
      </c>
      <c r="H25" s="360"/>
      <c r="I25" s="690"/>
      <c r="J25" s="690"/>
      <c r="K25" s="690"/>
      <c r="L25" s="690"/>
      <c r="M25" s="690"/>
      <c r="N25" s="690"/>
      <c r="O25" s="690"/>
      <c r="P25" s="690"/>
      <c r="Q25" s="690"/>
      <c r="V25" s="308"/>
      <c r="W25" s="308"/>
      <c r="X25" s="305" t="s">
        <v>1074</v>
      </c>
      <c r="Z25" s="308"/>
      <c r="AA25" s="308"/>
      <c r="AB25" s="308"/>
      <c r="AC25" s="308"/>
      <c r="AD25" s="308"/>
      <c r="AE25" s="308"/>
      <c r="AF25" s="308"/>
      <c r="AG25" s="308"/>
      <c r="AH25" s="308"/>
      <c r="AI25" s="308"/>
    </row>
    <row r="26" spans="2:35" ht="15" customHeight="1" x14ac:dyDescent="0.15">
      <c r="C26" s="692"/>
      <c r="D26" s="692"/>
      <c r="E26" s="692"/>
      <c r="F26" s="311" t="s">
        <v>16</v>
      </c>
      <c r="G26" s="305" t="s">
        <v>900</v>
      </c>
      <c r="H26" s="360"/>
      <c r="I26" s="691"/>
      <c r="J26" s="691"/>
      <c r="K26" s="691"/>
      <c r="L26" s="691"/>
      <c r="M26" s="691"/>
      <c r="N26" s="691"/>
      <c r="O26" s="691"/>
      <c r="P26" s="691"/>
      <c r="Q26" s="691"/>
      <c r="V26" s="308"/>
      <c r="W26" s="308"/>
      <c r="Z26" s="308"/>
      <c r="AA26" s="308"/>
      <c r="AB26" s="308"/>
      <c r="AC26" s="358"/>
      <c r="AD26" s="358"/>
      <c r="AE26" s="308"/>
      <c r="AF26" s="308"/>
      <c r="AG26" s="308"/>
      <c r="AH26" s="308"/>
      <c r="AI26" s="308"/>
    </row>
    <row r="27" spans="2:35" ht="7.5" customHeight="1" x14ac:dyDescent="0.15"/>
    <row r="28" spans="2:35" ht="15" customHeight="1" x14ac:dyDescent="0.15">
      <c r="B28" s="311">
        <v>6</v>
      </c>
      <c r="C28" s="683" t="s">
        <v>883</v>
      </c>
      <c r="D28" s="683"/>
      <c r="E28" s="683"/>
      <c r="F28" s="311" t="s">
        <v>16</v>
      </c>
      <c r="G28" s="312" t="s">
        <v>884</v>
      </c>
      <c r="I28" s="311" t="s">
        <v>16</v>
      </c>
      <c r="J28" s="305" t="s">
        <v>885</v>
      </c>
      <c r="L28" s="311" t="s">
        <v>16</v>
      </c>
      <c r="M28" s="305" t="s">
        <v>886</v>
      </c>
      <c r="N28" s="311"/>
      <c r="O28" s="693"/>
      <c r="P28" s="693"/>
      <c r="Q28" s="693"/>
      <c r="R28" s="693"/>
      <c r="S28" s="693"/>
      <c r="T28" s="305" t="s">
        <v>15</v>
      </c>
    </row>
    <row r="29" spans="2:35" ht="7.5" customHeight="1" x14ac:dyDescent="0.15">
      <c r="F29" s="311"/>
      <c r="K29" s="311"/>
      <c r="P29" s="309"/>
      <c r="R29" s="309"/>
      <c r="S29" s="309"/>
      <c r="T29" s="309"/>
      <c r="U29" s="309"/>
      <c r="V29" s="309"/>
      <c r="W29" s="309"/>
    </row>
    <row r="30" spans="2:35" ht="16.149999999999999" customHeight="1" x14ac:dyDescent="0.15">
      <c r="B30" s="311">
        <v>7</v>
      </c>
      <c r="C30" s="305" t="s">
        <v>1159</v>
      </c>
      <c r="F30" s="311" t="s">
        <v>16</v>
      </c>
      <c r="G30" s="305" t="s">
        <v>1156</v>
      </c>
      <c r="I30" s="311" t="s">
        <v>16</v>
      </c>
      <c r="J30" s="305" t="s">
        <v>1039</v>
      </c>
      <c r="K30" s="332" t="s">
        <v>1162</v>
      </c>
      <c r="L30" s="311" t="s">
        <v>16</v>
      </c>
      <c r="M30" s="305" t="s">
        <v>1157</v>
      </c>
      <c r="O30" s="311" t="s">
        <v>16</v>
      </c>
      <c r="P30" s="305" t="s">
        <v>1180</v>
      </c>
      <c r="Q30" s="311"/>
      <c r="R30" s="311"/>
      <c r="S30" s="311"/>
      <c r="T30" s="309" t="s">
        <v>18</v>
      </c>
      <c r="U30" s="309"/>
      <c r="V30" s="309"/>
      <c r="W30" s="309"/>
      <c r="X30" s="305" t="s">
        <v>1184</v>
      </c>
    </row>
    <row r="31" spans="2:35" ht="6" customHeight="1" x14ac:dyDescent="0.15">
      <c r="B31" s="311"/>
      <c r="F31" s="311"/>
      <c r="K31" s="311"/>
      <c r="L31" s="311"/>
      <c r="P31" s="309"/>
      <c r="R31" s="309"/>
      <c r="S31" s="309"/>
      <c r="T31" s="309"/>
      <c r="U31" s="309"/>
      <c r="V31" s="309"/>
      <c r="W31" s="309"/>
    </row>
    <row r="32" spans="2:35" ht="16.149999999999999" customHeight="1" x14ac:dyDescent="0.15">
      <c r="B32" s="311"/>
      <c r="C32" s="305" t="s">
        <v>1160</v>
      </c>
      <c r="F32" s="311" t="s">
        <v>16</v>
      </c>
      <c r="G32" s="312" t="s">
        <v>756</v>
      </c>
      <c r="I32" s="311" t="s">
        <v>16</v>
      </c>
      <c r="J32" s="314" t="s">
        <v>757</v>
      </c>
      <c r="L32" s="311" t="s">
        <v>16</v>
      </c>
      <c r="M32" s="314" t="s">
        <v>758</v>
      </c>
      <c r="O32" s="311" t="s">
        <v>16</v>
      </c>
      <c r="P32" s="314" t="s">
        <v>759</v>
      </c>
      <c r="R32" s="309"/>
      <c r="S32" s="309"/>
      <c r="T32" s="309"/>
      <c r="U32" s="309"/>
      <c r="V32" s="309"/>
      <c r="W32" s="309"/>
    </row>
    <row r="33" spans="2:33" ht="16.149999999999999" customHeight="1" x14ac:dyDescent="0.15">
      <c r="B33" s="311"/>
      <c r="F33" s="311" t="s">
        <v>16</v>
      </c>
      <c r="G33" s="314" t="s">
        <v>120</v>
      </c>
      <c r="I33" s="315" t="s">
        <v>12</v>
      </c>
      <c r="J33" s="693"/>
      <c r="K33" s="693"/>
      <c r="L33" s="693"/>
      <c r="M33" s="693"/>
      <c r="N33" s="693"/>
      <c r="O33" s="693"/>
      <c r="P33" s="693"/>
      <c r="Q33" s="693"/>
      <c r="R33" s="693"/>
      <c r="S33" s="693"/>
      <c r="T33" s="309" t="s">
        <v>15</v>
      </c>
      <c r="U33" s="309"/>
      <c r="V33" s="309"/>
      <c r="W33" s="309"/>
    </row>
    <row r="34" spans="2:33" ht="7.15" customHeight="1" x14ac:dyDescent="0.15">
      <c r="B34" s="311"/>
      <c r="F34" s="311"/>
      <c r="K34" s="311"/>
      <c r="P34" s="309"/>
      <c r="R34" s="309"/>
      <c r="S34" s="309"/>
      <c r="T34" s="309"/>
      <c r="U34" s="309"/>
      <c r="V34" s="309"/>
      <c r="W34" s="309"/>
    </row>
    <row r="35" spans="2:33" ht="15" customHeight="1" x14ac:dyDescent="0.15">
      <c r="B35" s="311">
        <v>8</v>
      </c>
      <c r="C35" s="683" t="s">
        <v>755</v>
      </c>
      <c r="D35" s="683"/>
      <c r="E35" s="683"/>
      <c r="F35" s="311" t="s">
        <v>16</v>
      </c>
      <c r="G35" s="312" t="s">
        <v>756</v>
      </c>
      <c r="I35" s="311" t="s">
        <v>16</v>
      </c>
      <c r="J35" s="314" t="s">
        <v>757</v>
      </c>
      <c r="L35" s="311" t="s">
        <v>16</v>
      </c>
      <c r="M35" s="314" t="s">
        <v>758</v>
      </c>
      <c r="O35" s="311" t="s">
        <v>16</v>
      </c>
      <c r="P35" s="314" t="s">
        <v>759</v>
      </c>
      <c r="R35" s="309"/>
      <c r="S35" s="309"/>
      <c r="T35" s="309"/>
      <c r="U35" s="309"/>
      <c r="V35" s="309"/>
      <c r="W35" s="309"/>
      <c r="X35" s="305" t="s">
        <v>1158</v>
      </c>
    </row>
    <row r="36" spans="2:33" ht="15" customHeight="1" x14ac:dyDescent="0.15">
      <c r="B36" s="311"/>
      <c r="C36" s="311"/>
      <c r="D36" s="311"/>
      <c r="E36" s="311"/>
      <c r="F36" s="311" t="s">
        <v>16</v>
      </c>
      <c r="G36" s="314" t="s">
        <v>120</v>
      </c>
      <c r="I36" s="315" t="s">
        <v>760</v>
      </c>
      <c r="J36" s="693"/>
      <c r="K36" s="693"/>
      <c r="L36" s="693"/>
      <c r="M36" s="693"/>
      <c r="N36" s="693"/>
      <c r="O36" s="693"/>
      <c r="P36" s="693"/>
      <c r="Q36" s="693"/>
      <c r="R36" s="693"/>
      <c r="S36" s="693"/>
      <c r="T36" s="309" t="s">
        <v>761</v>
      </c>
      <c r="U36" s="309"/>
      <c r="V36" s="309"/>
      <c r="W36" s="309"/>
      <c r="X36" s="305" t="s">
        <v>762</v>
      </c>
    </row>
    <row r="37" spans="2:33" ht="7.5" customHeight="1" x14ac:dyDescent="0.15">
      <c r="B37" s="311"/>
      <c r="C37" s="311"/>
      <c r="D37" s="311"/>
      <c r="E37" s="311"/>
      <c r="F37" s="311"/>
      <c r="G37" s="314"/>
      <c r="I37" s="315"/>
      <c r="J37" s="364"/>
      <c r="K37" s="364"/>
      <c r="L37" s="364"/>
      <c r="M37" s="364"/>
      <c r="N37" s="364"/>
      <c r="O37" s="364"/>
      <c r="P37" s="364"/>
      <c r="Q37" s="364"/>
      <c r="R37" s="364"/>
      <c r="S37" s="364"/>
      <c r="T37" s="311"/>
      <c r="U37" s="309"/>
      <c r="V37" s="309"/>
      <c r="W37" s="309"/>
    </row>
    <row r="38" spans="2:33" ht="15" customHeight="1" x14ac:dyDescent="0.15">
      <c r="B38" s="311">
        <v>9</v>
      </c>
      <c r="C38" s="688" t="s">
        <v>956</v>
      </c>
      <c r="D38" s="688"/>
      <c r="E38" s="688"/>
      <c r="F38" s="311" t="s">
        <v>16</v>
      </c>
      <c r="G38" s="314" t="s">
        <v>955</v>
      </c>
      <c r="I38" s="315"/>
      <c r="J38" s="364"/>
      <c r="K38" s="364"/>
      <c r="L38" s="364"/>
      <c r="M38" s="364"/>
      <c r="N38" s="364"/>
      <c r="O38" s="364"/>
      <c r="P38" s="364"/>
      <c r="Q38" s="364"/>
      <c r="R38" s="364"/>
      <c r="S38" s="364"/>
      <c r="T38" s="311"/>
      <c r="U38" s="309"/>
      <c r="V38" s="309"/>
      <c r="W38" s="309"/>
    </row>
    <row r="39" spans="2:33" ht="15" customHeight="1" x14ac:dyDescent="0.15">
      <c r="B39" s="311"/>
      <c r="C39" s="688"/>
      <c r="D39" s="688"/>
      <c r="E39" s="688"/>
      <c r="F39" s="311" t="s">
        <v>16</v>
      </c>
      <c r="G39" s="314" t="s">
        <v>1017</v>
      </c>
      <c r="J39" s="314"/>
      <c r="K39" s="311" t="s">
        <v>16</v>
      </c>
      <c r="L39" s="314" t="s">
        <v>959</v>
      </c>
      <c r="N39" s="311"/>
      <c r="O39" s="365"/>
      <c r="P39" s="365"/>
      <c r="Q39" s="365"/>
      <c r="R39" s="365"/>
      <c r="S39" s="365"/>
      <c r="U39" s="309"/>
      <c r="V39" s="309"/>
      <c r="W39" s="309"/>
    </row>
    <row r="40" spans="2:33" ht="15" customHeight="1" x14ac:dyDescent="0.15">
      <c r="B40" s="311"/>
      <c r="C40" s="311"/>
      <c r="D40" s="311"/>
      <c r="E40" s="311"/>
      <c r="F40" s="315"/>
      <c r="G40" s="309"/>
      <c r="K40" s="311" t="s">
        <v>16</v>
      </c>
      <c r="L40" s="305" t="s">
        <v>886</v>
      </c>
      <c r="M40" s="365"/>
      <c r="N40" s="687"/>
      <c r="O40" s="687"/>
      <c r="P40" s="687"/>
      <c r="Q40" s="687"/>
      <c r="R40" s="687"/>
      <c r="S40" s="687"/>
      <c r="T40" s="305" t="s">
        <v>15</v>
      </c>
      <c r="U40" s="309"/>
      <c r="V40" s="309"/>
      <c r="W40" s="309"/>
    </row>
    <row r="41" spans="2:33" ht="8.4499999999999993" customHeight="1" x14ac:dyDescent="0.15">
      <c r="B41" s="311"/>
      <c r="C41" s="311"/>
      <c r="D41" s="311"/>
      <c r="E41" s="311"/>
      <c r="F41" s="315"/>
      <c r="G41" s="309"/>
      <c r="I41" s="311"/>
      <c r="K41" s="311"/>
      <c r="L41" s="364"/>
      <c r="M41" s="364"/>
      <c r="N41" s="364"/>
      <c r="O41" s="364"/>
      <c r="P41" s="364"/>
      <c r="R41" s="311"/>
      <c r="S41" s="311"/>
      <c r="T41" s="311"/>
      <c r="U41" s="309"/>
      <c r="V41" s="309"/>
      <c r="W41" s="309"/>
    </row>
    <row r="42" spans="2:33" ht="15" customHeight="1" x14ac:dyDescent="0.15">
      <c r="B42" s="313" t="s">
        <v>763</v>
      </c>
      <c r="D42" s="313" t="s">
        <v>1114</v>
      </c>
      <c r="G42" s="309"/>
      <c r="I42" s="315"/>
      <c r="J42" s="311"/>
      <c r="K42" s="311"/>
      <c r="L42" s="311"/>
      <c r="M42" s="311"/>
      <c r="N42" s="311"/>
      <c r="O42" s="311"/>
      <c r="P42" s="311"/>
      <c r="Q42" s="311"/>
      <c r="R42" s="311"/>
      <c r="S42" s="311"/>
      <c r="T42" s="311"/>
      <c r="U42" s="309"/>
      <c r="V42" s="309"/>
      <c r="W42" s="309"/>
    </row>
    <row r="43" spans="2:33" ht="15" customHeight="1" x14ac:dyDescent="0.15">
      <c r="C43" s="313"/>
      <c r="D43" s="313" t="s">
        <v>1111</v>
      </c>
      <c r="K43" s="311"/>
      <c r="P43" s="309"/>
      <c r="R43" s="309"/>
      <c r="S43" s="309"/>
      <c r="T43" s="309"/>
      <c r="U43" s="309"/>
      <c r="V43" s="309"/>
      <c r="W43" s="309"/>
    </row>
    <row r="44" spans="2:33" ht="15" customHeight="1" x14ac:dyDescent="0.15">
      <c r="C44" s="313"/>
      <c r="D44" s="316" t="s">
        <v>1112</v>
      </c>
      <c r="T44" s="316"/>
    </row>
    <row r="45" spans="2:33" ht="15" customHeight="1" x14ac:dyDescent="0.15">
      <c r="C45" s="313"/>
      <c r="D45" s="313" t="s">
        <v>1113</v>
      </c>
    </row>
    <row r="46" spans="2:33" ht="9" customHeight="1" x14ac:dyDescent="0.15">
      <c r="C46" s="313"/>
    </row>
    <row r="47" spans="2:33" ht="15" customHeight="1" x14ac:dyDescent="0.15">
      <c r="B47" s="317" t="s">
        <v>764</v>
      </c>
      <c r="C47" s="318"/>
      <c r="D47" s="319"/>
      <c r="E47" s="319"/>
      <c r="F47" s="320"/>
      <c r="H47" s="313" t="s">
        <v>765</v>
      </c>
      <c r="I47" s="313"/>
      <c r="K47" s="313"/>
      <c r="Q47" s="313" t="s">
        <v>766</v>
      </c>
    </row>
    <row r="48" spans="2:33" ht="15" customHeight="1" x14ac:dyDescent="0.15">
      <c r="B48" s="321"/>
      <c r="C48" s="316"/>
      <c r="F48" s="322"/>
      <c r="H48" s="648" t="s">
        <v>767</v>
      </c>
      <c r="I48" s="648"/>
      <c r="J48" s="648"/>
      <c r="K48" s="648"/>
      <c r="L48" s="648" t="s">
        <v>1181</v>
      </c>
      <c r="M48" s="630"/>
      <c r="N48" s="649" t="s">
        <v>844</v>
      </c>
      <c r="O48" s="650"/>
      <c r="P48" s="347" t="s">
        <v>768</v>
      </c>
      <c r="Q48" s="630" t="s">
        <v>769</v>
      </c>
      <c r="R48" s="631"/>
      <c r="S48" s="631"/>
      <c r="T48" s="632"/>
      <c r="U48" s="323" t="s">
        <v>768</v>
      </c>
      <c r="Y48" s="629"/>
      <c r="Z48" s="629"/>
      <c r="AA48" s="629"/>
      <c r="AB48" s="629"/>
      <c r="AC48" s="324"/>
      <c r="AD48" s="324"/>
      <c r="AE48" s="629"/>
      <c r="AF48" s="629"/>
      <c r="AG48" s="629"/>
    </row>
    <row r="49" spans="2:33" ht="15" customHeight="1" x14ac:dyDescent="0.15">
      <c r="B49" s="321"/>
      <c r="C49" s="325"/>
      <c r="F49" s="322"/>
      <c r="G49" s="326"/>
      <c r="H49" s="651" t="s">
        <v>770</v>
      </c>
      <c r="I49" s="652"/>
      <c r="J49" s="652"/>
      <c r="K49" s="653"/>
      <c r="L49" s="654">
        <v>21000</v>
      </c>
      <c r="M49" s="655"/>
      <c r="N49" s="656">
        <v>30000</v>
      </c>
      <c r="O49" s="657"/>
      <c r="P49" s="348"/>
      <c r="Q49" s="635" t="s">
        <v>1224</v>
      </c>
      <c r="R49" s="636"/>
      <c r="S49" s="637">
        <v>10000</v>
      </c>
      <c r="T49" s="638"/>
      <c r="U49" s="327"/>
      <c r="Y49" s="629"/>
      <c r="Z49" s="629"/>
      <c r="AA49" s="629"/>
      <c r="AB49" s="629"/>
      <c r="AC49" s="324"/>
      <c r="AD49" s="324"/>
      <c r="AE49" s="629"/>
      <c r="AF49" s="328"/>
      <c r="AG49" s="328"/>
    </row>
    <row r="50" spans="2:33" ht="15" customHeight="1" x14ac:dyDescent="0.15">
      <c r="B50" s="321"/>
      <c r="C50" s="325"/>
      <c r="F50" s="322"/>
      <c r="G50" s="329"/>
      <c r="H50" s="643" t="s">
        <v>772</v>
      </c>
      <c r="I50" s="644"/>
      <c r="J50" s="644"/>
      <c r="K50" s="645"/>
      <c r="L50" s="646">
        <v>30000</v>
      </c>
      <c r="M50" s="647"/>
      <c r="N50" s="639">
        <v>40000</v>
      </c>
      <c r="O50" s="640"/>
      <c r="P50" s="349"/>
      <c r="Q50" s="641" t="s">
        <v>1223</v>
      </c>
      <c r="R50" s="642"/>
      <c r="S50" s="633">
        <v>20000</v>
      </c>
      <c r="T50" s="634"/>
      <c r="U50" s="330"/>
      <c r="V50" s="313"/>
      <c r="W50" s="313"/>
      <c r="X50" s="313"/>
      <c r="Y50" s="629"/>
      <c r="Z50" s="629"/>
      <c r="AA50" s="629"/>
      <c r="AB50" s="629"/>
      <c r="AC50" s="324"/>
      <c r="AD50" s="324"/>
      <c r="AE50" s="629"/>
      <c r="AF50" s="328"/>
      <c r="AG50" s="328"/>
    </row>
    <row r="51" spans="2:33" ht="15" customHeight="1" x14ac:dyDescent="0.15">
      <c r="B51" s="321"/>
      <c r="C51" s="325"/>
      <c r="F51" s="322"/>
      <c r="G51" s="329"/>
      <c r="H51" s="643" t="s">
        <v>1221</v>
      </c>
      <c r="I51" s="644"/>
      <c r="J51" s="644"/>
      <c r="K51" s="645"/>
      <c r="L51" s="659">
        <v>55000</v>
      </c>
      <c r="M51" s="660"/>
      <c r="N51" s="660"/>
      <c r="O51" s="661"/>
      <c r="P51" s="349"/>
      <c r="Q51" s="662" t="s">
        <v>1226</v>
      </c>
      <c r="R51" s="663"/>
      <c r="S51" s="696">
        <v>30000</v>
      </c>
      <c r="T51" s="697"/>
      <c r="U51" s="330"/>
      <c r="V51" s="313"/>
      <c r="W51" s="313"/>
      <c r="X51" s="313"/>
      <c r="Y51" s="324"/>
      <c r="Z51" s="324"/>
      <c r="AA51" s="324"/>
      <c r="AB51" s="324"/>
      <c r="AC51" s="324"/>
      <c r="AD51" s="324"/>
      <c r="AE51" s="324"/>
      <c r="AF51" s="328"/>
      <c r="AG51" s="328"/>
    </row>
    <row r="52" spans="2:33" ht="15" customHeight="1" x14ac:dyDescent="0.15">
      <c r="B52" s="331"/>
      <c r="F52" s="322"/>
      <c r="G52" s="329"/>
      <c r="H52" s="643" t="s">
        <v>1222</v>
      </c>
      <c r="I52" s="644"/>
      <c r="J52" s="644"/>
      <c r="K52" s="645"/>
      <c r="L52" s="659">
        <v>80000</v>
      </c>
      <c r="M52" s="660"/>
      <c r="N52" s="660"/>
      <c r="O52" s="661"/>
      <c r="P52" s="349"/>
      <c r="Q52" s="641" t="s">
        <v>845</v>
      </c>
      <c r="R52" s="642"/>
      <c r="S52" s="633">
        <v>40000</v>
      </c>
      <c r="T52" s="634"/>
      <c r="U52" s="330"/>
      <c r="W52" s="313"/>
      <c r="Y52" s="332"/>
      <c r="Z52" s="658"/>
      <c r="AA52" s="658"/>
      <c r="AB52" s="333"/>
      <c r="AC52" s="333"/>
      <c r="AD52" s="333"/>
      <c r="AE52" s="333"/>
      <c r="AF52" s="333"/>
      <c r="AG52" s="333"/>
    </row>
    <row r="53" spans="2:33" ht="15" customHeight="1" x14ac:dyDescent="0.15">
      <c r="B53" s="321"/>
      <c r="F53" s="322"/>
      <c r="G53" s="329"/>
      <c r="H53" s="643" t="s">
        <v>774</v>
      </c>
      <c r="I53" s="644"/>
      <c r="J53" s="644"/>
      <c r="K53" s="645"/>
      <c r="L53" s="659">
        <v>105000</v>
      </c>
      <c r="M53" s="660"/>
      <c r="N53" s="660"/>
      <c r="O53" s="661"/>
      <c r="P53" s="330"/>
      <c r="Q53" s="641" t="s">
        <v>846</v>
      </c>
      <c r="R53" s="642"/>
      <c r="S53" s="633">
        <v>50000</v>
      </c>
      <c r="T53" s="634"/>
      <c r="U53" s="343"/>
      <c r="Y53" s="332"/>
      <c r="Z53" s="334"/>
      <c r="AA53" s="332"/>
      <c r="AB53" s="333"/>
      <c r="AC53" s="333"/>
      <c r="AD53" s="333"/>
      <c r="AE53" s="333"/>
      <c r="AF53" s="333"/>
      <c r="AG53" s="333"/>
    </row>
    <row r="54" spans="2:33" ht="15" customHeight="1" x14ac:dyDescent="0.15">
      <c r="B54" s="321"/>
      <c r="F54" s="322"/>
      <c r="G54" s="329"/>
      <c r="H54" s="643" t="s">
        <v>775</v>
      </c>
      <c r="I54" s="644"/>
      <c r="J54" s="644"/>
      <c r="K54" s="645"/>
      <c r="L54" s="659">
        <v>140000</v>
      </c>
      <c r="M54" s="660"/>
      <c r="N54" s="660"/>
      <c r="O54" s="661"/>
      <c r="P54" s="330"/>
      <c r="Q54" s="662" t="s">
        <v>847</v>
      </c>
      <c r="R54" s="663"/>
      <c r="S54" s="664">
        <v>70000</v>
      </c>
      <c r="T54" s="665"/>
      <c r="U54" s="330"/>
      <c r="Y54" s="332"/>
      <c r="Z54" s="334"/>
      <c r="AA54" s="332"/>
      <c r="AB54" s="333"/>
      <c r="AC54" s="333"/>
      <c r="AD54" s="333"/>
      <c r="AE54" s="333"/>
      <c r="AF54" s="333"/>
      <c r="AG54" s="333"/>
    </row>
    <row r="55" spans="2:33" ht="15" customHeight="1" x14ac:dyDescent="0.15">
      <c r="B55" s="331"/>
      <c r="F55" s="322"/>
      <c r="G55" s="329"/>
      <c r="H55" s="643" t="s">
        <v>776</v>
      </c>
      <c r="I55" s="644"/>
      <c r="J55" s="644"/>
      <c r="K55" s="645"/>
      <c r="L55" s="659">
        <v>190000</v>
      </c>
      <c r="M55" s="660"/>
      <c r="N55" s="660"/>
      <c r="O55" s="661"/>
      <c r="P55" s="330"/>
      <c r="Q55" s="666" t="s">
        <v>771</v>
      </c>
      <c r="R55" s="667"/>
      <c r="S55" s="633">
        <v>1000</v>
      </c>
      <c r="T55" s="634"/>
      <c r="U55" s="330"/>
      <c r="Y55" s="332"/>
      <c r="Z55" s="334"/>
      <c r="AA55" s="332"/>
      <c r="AB55" s="333"/>
      <c r="AC55" s="333"/>
      <c r="AD55" s="333"/>
      <c r="AE55" s="333"/>
      <c r="AF55" s="333"/>
      <c r="AG55" s="333"/>
    </row>
    <row r="56" spans="2:33" ht="15" customHeight="1" x14ac:dyDescent="0.15">
      <c r="B56" s="335" t="s">
        <v>778</v>
      </c>
      <c r="C56" s="336"/>
      <c r="D56" s="336"/>
      <c r="E56" s="336"/>
      <c r="F56" s="337"/>
      <c r="G56" s="329"/>
      <c r="H56" s="643" t="s">
        <v>777</v>
      </c>
      <c r="I56" s="644"/>
      <c r="J56" s="644"/>
      <c r="K56" s="645"/>
      <c r="L56" s="659">
        <v>265000</v>
      </c>
      <c r="M56" s="660"/>
      <c r="N56" s="660"/>
      <c r="O56" s="661"/>
      <c r="P56" s="330"/>
      <c r="Q56" s="666" t="s">
        <v>773</v>
      </c>
      <c r="R56" s="667"/>
      <c r="S56" s="633">
        <v>3000</v>
      </c>
      <c r="T56" s="634"/>
      <c r="U56" s="330"/>
      <c r="Y56" s="332"/>
      <c r="Z56" s="334"/>
      <c r="AA56" s="332"/>
      <c r="AB56" s="333"/>
      <c r="AC56" s="333"/>
      <c r="AD56" s="333"/>
      <c r="AE56" s="333"/>
      <c r="AF56" s="333"/>
      <c r="AG56" s="333"/>
    </row>
    <row r="57" spans="2:33" ht="15" customHeight="1" x14ac:dyDescent="0.15">
      <c r="B57" s="448" t="str">
        <f>VLOOKUP($Y$5,利用方法!$BM$2:$BT$4,8)</f>
        <v>RK-</v>
      </c>
      <c r="C57" s="311"/>
      <c r="F57" s="322"/>
      <c r="G57" s="329"/>
      <c r="H57" s="643" t="s">
        <v>779</v>
      </c>
      <c r="I57" s="644"/>
      <c r="J57" s="644"/>
      <c r="K57" s="645"/>
      <c r="L57" s="659">
        <v>360000</v>
      </c>
      <c r="M57" s="660"/>
      <c r="N57" s="660"/>
      <c r="O57" s="661"/>
      <c r="P57" s="330"/>
      <c r="Q57" s="668" t="s">
        <v>705</v>
      </c>
      <c r="R57" s="669"/>
      <c r="S57" s="633">
        <v>1000</v>
      </c>
      <c r="T57" s="634"/>
      <c r="U57" s="330"/>
      <c r="X57" s="306" t="s">
        <v>1161</v>
      </c>
      <c r="Y57" s="332"/>
      <c r="Z57" s="334"/>
      <c r="AA57" s="332"/>
      <c r="AB57" s="333"/>
      <c r="AC57" s="333"/>
      <c r="AD57" s="333"/>
      <c r="AE57" s="333"/>
      <c r="AF57" s="333"/>
      <c r="AG57" s="333"/>
    </row>
    <row r="58" spans="2:33" ht="15" customHeight="1" x14ac:dyDescent="0.15">
      <c r="B58" s="449"/>
      <c r="C58" s="450"/>
      <c r="D58" s="339"/>
      <c r="E58" s="339"/>
      <c r="F58" s="340"/>
      <c r="G58" s="329"/>
      <c r="H58" s="673" t="s">
        <v>780</v>
      </c>
      <c r="I58" s="674"/>
      <c r="J58" s="674"/>
      <c r="K58" s="675"/>
      <c r="L58" s="670">
        <v>480000</v>
      </c>
      <c r="M58" s="671"/>
      <c r="N58" s="671"/>
      <c r="O58" s="672"/>
      <c r="P58" s="338"/>
      <c r="Q58" s="668" t="s">
        <v>1227</v>
      </c>
      <c r="R58" s="669"/>
      <c r="S58" s="676">
        <v>5000</v>
      </c>
      <c r="T58" s="677"/>
      <c r="U58" s="338"/>
      <c r="X58" s="306"/>
      <c r="Y58" s="332"/>
      <c r="Z58" s="334"/>
      <c r="AA58" s="332"/>
      <c r="AB58" s="333"/>
      <c r="AC58" s="333"/>
      <c r="AD58" s="333"/>
      <c r="AE58" s="333"/>
      <c r="AF58" s="333"/>
      <c r="AG58" s="333"/>
    </row>
    <row r="59" spans="2:33" ht="15" customHeight="1" x14ac:dyDescent="0.15">
      <c r="H59" s="680" t="s">
        <v>1228</v>
      </c>
      <c r="I59" s="680"/>
      <c r="J59" s="680"/>
      <c r="K59" s="680"/>
      <c r="L59" s="680"/>
      <c r="M59" s="680"/>
      <c r="N59" s="680"/>
      <c r="O59" s="680"/>
      <c r="P59" s="678" t="s">
        <v>167</v>
      </c>
      <c r="Q59" s="678"/>
      <c r="R59" s="341" t="s">
        <v>781</v>
      </c>
      <c r="S59" s="631"/>
      <c r="T59" s="631"/>
      <c r="U59" s="679"/>
      <c r="X59" s="306" t="s">
        <v>1229</v>
      </c>
      <c r="Y59" s="332"/>
      <c r="Z59" s="334"/>
      <c r="AA59" s="332"/>
      <c r="AB59" s="333"/>
      <c r="AC59" s="333"/>
      <c r="AD59" s="333"/>
      <c r="AE59" s="333"/>
      <c r="AF59" s="333"/>
      <c r="AG59" s="333"/>
    </row>
    <row r="60" spans="2:33" ht="12.75" customHeight="1" thickBot="1" x14ac:dyDescent="0.2">
      <c r="H60" s="628"/>
      <c r="I60" s="628"/>
      <c r="J60" s="628"/>
      <c r="K60" s="628"/>
      <c r="L60" s="628"/>
      <c r="M60" s="628"/>
      <c r="N60" s="628"/>
      <c r="O60" s="628"/>
      <c r="Y60" s="332"/>
      <c r="Z60" s="334"/>
      <c r="AA60" s="332"/>
      <c r="AB60" s="333"/>
      <c r="AC60" s="333"/>
      <c r="AD60" s="333"/>
      <c r="AE60" s="333"/>
      <c r="AF60" s="333"/>
      <c r="AG60" s="333"/>
    </row>
    <row r="61" spans="2:33" ht="14.25" thickTop="1" x14ac:dyDescent="0.15">
      <c r="W61" s="451"/>
    </row>
  </sheetData>
  <sheetProtection algorithmName="SHA-512" hashValue="yoHdWb3SQcfHA7wQbBPZwzVKSjSxRL9tcCQu1SscgD3Qg9eL/6/pMC7XzwiC9XyGMbFsOrk2xtrO/YZTBbV5NQ==" saltValue="pyJBXSc9j5oo8w2ltZzeAw==" spinCount="100000" sheet="1" objects="1" scenarios="1"/>
  <protectedRanges>
    <protectedRange sqref="O6 Q6 S6" name="範囲7"/>
    <protectedRange sqref="I35 L35 O35 F35:F36 J36 F38:F39 K39:K40 N40 Y5" name="範囲3"/>
    <protectedRange sqref="F17:F18 K18:K19 F21:F23 F25:F26 I25:Q26 F28 I28 L28 I32 L32 O32 F32:F33 J33" name="範囲2"/>
    <protectedRange sqref="L30 O30 F30 I30" name="範囲2_1"/>
    <protectedRange sqref="O28:S28" name="範囲5"/>
    <protectedRange sqref="L10:T10" name="範囲6"/>
  </protectedRanges>
  <mergeCells count="79">
    <mergeCell ref="N40:S40"/>
    <mergeCell ref="C38:E39"/>
    <mergeCell ref="B1:U1"/>
    <mergeCell ref="C35:E35"/>
    <mergeCell ref="C28:E28"/>
    <mergeCell ref="I25:Q25"/>
    <mergeCell ref="I26:Q26"/>
    <mergeCell ref="C25:E26"/>
    <mergeCell ref="J36:S36"/>
    <mergeCell ref="C17:E17"/>
    <mergeCell ref="C5:E5"/>
    <mergeCell ref="J33:S33"/>
    <mergeCell ref="O28:S28"/>
    <mergeCell ref="F14:Q14"/>
    <mergeCell ref="Y5:Y6"/>
    <mergeCell ref="C13:E13"/>
    <mergeCell ref="C14:E14"/>
    <mergeCell ref="C15:E15"/>
    <mergeCell ref="C21:E21"/>
    <mergeCell ref="L10:T10"/>
    <mergeCell ref="L8:T8"/>
    <mergeCell ref="L9:T9"/>
    <mergeCell ref="F13:Q13"/>
    <mergeCell ref="F15:Q15"/>
    <mergeCell ref="L58:O58"/>
    <mergeCell ref="H58:K58"/>
    <mergeCell ref="S58:T58"/>
    <mergeCell ref="P59:Q59"/>
    <mergeCell ref="S59:U59"/>
    <mergeCell ref="Q58:R58"/>
    <mergeCell ref="H59:O59"/>
    <mergeCell ref="H56:K56"/>
    <mergeCell ref="Q56:R56"/>
    <mergeCell ref="S56:T56"/>
    <mergeCell ref="H57:K57"/>
    <mergeCell ref="Q57:R57"/>
    <mergeCell ref="S57:T57"/>
    <mergeCell ref="L56:O56"/>
    <mergeCell ref="L57:O57"/>
    <mergeCell ref="H54:K54"/>
    <mergeCell ref="Q54:R54"/>
    <mergeCell ref="S54:T54"/>
    <mergeCell ref="H55:K55"/>
    <mergeCell ref="Q55:R55"/>
    <mergeCell ref="S55:T55"/>
    <mergeCell ref="L54:O54"/>
    <mergeCell ref="L55:O55"/>
    <mergeCell ref="H49:K49"/>
    <mergeCell ref="L49:M49"/>
    <mergeCell ref="N49:O49"/>
    <mergeCell ref="Z52:AA52"/>
    <mergeCell ref="H53:K53"/>
    <mergeCell ref="Q53:R53"/>
    <mergeCell ref="S53:T53"/>
    <mergeCell ref="H52:K52"/>
    <mergeCell ref="Q52:R52"/>
    <mergeCell ref="S52:T52"/>
    <mergeCell ref="L53:O53"/>
    <mergeCell ref="L52:O52"/>
    <mergeCell ref="H51:K51"/>
    <mergeCell ref="Q51:R51"/>
    <mergeCell ref="S51:T51"/>
    <mergeCell ref="L51:O51"/>
    <mergeCell ref="H60:O60"/>
    <mergeCell ref="AE48:AE50"/>
    <mergeCell ref="AF48:AG48"/>
    <mergeCell ref="Q48:T48"/>
    <mergeCell ref="Y48:AA50"/>
    <mergeCell ref="S50:T50"/>
    <mergeCell ref="AB48:AB50"/>
    <mergeCell ref="Q49:R49"/>
    <mergeCell ref="S49:T49"/>
    <mergeCell ref="N50:O50"/>
    <mergeCell ref="Q50:R50"/>
    <mergeCell ref="H50:K50"/>
    <mergeCell ref="L50:M50"/>
    <mergeCell ref="H48:K48"/>
    <mergeCell ref="L48:M48"/>
    <mergeCell ref="N48:O48"/>
  </mergeCells>
  <phoneticPr fontId="2"/>
  <conditionalFormatting sqref="L10:T10 F13:Q13 F14 F15:Q15">
    <cfRule type="containsBlanks" dxfId="20" priority="2">
      <formula>LEN(TRIM(F10))=0</formula>
    </cfRule>
  </conditionalFormatting>
  <dataValidations count="2">
    <dataValidation type="list" allowBlank="1" showInputMessage="1" showErrorMessage="1" sqref="K18:K19 F17:F23 K39:K40 F28 I28 L28 O35 L35 I35 F35:F36 F38:F39 F25:F26 O32 I32 F30:F33 L30:L32 O30 I30" xr:uid="{00000000-0002-0000-0200-000000000000}">
      <formula1>"□,■"</formula1>
    </dataValidation>
    <dataValidation imeMode="halfAlpha" allowBlank="1" showInputMessage="1" showErrorMessage="1" sqref="I25:Q25" xr:uid="{00000000-0002-0000-0200-000001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colBreaks count="1" manualBreakCount="1">
    <brk id="22"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V78"/>
  <sheetViews>
    <sheetView view="pageBreakPreview" zoomScaleNormal="100" zoomScaleSheetLayoutView="100" workbookViewId="0">
      <selection activeCell="AC17" sqref="AC17"/>
    </sheetView>
  </sheetViews>
  <sheetFormatPr defaultColWidth="3.125" defaultRowHeight="13.5" x14ac:dyDescent="0.15"/>
  <cols>
    <col min="1" max="36" width="2.625" style="101" customWidth="1"/>
    <col min="37" max="16384" width="3.125" style="101"/>
  </cols>
  <sheetData>
    <row r="1" spans="1:48" ht="13.5" customHeight="1" x14ac:dyDescent="0.15">
      <c r="A1" s="101" t="s">
        <v>634</v>
      </c>
    </row>
    <row r="2" spans="1:48" ht="13.5" customHeight="1" x14ac:dyDescent="0.15"/>
    <row r="3" spans="1:48" ht="13.5" customHeight="1" x14ac:dyDescent="0.15">
      <c r="A3" s="728" t="s">
        <v>11</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row>
    <row r="4" spans="1:48" ht="13.5" customHeight="1" x14ac:dyDescent="0.15">
      <c r="A4" s="728"/>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L4" s="211" t="s">
        <v>550</v>
      </c>
    </row>
    <row r="5" spans="1:48" ht="13.5" customHeight="1" x14ac:dyDescent="0.15">
      <c r="A5" s="728"/>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L5" s="211" t="s">
        <v>549</v>
      </c>
    </row>
    <row r="6" spans="1:48" ht="13.5" customHeight="1" x14ac:dyDescent="0.15">
      <c r="AL6" s="211"/>
    </row>
    <row r="7" spans="1:48" ht="13.5" customHeight="1" x14ac:dyDescent="0.15">
      <c r="A7" s="729" t="s">
        <v>10</v>
      </c>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L7" s="211" t="s">
        <v>551</v>
      </c>
    </row>
    <row r="8" spans="1:48" ht="13.5" customHeight="1" x14ac:dyDescent="0.15">
      <c r="AL8" s="211"/>
    </row>
    <row r="9" spans="1:48" ht="13.5" customHeight="1" x14ac:dyDescent="0.15">
      <c r="B9" s="101" t="s">
        <v>614</v>
      </c>
    </row>
    <row r="10" spans="1:48" ht="6.75" customHeight="1" x14ac:dyDescent="0.15">
      <c r="AL10" s="211"/>
    </row>
    <row r="11" spans="1:48" ht="13.5" customHeight="1" x14ac:dyDescent="0.15">
      <c r="B11" s="101" t="s">
        <v>616</v>
      </c>
    </row>
    <row r="12" spans="1:48" ht="6.75" customHeight="1" x14ac:dyDescent="0.15"/>
    <row r="13" spans="1:48" ht="13.5" customHeight="1" x14ac:dyDescent="0.15">
      <c r="B13" s="101" t="s">
        <v>615</v>
      </c>
      <c r="AL13" s="211" t="s">
        <v>553</v>
      </c>
    </row>
    <row r="14" spans="1:48" ht="13.5" customHeight="1" x14ac:dyDescent="0.15">
      <c r="AL14" s="211" t="s">
        <v>552</v>
      </c>
    </row>
    <row r="15" spans="1:48" ht="13.5" customHeight="1" x14ac:dyDescent="0.15"/>
    <row r="16" spans="1:48" ht="13.5" customHeight="1" x14ac:dyDescent="0.15">
      <c r="AV16" s="101" t="s">
        <v>554</v>
      </c>
    </row>
    <row r="17" spans="3:38" ht="13.5" customHeight="1" x14ac:dyDescent="0.15">
      <c r="C17" s="101" t="s">
        <v>74</v>
      </c>
    </row>
    <row r="18" spans="3:38" ht="6.75" customHeight="1" x14ac:dyDescent="0.15"/>
    <row r="19" spans="3:38" ht="13.5" customHeight="1" x14ac:dyDescent="0.15">
      <c r="D19" s="101" t="s">
        <v>713</v>
      </c>
      <c r="AL19" s="359" t="s">
        <v>927</v>
      </c>
    </row>
    <row r="20" spans="3:38" ht="13.5" customHeight="1" x14ac:dyDescent="0.15">
      <c r="AL20" s="386"/>
    </row>
    <row r="21" spans="3:38" ht="13.5" customHeight="1" x14ac:dyDescent="0.15"/>
    <row r="22" spans="3:38" ht="13.5" customHeight="1" x14ac:dyDescent="0.15">
      <c r="O22" s="212"/>
      <c r="P22" s="212"/>
      <c r="Q22" s="212"/>
      <c r="R22" s="212"/>
      <c r="S22" s="212"/>
      <c r="T22" s="212"/>
      <c r="U22" s="212"/>
      <c r="V22" s="730" t="s">
        <v>842</v>
      </c>
      <c r="W22" s="730"/>
      <c r="X22" s="731"/>
      <c r="Y22" s="731"/>
      <c r="Z22" s="101" t="s">
        <v>177</v>
      </c>
      <c r="AA22" s="731"/>
      <c r="AB22" s="731"/>
      <c r="AC22" s="101" t="s">
        <v>93</v>
      </c>
      <c r="AD22" s="731"/>
      <c r="AE22" s="731"/>
      <c r="AF22" s="101" t="s">
        <v>179</v>
      </c>
      <c r="AL22" s="101" t="s">
        <v>1095</v>
      </c>
    </row>
    <row r="23" spans="3:38" ht="13.5" customHeight="1" x14ac:dyDescent="0.15"/>
    <row r="24" spans="3:38" ht="13.5" customHeight="1" x14ac:dyDescent="0.15">
      <c r="AL24" s="308"/>
    </row>
    <row r="25" spans="3:38" ht="13.5" customHeight="1" x14ac:dyDescent="0.15">
      <c r="V25" s="213"/>
      <c r="W25" s="213"/>
      <c r="X25" s="213"/>
      <c r="Y25" s="213"/>
      <c r="Z25" s="213"/>
      <c r="AA25" s="213"/>
      <c r="AB25" s="213"/>
      <c r="AC25" s="213"/>
      <c r="AD25" s="213"/>
      <c r="AE25" s="213"/>
      <c r="AF25" s="213"/>
    </row>
    <row r="26" spans="3:38" ht="13.5" customHeight="1" x14ac:dyDescent="0.15">
      <c r="D26" s="175"/>
      <c r="E26" s="175"/>
      <c r="F26" s="175"/>
      <c r="G26" s="175"/>
      <c r="H26" s="175"/>
      <c r="I26" s="175"/>
      <c r="J26" s="175"/>
      <c r="K26" s="175"/>
      <c r="L26" s="175"/>
      <c r="Q26" s="175" t="s">
        <v>8</v>
      </c>
      <c r="R26" s="175"/>
      <c r="S26" s="175"/>
      <c r="T26" s="175"/>
      <c r="U26" s="175"/>
      <c r="V26" s="725" t="str">
        <f>IF(確２面!K8="","",確２面!K8)</f>
        <v/>
      </c>
      <c r="W26" s="725"/>
      <c r="X26" s="725"/>
      <c r="Y26" s="725"/>
      <c r="Z26" s="725"/>
      <c r="AA26" s="725"/>
      <c r="AB26" s="725"/>
      <c r="AC26" s="725"/>
      <c r="AD26" s="725"/>
      <c r="AE26" s="725"/>
      <c r="AF26" s="725"/>
      <c r="AG26" s="725"/>
      <c r="AH26" s="725"/>
      <c r="AI26" s="725"/>
      <c r="AL26" s="216" t="s">
        <v>582</v>
      </c>
    </row>
    <row r="27" spans="3:38" ht="6.75" customHeight="1" x14ac:dyDescent="0.15">
      <c r="D27" s="175"/>
      <c r="E27" s="175"/>
      <c r="F27" s="175"/>
      <c r="G27" s="175"/>
      <c r="H27" s="175"/>
      <c r="I27" s="175"/>
      <c r="J27" s="175"/>
      <c r="K27" s="175"/>
      <c r="L27" s="175"/>
      <c r="Q27" s="175"/>
      <c r="R27" s="175"/>
      <c r="S27" s="175"/>
      <c r="T27" s="175"/>
      <c r="U27" s="175"/>
      <c r="V27" s="215"/>
      <c r="W27" s="215"/>
      <c r="X27" s="215"/>
      <c r="Y27" s="215"/>
      <c r="Z27" s="215"/>
      <c r="AA27" s="215"/>
      <c r="AB27" s="215"/>
      <c r="AC27" s="215"/>
      <c r="AD27" s="215"/>
      <c r="AE27" s="215"/>
      <c r="AF27" s="215"/>
    </row>
    <row r="28" spans="3:38" ht="13.5" customHeight="1" x14ac:dyDescent="0.15">
      <c r="D28" s="175"/>
      <c r="E28" s="175"/>
      <c r="F28" s="175"/>
      <c r="G28" s="175"/>
      <c r="H28" s="175"/>
      <c r="I28" s="175"/>
      <c r="J28" s="175"/>
      <c r="K28" s="175"/>
      <c r="L28" s="175"/>
      <c r="Q28" s="175"/>
      <c r="R28" s="175"/>
      <c r="S28" s="175"/>
      <c r="T28" s="175"/>
      <c r="U28" s="175"/>
      <c r="V28" s="725" t="str">
        <f>IF(確２面その２!K8="","",確２面その２!K8)</f>
        <v/>
      </c>
      <c r="W28" s="725"/>
      <c r="X28" s="725"/>
      <c r="Y28" s="725"/>
      <c r="Z28" s="725"/>
      <c r="AA28" s="725"/>
      <c r="AB28" s="725"/>
      <c r="AC28" s="725"/>
      <c r="AD28" s="725"/>
      <c r="AE28" s="725"/>
      <c r="AF28" s="725"/>
      <c r="AG28" s="725"/>
      <c r="AH28" s="725"/>
      <c r="AI28" s="725"/>
    </row>
    <row r="29" spans="3:38" ht="6.75" customHeight="1" x14ac:dyDescent="0.15">
      <c r="D29" s="175"/>
      <c r="E29" s="175"/>
      <c r="F29" s="175"/>
      <c r="G29" s="175"/>
      <c r="H29" s="175"/>
      <c r="I29" s="175"/>
      <c r="J29" s="175"/>
      <c r="K29" s="175"/>
      <c r="L29" s="175"/>
      <c r="Q29" s="175"/>
      <c r="R29" s="175"/>
      <c r="S29" s="175"/>
      <c r="T29" s="175"/>
      <c r="U29" s="175"/>
      <c r="V29" s="215"/>
      <c r="W29" s="215"/>
      <c r="X29" s="215"/>
      <c r="Y29" s="215"/>
      <c r="Z29" s="215"/>
      <c r="AA29" s="215"/>
      <c r="AB29" s="215"/>
      <c r="AC29" s="215"/>
      <c r="AD29" s="215"/>
      <c r="AE29" s="215"/>
      <c r="AF29" s="215"/>
    </row>
    <row r="30" spans="3:38" ht="13.5" customHeight="1" x14ac:dyDescent="0.15">
      <c r="D30" s="175"/>
      <c r="E30" s="175"/>
      <c r="F30" s="175"/>
      <c r="G30" s="175"/>
      <c r="H30" s="175"/>
      <c r="I30" s="175"/>
      <c r="J30" s="175"/>
      <c r="K30" s="175"/>
      <c r="L30" s="175"/>
      <c r="Q30" s="175"/>
      <c r="R30" s="175"/>
      <c r="S30" s="175"/>
      <c r="T30" s="175"/>
      <c r="U30" s="175"/>
      <c r="V30" s="725" t="str">
        <f>IF(確２面その２!K16="","",確２面その２!K16)</f>
        <v/>
      </c>
      <c r="W30" s="725"/>
      <c r="X30" s="725"/>
      <c r="Y30" s="725"/>
      <c r="Z30" s="725"/>
      <c r="AA30" s="725"/>
      <c r="AB30" s="725"/>
      <c r="AC30" s="725"/>
      <c r="AD30" s="725"/>
      <c r="AE30" s="725"/>
      <c r="AF30" s="725"/>
      <c r="AG30" s="725"/>
      <c r="AH30" s="725"/>
      <c r="AI30" s="725"/>
    </row>
    <row r="31" spans="3:38" ht="6.75" customHeight="1" x14ac:dyDescent="0.15">
      <c r="D31" s="175"/>
      <c r="E31" s="175"/>
      <c r="F31" s="175"/>
      <c r="G31" s="175"/>
      <c r="H31" s="175"/>
      <c r="I31" s="175"/>
      <c r="J31" s="175"/>
      <c r="K31" s="175"/>
      <c r="L31" s="175"/>
      <c r="Q31" s="175"/>
      <c r="R31" s="175"/>
      <c r="S31" s="175"/>
      <c r="T31" s="175"/>
      <c r="U31" s="175"/>
      <c r="V31" s="215"/>
      <c r="W31" s="215"/>
      <c r="X31" s="215"/>
      <c r="Y31" s="215"/>
      <c r="Z31" s="215"/>
      <c r="AA31" s="215"/>
      <c r="AB31" s="215"/>
      <c r="AC31" s="215"/>
      <c r="AD31" s="215"/>
      <c r="AE31" s="215"/>
      <c r="AF31" s="215"/>
    </row>
    <row r="32" spans="3:38" ht="13.5" customHeight="1" x14ac:dyDescent="0.15">
      <c r="D32" s="175"/>
      <c r="E32" s="175"/>
      <c r="F32" s="175"/>
      <c r="G32" s="175"/>
      <c r="H32" s="175"/>
      <c r="I32" s="175"/>
      <c r="J32" s="175"/>
      <c r="K32" s="175"/>
      <c r="L32" s="175"/>
      <c r="Q32" s="175"/>
      <c r="R32" s="175"/>
      <c r="S32" s="175"/>
      <c r="T32" s="175"/>
      <c r="U32" s="175"/>
      <c r="V32" s="725" t="str">
        <f>IF(確２面その２!K24="","",確２面その２!K24)</f>
        <v/>
      </c>
      <c r="W32" s="725"/>
      <c r="X32" s="725"/>
      <c r="Y32" s="725"/>
      <c r="Z32" s="725"/>
      <c r="AA32" s="725"/>
      <c r="AB32" s="725"/>
      <c r="AC32" s="725"/>
      <c r="AD32" s="725"/>
      <c r="AE32" s="725"/>
      <c r="AF32" s="725"/>
      <c r="AG32" s="725"/>
      <c r="AH32" s="725"/>
      <c r="AI32" s="725"/>
    </row>
    <row r="33" spans="1:38" ht="6" customHeight="1" x14ac:dyDescent="0.1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row>
    <row r="34" spans="1:38" ht="6"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row>
    <row r="35" spans="1:38" ht="13.5" customHeight="1" x14ac:dyDescent="0.15">
      <c r="Q35" s="101" t="s">
        <v>212</v>
      </c>
      <c r="U35" s="175"/>
      <c r="V35" s="725" t="str">
        <f>IF(確２面!K27="","",確２面!K27)</f>
        <v/>
      </c>
      <c r="W35" s="725"/>
      <c r="X35" s="725"/>
      <c r="Y35" s="725"/>
      <c r="Z35" s="725"/>
      <c r="AA35" s="725"/>
      <c r="AB35" s="725"/>
      <c r="AC35" s="725"/>
      <c r="AD35" s="725"/>
      <c r="AE35" s="725"/>
      <c r="AF35" s="725"/>
      <c r="AL35" s="216" t="s">
        <v>582</v>
      </c>
    </row>
    <row r="36" spans="1:38" ht="6.75" customHeight="1" x14ac:dyDescent="0.15"/>
    <row r="37" spans="1:38" ht="13.5" customHeight="1" x14ac:dyDescent="0.15">
      <c r="D37" s="175"/>
      <c r="E37" s="175"/>
      <c r="F37" s="175"/>
      <c r="G37" s="175"/>
      <c r="H37" s="175"/>
      <c r="I37" s="175"/>
      <c r="J37" s="175"/>
      <c r="K37" s="175"/>
      <c r="L37" s="175"/>
      <c r="Q37" s="175"/>
      <c r="R37" s="175"/>
      <c r="S37" s="175"/>
      <c r="T37" s="175"/>
      <c r="U37" s="175"/>
    </row>
    <row r="38" spans="1:38" ht="13.5" customHeight="1" x14ac:dyDescent="0.15">
      <c r="D38" s="175"/>
      <c r="E38" s="175"/>
      <c r="F38" s="175"/>
      <c r="G38" s="175"/>
      <c r="H38" s="175"/>
      <c r="I38" s="175"/>
      <c r="J38" s="175"/>
      <c r="K38" s="175"/>
      <c r="L38" s="175"/>
      <c r="Q38" s="175"/>
      <c r="R38" s="175"/>
      <c r="S38" s="175"/>
      <c r="T38" s="175"/>
      <c r="U38" s="175"/>
      <c r="V38" s="175"/>
      <c r="W38" s="175"/>
      <c r="X38" s="175"/>
      <c r="Y38" s="175"/>
      <c r="Z38" s="175"/>
      <c r="AA38" s="175"/>
      <c r="AB38" s="175"/>
      <c r="AC38" s="175"/>
      <c r="AD38" s="175"/>
      <c r="AE38" s="175"/>
      <c r="AF38" s="175"/>
    </row>
    <row r="39" spans="1:38" ht="13.5" customHeight="1" x14ac:dyDescent="0.15">
      <c r="Q39" s="101" t="s">
        <v>90</v>
      </c>
      <c r="V39" s="725" t="str">
        <f>IF(確２面!K18="","",確２面!K18)</f>
        <v/>
      </c>
      <c r="W39" s="725"/>
      <c r="X39" s="725"/>
      <c r="Y39" s="725"/>
      <c r="Z39" s="725"/>
      <c r="AA39" s="725"/>
      <c r="AB39" s="725"/>
      <c r="AC39" s="725"/>
      <c r="AD39" s="725"/>
      <c r="AE39" s="725"/>
      <c r="AF39" s="725"/>
      <c r="AG39" s="725"/>
      <c r="AH39" s="725"/>
      <c r="AI39" s="725"/>
      <c r="AL39" s="345"/>
    </row>
    <row r="40" spans="1:38" ht="13.5" customHeight="1" x14ac:dyDescent="0.15">
      <c r="V40" s="725" t="str">
        <f>IF(確２面!K16="","",確２面!K16)</f>
        <v/>
      </c>
      <c r="W40" s="725"/>
      <c r="X40" s="725"/>
      <c r="Y40" s="725"/>
      <c r="Z40" s="725"/>
      <c r="AA40" s="725"/>
      <c r="AB40" s="725"/>
      <c r="AC40" s="725"/>
      <c r="AD40" s="725"/>
      <c r="AE40" s="725"/>
      <c r="AF40" s="725"/>
      <c r="AG40" s="214"/>
      <c r="AL40" s="216" t="s">
        <v>582</v>
      </c>
    </row>
    <row r="41" spans="1:38" ht="6.75" customHeight="1" x14ac:dyDescent="0.15">
      <c r="V41" s="217"/>
      <c r="W41" s="217"/>
      <c r="X41" s="217"/>
      <c r="Y41" s="217"/>
      <c r="Z41" s="217"/>
      <c r="AA41" s="217"/>
      <c r="AB41" s="217"/>
      <c r="AC41" s="217"/>
      <c r="AD41" s="217"/>
      <c r="AE41" s="217"/>
      <c r="AF41" s="217"/>
    </row>
    <row r="42" spans="1:38" ht="13.5" customHeight="1" x14ac:dyDescent="0.15">
      <c r="Q42" s="101" t="s">
        <v>22</v>
      </c>
      <c r="V42" s="724" t="str">
        <f>IF(確２面!K21="","",確２面!K21)</f>
        <v/>
      </c>
      <c r="W42" s="724"/>
      <c r="X42" s="724"/>
      <c r="Y42" s="724"/>
      <c r="Z42" s="724"/>
      <c r="AA42" s="724"/>
      <c r="AB42" s="724"/>
      <c r="AC42" s="724"/>
      <c r="AD42" s="724"/>
      <c r="AE42" s="724"/>
      <c r="AF42" s="724"/>
      <c r="AL42" s="216" t="s">
        <v>582</v>
      </c>
    </row>
    <row r="43" spans="1:38" ht="6.75" customHeight="1" x14ac:dyDescent="0.15">
      <c r="V43" s="218"/>
      <c r="W43" s="218"/>
      <c r="X43" s="218"/>
      <c r="Y43" s="218"/>
      <c r="Z43" s="218"/>
      <c r="AA43" s="218"/>
      <c r="AB43" s="218"/>
      <c r="AC43" s="218"/>
      <c r="AD43" s="218"/>
      <c r="AE43" s="218"/>
      <c r="AF43" s="218"/>
    </row>
    <row r="44" spans="1:38" ht="13.5" customHeight="1" x14ac:dyDescent="0.15">
      <c r="Q44" s="727" t="s">
        <v>1044</v>
      </c>
      <c r="R44" s="727"/>
      <c r="S44" s="727"/>
      <c r="T44" s="727"/>
      <c r="V44" s="726"/>
      <c r="W44" s="726"/>
      <c r="X44" s="726"/>
      <c r="Y44" s="726"/>
      <c r="Z44" s="726"/>
      <c r="AA44" s="726"/>
      <c r="AB44" s="726"/>
      <c r="AC44" s="726"/>
      <c r="AD44" s="726"/>
      <c r="AE44" s="726"/>
      <c r="AF44" s="726"/>
      <c r="AG44" s="215"/>
      <c r="AH44" s="215"/>
      <c r="AI44" s="215"/>
      <c r="AL44" s="101" t="s">
        <v>960</v>
      </c>
    </row>
    <row r="45" spans="1:38" ht="13.5" customHeight="1" x14ac:dyDescent="0.15">
      <c r="V45" s="215"/>
      <c r="W45" s="215"/>
      <c r="X45" s="215"/>
      <c r="Y45" s="215"/>
      <c r="Z45" s="215"/>
      <c r="AA45" s="215"/>
      <c r="AB45" s="215"/>
      <c r="AC45" s="215"/>
      <c r="AD45" s="215"/>
      <c r="AE45" s="215"/>
      <c r="AF45" s="215"/>
      <c r="AG45" s="215"/>
      <c r="AH45" s="215"/>
      <c r="AI45" s="215"/>
    </row>
    <row r="46" spans="1:38" ht="13.5" customHeight="1" x14ac:dyDescent="0.15"/>
    <row r="47" spans="1:38" ht="13.5" customHeight="1" x14ac:dyDescent="0.15">
      <c r="A47" s="187" t="s">
        <v>222</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9"/>
    </row>
    <row r="48" spans="1:38" ht="13.5" customHeight="1" x14ac:dyDescent="0.15">
      <c r="A48" s="193"/>
      <c r="AI48" s="192"/>
    </row>
    <row r="49" spans="1:39" ht="13.5" customHeight="1" x14ac:dyDescent="0.15">
      <c r="A49" s="193"/>
      <c r="AI49" s="192"/>
    </row>
    <row r="50" spans="1:39" ht="13.5" customHeight="1" x14ac:dyDescent="0.15">
      <c r="A50" s="193"/>
      <c r="S50" s="190"/>
      <c r="T50" s="190"/>
      <c r="U50" s="190"/>
      <c r="V50" s="190"/>
      <c r="W50" s="190"/>
      <c r="X50" s="190"/>
      <c r="Y50" s="190"/>
      <c r="Z50" s="190"/>
      <c r="AI50" s="191"/>
    </row>
    <row r="51" spans="1:39" ht="13.5" customHeight="1" x14ac:dyDescent="0.15">
      <c r="A51" s="225" t="s">
        <v>92</v>
      </c>
      <c r="B51" s="226"/>
      <c r="C51" s="226"/>
      <c r="D51" s="226"/>
      <c r="E51" s="226"/>
      <c r="F51" s="226"/>
      <c r="G51" s="226"/>
      <c r="H51" s="226"/>
      <c r="I51" s="227"/>
      <c r="J51" s="225" t="s">
        <v>221</v>
      </c>
      <c r="K51" s="226"/>
      <c r="L51" s="226"/>
      <c r="M51" s="226"/>
      <c r="N51" s="226"/>
      <c r="O51" s="226"/>
      <c r="P51" s="226"/>
      <c r="Q51" s="226"/>
      <c r="R51" s="227"/>
      <c r="S51" s="225" t="s">
        <v>91</v>
      </c>
      <c r="T51" s="226"/>
      <c r="U51" s="226"/>
      <c r="V51" s="226"/>
      <c r="W51" s="226"/>
      <c r="X51" s="226"/>
      <c r="Y51" s="226"/>
      <c r="Z51" s="227"/>
      <c r="AA51" s="228" t="s">
        <v>9</v>
      </c>
      <c r="AB51" s="229"/>
      <c r="AC51" s="229"/>
      <c r="AD51" s="229"/>
      <c r="AE51" s="229"/>
      <c r="AF51" s="229"/>
      <c r="AG51" s="229"/>
      <c r="AH51" s="229"/>
      <c r="AI51" s="230"/>
    </row>
    <row r="52" spans="1:39" ht="13.5" customHeight="1" x14ac:dyDescent="0.15">
      <c r="A52" s="231"/>
      <c r="B52" s="232"/>
      <c r="C52" s="232"/>
      <c r="D52" s="232"/>
      <c r="E52" s="232"/>
      <c r="F52" s="232"/>
      <c r="G52" s="232"/>
      <c r="H52" s="232"/>
      <c r="I52" s="233"/>
      <c r="J52" s="231"/>
      <c r="K52" s="232"/>
      <c r="L52" s="232"/>
      <c r="M52" s="232"/>
      <c r="N52" s="232"/>
      <c r="O52" s="232"/>
      <c r="P52" s="232"/>
      <c r="Q52" s="232"/>
      <c r="R52" s="233"/>
      <c r="S52" s="234"/>
      <c r="T52" s="235"/>
      <c r="U52" s="235"/>
      <c r="V52" s="235"/>
      <c r="W52" s="235"/>
      <c r="X52" s="235"/>
      <c r="Y52" s="235"/>
      <c r="Z52" s="356"/>
      <c r="AA52" s="236"/>
      <c r="AB52" s="237"/>
      <c r="AC52" s="237"/>
      <c r="AD52" s="237"/>
      <c r="AE52" s="237"/>
      <c r="AF52" s="237"/>
      <c r="AG52" s="237"/>
      <c r="AH52" s="237"/>
      <c r="AI52" s="238"/>
    </row>
    <row r="53" spans="1:39" ht="13.5" customHeight="1" x14ac:dyDescent="0.15">
      <c r="A53" s="721" t="s">
        <v>843</v>
      </c>
      <c r="B53" s="722"/>
      <c r="C53" s="722"/>
      <c r="D53" s="722"/>
      <c r="E53" s="722"/>
      <c r="F53" s="722"/>
      <c r="G53" s="722"/>
      <c r="H53" s="722"/>
      <c r="I53" s="723"/>
      <c r="J53" s="225"/>
      <c r="K53" s="226"/>
      <c r="L53" s="226"/>
      <c r="M53" s="226"/>
      <c r="N53" s="226"/>
      <c r="O53" s="226"/>
      <c r="P53" s="226"/>
      <c r="Q53" s="226"/>
      <c r="R53" s="227"/>
      <c r="S53" s="239" t="s">
        <v>232</v>
      </c>
      <c r="T53" s="240"/>
      <c r="U53" s="240"/>
      <c r="V53" s="240"/>
      <c r="W53" s="240"/>
      <c r="X53" s="240"/>
      <c r="Y53" s="240"/>
      <c r="Z53" s="241"/>
      <c r="AA53" s="721" t="s">
        <v>843</v>
      </c>
      <c r="AB53" s="722"/>
      <c r="AC53" s="722"/>
      <c r="AD53" s="722"/>
      <c r="AE53" s="722"/>
      <c r="AF53" s="722"/>
      <c r="AG53" s="722"/>
      <c r="AH53" s="722"/>
      <c r="AI53" s="723"/>
    </row>
    <row r="54" spans="1:39" ht="13.5" customHeight="1" x14ac:dyDescent="0.15">
      <c r="A54" s="703"/>
      <c r="B54" s="704"/>
      <c r="C54" s="704"/>
      <c r="D54" s="704"/>
      <c r="E54" s="704"/>
      <c r="F54" s="704"/>
      <c r="G54" s="704"/>
      <c r="H54" s="704"/>
      <c r="I54" s="705"/>
      <c r="J54" s="234"/>
      <c r="K54" s="235"/>
      <c r="L54" s="235"/>
      <c r="M54" s="235"/>
      <c r="N54" s="235"/>
      <c r="O54" s="235"/>
      <c r="P54" s="235"/>
      <c r="Q54" s="235"/>
      <c r="R54" s="242"/>
      <c r="S54" s="243"/>
      <c r="T54" s="244"/>
      <c r="U54" s="244"/>
      <c r="V54" s="244"/>
      <c r="W54" s="244"/>
      <c r="X54" s="244"/>
      <c r="Y54" s="244"/>
      <c r="Z54" s="245"/>
      <c r="AA54" s="715"/>
      <c r="AB54" s="716"/>
      <c r="AC54" s="716"/>
      <c r="AD54" s="716"/>
      <c r="AE54" s="716"/>
      <c r="AF54" s="716"/>
      <c r="AG54" s="716"/>
      <c r="AH54" s="716"/>
      <c r="AI54" s="717"/>
    </row>
    <row r="55" spans="1:39" ht="13.5" customHeight="1" x14ac:dyDescent="0.15">
      <c r="A55" s="706"/>
      <c r="B55" s="707"/>
      <c r="C55" s="707"/>
      <c r="D55" s="707"/>
      <c r="E55" s="707"/>
      <c r="F55" s="707"/>
      <c r="G55" s="707"/>
      <c r="H55" s="707"/>
      <c r="I55" s="708"/>
      <c r="J55" s="234"/>
      <c r="K55" s="235"/>
      <c r="L55" s="235"/>
      <c r="M55" s="235"/>
      <c r="N55" s="235"/>
      <c r="O55" s="235"/>
      <c r="P55" s="235"/>
      <c r="Q55" s="235"/>
      <c r="R55" s="242"/>
      <c r="S55" s="243"/>
      <c r="T55" s="244"/>
      <c r="U55" s="244"/>
      <c r="V55" s="244"/>
      <c r="W55" s="244"/>
      <c r="X55" s="244"/>
      <c r="Y55" s="244"/>
      <c r="Z55" s="245"/>
      <c r="AA55" s="718"/>
      <c r="AB55" s="719"/>
      <c r="AC55" s="719"/>
      <c r="AD55" s="719"/>
      <c r="AE55" s="719"/>
      <c r="AF55" s="719"/>
      <c r="AG55" s="719"/>
      <c r="AH55" s="719"/>
      <c r="AI55" s="720"/>
      <c r="AM55" s="433"/>
    </row>
    <row r="56" spans="1:39" ht="13.5" customHeight="1" x14ac:dyDescent="0.15">
      <c r="A56" s="225" t="s">
        <v>714</v>
      </c>
      <c r="B56" s="226"/>
      <c r="C56" s="226"/>
      <c r="D56" s="226"/>
      <c r="E56" s="226"/>
      <c r="F56" s="226"/>
      <c r="G56" s="226"/>
      <c r="H56" s="226"/>
      <c r="I56" s="246" t="s">
        <v>715</v>
      </c>
      <c r="J56" s="234"/>
      <c r="K56" s="235"/>
      <c r="L56" s="235"/>
      <c r="M56" s="235"/>
      <c r="N56" s="235"/>
      <c r="O56" s="235"/>
      <c r="P56" s="235"/>
      <c r="Q56" s="235"/>
      <c r="R56" s="242"/>
      <c r="S56" s="243"/>
      <c r="T56" s="244"/>
      <c r="U56" s="244"/>
      <c r="V56" s="244"/>
      <c r="W56" s="244"/>
      <c r="X56" s="244"/>
      <c r="Y56" s="244"/>
      <c r="Z56" s="245"/>
      <c r="AA56" s="225" t="s">
        <v>716</v>
      </c>
      <c r="AB56" s="226"/>
      <c r="AC56" s="226"/>
      <c r="AD56" s="226"/>
      <c r="AE56" s="226"/>
      <c r="AF56" s="226"/>
      <c r="AG56" s="226"/>
      <c r="AH56" s="226"/>
      <c r="AI56" s="246" t="s">
        <v>715</v>
      </c>
    </row>
    <row r="57" spans="1:39" ht="13.5" customHeight="1" x14ac:dyDescent="0.15">
      <c r="A57" s="709"/>
      <c r="B57" s="710"/>
      <c r="C57" s="710"/>
      <c r="D57" s="710"/>
      <c r="E57" s="710"/>
      <c r="F57" s="710"/>
      <c r="G57" s="710"/>
      <c r="H57" s="710"/>
      <c r="I57" s="711"/>
      <c r="J57" s="234"/>
      <c r="K57" s="235"/>
      <c r="L57" s="235"/>
      <c r="M57" s="235"/>
      <c r="N57" s="235"/>
      <c r="O57" s="235"/>
      <c r="P57" s="235"/>
      <c r="Q57" s="235"/>
      <c r="R57" s="242"/>
      <c r="S57" s="243"/>
      <c r="T57" s="244"/>
      <c r="U57" s="244"/>
      <c r="V57" s="244"/>
      <c r="W57" s="244"/>
      <c r="X57" s="244"/>
      <c r="Y57" s="244"/>
      <c r="Z57" s="245"/>
      <c r="AA57" s="709"/>
      <c r="AB57" s="710"/>
      <c r="AC57" s="710"/>
      <c r="AD57" s="710"/>
      <c r="AE57" s="710"/>
      <c r="AF57" s="710"/>
      <c r="AG57" s="710"/>
      <c r="AH57" s="710"/>
      <c r="AI57" s="711"/>
      <c r="AM57" s="434"/>
    </row>
    <row r="58" spans="1:39" ht="13.5" customHeight="1" x14ac:dyDescent="0.15">
      <c r="A58" s="712"/>
      <c r="B58" s="713"/>
      <c r="C58" s="713"/>
      <c r="D58" s="713"/>
      <c r="E58" s="713"/>
      <c r="F58" s="713"/>
      <c r="G58" s="713"/>
      <c r="H58" s="713"/>
      <c r="I58" s="714"/>
      <c r="J58" s="234"/>
      <c r="K58" s="235"/>
      <c r="L58" s="235"/>
      <c r="M58" s="235"/>
      <c r="N58" s="235"/>
      <c r="O58" s="235"/>
      <c r="P58" s="235"/>
      <c r="Q58" s="235"/>
      <c r="R58" s="242"/>
      <c r="S58" s="243"/>
      <c r="T58" s="244"/>
      <c r="U58" s="244"/>
      <c r="V58" s="244"/>
      <c r="W58" s="244"/>
      <c r="X58" s="244"/>
      <c r="Y58" s="244"/>
      <c r="Z58" s="245"/>
      <c r="AA58" s="712"/>
      <c r="AB58" s="713"/>
      <c r="AC58" s="713"/>
      <c r="AD58" s="713"/>
      <c r="AE58" s="713"/>
      <c r="AF58" s="713"/>
      <c r="AG58" s="713"/>
      <c r="AH58" s="713"/>
      <c r="AI58" s="714"/>
      <c r="AM58" s="434"/>
    </row>
    <row r="59" spans="1:39" ht="13.5" customHeight="1" x14ac:dyDescent="0.15">
      <c r="A59" s="225" t="s">
        <v>926</v>
      </c>
      <c r="B59" s="226"/>
      <c r="C59" s="226"/>
      <c r="D59" s="226"/>
      <c r="E59" s="226"/>
      <c r="F59" s="226"/>
      <c r="G59" s="226"/>
      <c r="H59" s="226"/>
      <c r="I59" s="227"/>
      <c r="J59" s="234"/>
      <c r="K59" s="235"/>
      <c r="L59" s="235"/>
      <c r="M59" s="235"/>
      <c r="N59" s="235"/>
      <c r="O59" s="235"/>
      <c r="P59" s="235"/>
      <c r="Q59" s="235"/>
      <c r="R59" s="242"/>
      <c r="S59" s="243"/>
      <c r="T59" s="244"/>
      <c r="U59" s="244"/>
      <c r="V59" s="244"/>
      <c r="W59" s="244"/>
      <c r="X59" s="244"/>
      <c r="Y59" s="244"/>
      <c r="Z59" s="245"/>
      <c r="AA59" s="225" t="s">
        <v>926</v>
      </c>
      <c r="AB59" s="247"/>
      <c r="AC59" s="247"/>
      <c r="AD59" s="247"/>
      <c r="AE59" s="247"/>
      <c r="AF59" s="247"/>
      <c r="AG59" s="247"/>
      <c r="AH59" s="247"/>
      <c r="AI59" s="248"/>
    </row>
    <row r="60" spans="1:39" ht="13.5" customHeight="1" x14ac:dyDescent="0.15">
      <c r="A60" s="234"/>
      <c r="B60" s="235"/>
      <c r="C60" s="235"/>
      <c r="D60" s="235"/>
      <c r="E60" s="235"/>
      <c r="F60" s="235"/>
      <c r="G60" s="235"/>
      <c r="H60" s="235"/>
      <c r="I60" s="242"/>
      <c r="J60" s="234"/>
      <c r="K60" s="235"/>
      <c r="L60" s="235"/>
      <c r="M60" s="235"/>
      <c r="N60" s="235"/>
      <c r="O60" s="235"/>
      <c r="P60" s="235"/>
      <c r="Q60" s="235"/>
      <c r="R60" s="242"/>
      <c r="S60" s="243"/>
      <c r="T60" s="244"/>
      <c r="U60" s="244"/>
      <c r="V60" s="244"/>
      <c r="W60" s="244"/>
      <c r="X60" s="244"/>
      <c r="Y60" s="244"/>
      <c r="Z60" s="245"/>
      <c r="AA60" s="249"/>
      <c r="AB60" s="250"/>
      <c r="AC60" s="250"/>
      <c r="AD60" s="250"/>
      <c r="AE60" s="250"/>
      <c r="AF60" s="250"/>
      <c r="AG60" s="250"/>
      <c r="AH60" s="250"/>
      <c r="AI60" s="251"/>
    </row>
    <row r="61" spans="1:39" ht="13.5" customHeight="1" x14ac:dyDescent="0.15">
      <c r="A61" s="231"/>
      <c r="B61" s="232"/>
      <c r="C61" s="232"/>
      <c r="D61" s="232"/>
      <c r="E61" s="232"/>
      <c r="F61" s="232"/>
      <c r="G61" s="232"/>
      <c r="H61" s="232"/>
      <c r="I61" s="233"/>
      <c r="J61" s="231"/>
      <c r="K61" s="232"/>
      <c r="L61" s="232"/>
      <c r="M61" s="232"/>
      <c r="N61" s="232"/>
      <c r="O61" s="232"/>
      <c r="P61" s="232"/>
      <c r="Q61" s="232"/>
      <c r="R61" s="233"/>
      <c r="S61" s="252"/>
      <c r="T61" s="253"/>
      <c r="U61" s="253"/>
      <c r="V61" s="253"/>
      <c r="W61" s="253"/>
      <c r="X61" s="253"/>
      <c r="Y61" s="253"/>
      <c r="Z61" s="254"/>
      <c r="AA61" s="255"/>
      <c r="AB61" s="256"/>
      <c r="AC61" s="256"/>
      <c r="AD61" s="256"/>
      <c r="AE61" s="256"/>
      <c r="AF61" s="256"/>
      <c r="AG61" s="256"/>
      <c r="AH61" s="256"/>
      <c r="AI61" s="257"/>
    </row>
    <row r="62" spans="1:39" ht="13.5" customHeight="1" x14ac:dyDescent="0.15"/>
    <row r="63" spans="1:39" ht="13.5" customHeight="1" x14ac:dyDescent="0.15"/>
    <row r="64" spans="1:39" ht="13.5" customHeight="1" x14ac:dyDescent="0.15"/>
    <row r="65" spans="35:37" ht="13.5" customHeight="1" x14ac:dyDescent="0.15"/>
    <row r="66" spans="35:37" ht="13.5" customHeight="1" x14ac:dyDescent="0.15"/>
    <row r="67" spans="35:37" ht="13.5" customHeight="1" x14ac:dyDescent="0.15"/>
    <row r="68" spans="35:37" ht="13.5" customHeight="1" thickBot="1" x14ac:dyDescent="0.2">
      <c r="AJ68" s="267"/>
      <c r="AK68" s="267"/>
    </row>
    <row r="69" spans="35:37" ht="13.5" customHeight="1" thickTop="1" x14ac:dyDescent="0.15">
      <c r="AI69" s="266"/>
    </row>
    <row r="70" spans="35:37" ht="13.5" customHeight="1" x14ac:dyDescent="0.15">
      <c r="AI70" s="266"/>
    </row>
    <row r="71" spans="35:37" ht="13.5" customHeight="1" x14ac:dyDescent="0.15"/>
    <row r="72" spans="35:37" ht="13.5" customHeight="1" x14ac:dyDescent="0.15"/>
    <row r="73" spans="35:37" ht="13.5" customHeight="1" x14ac:dyDescent="0.15"/>
    <row r="74" spans="35:37" ht="13.5" customHeight="1" x14ac:dyDescent="0.15"/>
    <row r="75" spans="35:37" ht="13.5" customHeight="1" x14ac:dyDescent="0.15"/>
    <row r="76" spans="35:37" ht="13.5" customHeight="1" x14ac:dyDescent="0.15"/>
    <row r="77" spans="35:37" ht="13.5" customHeight="1" x14ac:dyDescent="0.15"/>
    <row r="78" spans="35:37" ht="13.5" customHeight="1" x14ac:dyDescent="0.15"/>
  </sheetData>
  <sheetProtection algorithmName="SHA-512" hashValue="Ce2wn6xybvOoeB1BJNGLsCjQ6+aCxftTTVt53OW8GqQND8biVvXT4o3SoBee7dByZEXa+6cfdSK/1wxnh7H+cQ==" saltValue="FTcLhCwNXkKqOkWerE4vug==" spinCount="100000" sheet="1" objects="1" scenarios="1"/>
  <protectedRanges>
    <protectedRange sqref="Q44:T44" name="範囲3"/>
    <protectedRange sqref="X22 AA22 AD22 V44" name="範囲1"/>
    <protectedRange sqref="A54 A57 AA54 AA57" name="範囲2"/>
  </protectedRanges>
  <mergeCells count="22">
    <mergeCell ref="A3:AI5"/>
    <mergeCell ref="A7:AI7"/>
    <mergeCell ref="V22:W22"/>
    <mergeCell ref="X22:Y22"/>
    <mergeCell ref="AA22:AB22"/>
    <mergeCell ref="AD22:AE22"/>
    <mergeCell ref="V26:AI26"/>
    <mergeCell ref="V28:AI28"/>
    <mergeCell ref="V30:AI30"/>
    <mergeCell ref="V32:AI32"/>
    <mergeCell ref="V39:AI39"/>
    <mergeCell ref="V35:AF35"/>
    <mergeCell ref="V42:AF42"/>
    <mergeCell ref="V40:AF40"/>
    <mergeCell ref="V44:AF44"/>
    <mergeCell ref="Q44:T44"/>
    <mergeCell ref="A54:I55"/>
    <mergeCell ref="A57:I58"/>
    <mergeCell ref="AA54:AI55"/>
    <mergeCell ref="AA57:AI58"/>
    <mergeCell ref="A53:I53"/>
    <mergeCell ref="AA53:AI53"/>
  </mergeCells>
  <phoneticPr fontId="2"/>
  <conditionalFormatting sqref="V44:AF44">
    <cfRule type="containsBlanks" dxfId="19" priority="2">
      <formula>LEN(TRIM(V44))=0</formula>
    </cfRule>
  </conditionalFormatting>
  <dataValidations disablePrompts="1" count="3">
    <dataValidation imeMode="hiragana" allowBlank="1" showInputMessage="1" showErrorMessage="1" sqref="U26:U27 U35 D28:D33 Q37:T38 D37:L38" xr:uid="{00000000-0002-0000-0300-000000000000}"/>
    <dataValidation type="textLength" imeMode="halfAlpha" allowBlank="1" showInputMessage="1" showErrorMessage="1" sqref="V42:AF42 V44:V45" xr:uid="{00000000-0002-0000-0300-000001000000}">
      <formula1>1</formula1>
      <formula2>15</formula2>
    </dataValidation>
    <dataValidation type="list" allowBlank="1" showInputMessage="1" showErrorMessage="1" sqref="Q44:T44" xr:uid="{00000000-0002-0000-0300-000002000000}">
      <formula1>"Fax番号,E-mail"</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207"/>
  <sheetViews>
    <sheetView view="pageBreakPreview" zoomScaleNormal="100" zoomScaleSheetLayoutView="100" workbookViewId="0">
      <selection activeCell="S3" sqref="S3"/>
    </sheetView>
  </sheetViews>
  <sheetFormatPr defaultColWidth="4.125" defaultRowHeight="12.75" x14ac:dyDescent="0.15"/>
  <cols>
    <col min="1" max="37" width="2.625" style="119" customWidth="1"/>
    <col min="38" max="46" width="5.75" style="119" customWidth="1"/>
    <col min="47" max="47" width="5.75" style="169" customWidth="1"/>
    <col min="48" max="75" width="5.75" style="119" customWidth="1"/>
    <col min="76" max="16384" width="4.125" style="119"/>
  </cols>
  <sheetData>
    <row r="1" spans="1:39" ht="13.5" customHeight="1" x14ac:dyDescent="0.15">
      <c r="A1" s="737" t="s">
        <v>211</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row>
    <row r="2" spans="1:39" ht="13.5" customHeight="1" x14ac:dyDescent="0.1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L2" s="151" t="s">
        <v>547</v>
      </c>
      <c r="AM2" s="151"/>
    </row>
    <row r="3" spans="1:39" x14ac:dyDescent="0.15">
      <c r="A3" s="119" t="s">
        <v>123</v>
      </c>
      <c r="AL3" s="151" t="s">
        <v>548</v>
      </c>
      <c r="AM3" s="151"/>
    </row>
    <row r="4" spans="1:39" ht="6"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row>
    <row r="5" spans="1:39" ht="6" customHeigh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row>
    <row r="6" spans="1:39" x14ac:dyDescent="0.15">
      <c r="A6" s="119" t="s">
        <v>124</v>
      </c>
    </row>
    <row r="7" spans="1:39" x14ac:dyDescent="0.15">
      <c r="C7" s="119" t="s">
        <v>38</v>
      </c>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row>
    <row r="8" spans="1:39" x14ac:dyDescent="0.15">
      <c r="C8" s="119" t="s">
        <v>39</v>
      </c>
      <c r="H8" s="121" t="str">
        <f>IF(概１面!H13="","",概１面!H13)</f>
        <v/>
      </c>
      <c r="I8" s="121"/>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L8" s="119" t="s">
        <v>424</v>
      </c>
    </row>
    <row r="9" spans="1:39" x14ac:dyDescent="0.15">
      <c r="C9" s="119" t="s">
        <v>40</v>
      </c>
      <c r="H9" s="144" t="str">
        <f>IF(概１面!H14="","",概１面!H14)</f>
        <v/>
      </c>
      <c r="I9" s="144"/>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row>
    <row r="10" spans="1:39" x14ac:dyDescent="0.15">
      <c r="C10" s="119" t="s">
        <v>41</v>
      </c>
      <c r="H10" s="121" t="str">
        <f>IF(概１面!H15="","",概１面!H15)</f>
        <v/>
      </c>
      <c r="I10" s="121"/>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row>
    <row r="11" spans="1:39" x14ac:dyDescent="0.15">
      <c r="C11" s="119" t="s">
        <v>42</v>
      </c>
      <c r="H11" s="121"/>
      <c r="I11" s="121"/>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row>
    <row r="12" spans="1:39" ht="6"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39" ht="6" customHeight="1"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39" x14ac:dyDescent="0.15">
      <c r="A14" s="119" t="s">
        <v>125</v>
      </c>
    </row>
    <row r="15" spans="1:39" ht="13.5" thickBot="1" x14ac:dyDescent="0.2">
      <c r="C15" s="119" t="s">
        <v>43</v>
      </c>
      <c r="J15" s="120" t="s">
        <v>12</v>
      </c>
      <c r="K15" s="734" t="str">
        <f>IF($AM$16="","",VLOOKUP($AM$16,業者date!$B$9:$AF$18,5,TRUE))</f>
        <v/>
      </c>
      <c r="L15" s="734"/>
      <c r="M15" s="119" t="s">
        <v>46</v>
      </c>
      <c r="R15" s="120" t="s">
        <v>12</v>
      </c>
      <c r="S15" s="735" t="str">
        <f>IF($AM$16="","",VLOOKUP($AM$16,業者date!$B$9:$AF$18,6,TRUE))</f>
        <v/>
      </c>
      <c r="T15" s="735" t="s">
        <v>280</v>
      </c>
      <c r="U15" s="735" t="s">
        <v>280</v>
      </c>
      <c r="V15" s="735" t="s">
        <v>280</v>
      </c>
      <c r="W15" s="119" t="s">
        <v>52</v>
      </c>
      <c r="AB15" s="737" t="str">
        <f>IF($AM$16="","",VLOOKUP($AM$16,業者date!$B$9:$AF$18,8,TRUE))</f>
        <v/>
      </c>
      <c r="AC15" s="737"/>
      <c r="AD15" s="737"/>
      <c r="AE15" s="737"/>
      <c r="AF15" s="737"/>
      <c r="AG15" s="737"/>
      <c r="AH15" s="119" t="s">
        <v>126</v>
      </c>
      <c r="AM15" s="119" t="s">
        <v>1093</v>
      </c>
    </row>
    <row r="16" spans="1:39" x14ac:dyDescent="0.15">
      <c r="C16" s="119" t="s">
        <v>39</v>
      </c>
      <c r="K16" s="736" t="str">
        <f>IF($AM$16="","",VLOOKUP($AM$16,業者date!$B$9:$AF$18,2,TRUE))</f>
        <v/>
      </c>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M16" s="740"/>
    </row>
    <row r="17" spans="1:39" ht="13.5" thickBot="1" x14ac:dyDescent="0.2">
      <c r="C17" s="119" t="s">
        <v>50</v>
      </c>
      <c r="J17" s="120" t="s">
        <v>12</v>
      </c>
      <c r="K17" s="734" t="str">
        <f>IF($AM$16="","",VLOOKUP($AM$16,業者date!$B$9:$AF$18,10,TRUE))</f>
        <v/>
      </c>
      <c r="L17" s="734"/>
      <c r="M17" s="119" t="s">
        <v>45</v>
      </c>
      <c r="R17" s="120" t="s">
        <v>12</v>
      </c>
      <c r="S17" s="737" t="str">
        <f>IF($AM$16="","",VLOOKUP($AM$16,業者date!$B$9:$AF$18,11,TRUE))</f>
        <v/>
      </c>
      <c r="T17" s="737" t="s">
        <v>280</v>
      </c>
      <c r="U17" s="737" t="s">
        <v>280</v>
      </c>
      <c r="V17" s="737" t="s">
        <v>280</v>
      </c>
      <c r="W17" s="119" t="s">
        <v>44</v>
      </c>
      <c r="AB17" s="737" t="str">
        <f>IF($AM$16="","",VLOOKUP($AM$16,業者date!$B$9:$AF$18,13,TRUE))</f>
        <v/>
      </c>
      <c r="AC17" s="737"/>
      <c r="AD17" s="737"/>
      <c r="AE17" s="737"/>
      <c r="AF17" s="737"/>
      <c r="AG17" s="737"/>
      <c r="AH17" s="119" t="s">
        <v>126</v>
      </c>
      <c r="AM17" s="741"/>
    </row>
    <row r="18" spans="1:39" x14ac:dyDescent="0.15">
      <c r="H18" s="119" t="str">
        <f>IF(概１面!H23="","",概１面!H23)</f>
        <v/>
      </c>
      <c r="K18" s="736" t="str">
        <f>IF($AM$16="","",VLOOKUP($AM$16,業者date!$B$9:$AF$18,15,TRUE))</f>
        <v/>
      </c>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row>
    <row r="19" spans="1:39" x14ac:dyDescent="0.15">
      <c r="C19" s="119" t="s">
        <v>47</v>
      </c>
      <c r="H19" s="119" t="str">
        <f>IF(概１面!H24="","",概１面!H24)</f>
        <v/>
      </c>
      <c r="J19" s="121"/>
      <c r="K19" s="736" t="str">
        <f>IF($AM$16="","",VLOOKUP($AM$16,業者date!$B$9:$AF$18,20,TRUE))</f>
        <v/>
      </c>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row>
    <row r="20" spans="1:39" x14ac:dyDescent="0.15">
      <c r="C20" s="119" t="s">
        <v>48</v>
      </c>
      <c r="H20" s="119" t="str">
        <f>IF(概１面!H25="","",概１面!H25)</f>
        <v/>
      </c>
      <c r="K20" s="736" t="str">
        <f>IF($AM$16="","",VLOOKUP($AM$16,業者date!$B$9:$AF$18,22,TRUE))</f>
        <v/>
      </c>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row>
    <row r="21" spans="1:39" x14ac:dyDescent="0.15">
      <c r="C21" s="119" t="s">
        <v>49</v>
      </c>
      <c r="H21" s="119" t="str">
        <f>IF(概１面!H26="","",概１面!H26)</f>
        <v/>
      </c>
      <c r="K21" s="736" t="str">
        <f>IF($AM$16="","",VLOOKUP($AM$16,業者date!$B$9:$AF$18,29,TRUE))</f>
        <v/>
      </c>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row>
    <row r="22" spans="1:39" ht="6" customHeight="1" x14ac:dyDescent="0.15">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row>
    <row r="23" spans="1:39" ht="6" customHeight="1" x14ac:dyDescent="0.15">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row>
    <row r="24" spans="1:39" x14ac:dyDescent="0.15">
      <c r="A24" s="119" t="s">
        <v>127</v>
      </c>
    </row>
    <row r="25" spans="1:39" x14ac:dyDescent="0.15">
      <c r="A25" s="119" t="s">
        <v>3</v>
      </c>
    </row>
    <row r="26" spans="1:39" ht="13.5" thickBot="1" x14ac:dyDescent="0.2">
      <c r="C26" s="119" t="s">
        <v>43</v>
      </c>
      <c r="H26" s="145"/>
      <c r="I26" s="120"/>
      <c r="J26" s="120" t="s">
        <v>12</v>
      </c>
      <c r="K26" s="734" t="str">
        <f>IF($AM$27="","",VLOOKUP($AM$27,業者date!$B$9:$AF$18,5,TRUE))</f>
        <v/>
      </c>
      <c r="L26" s="734"/>
      <c r="M26" s="119" t="s">
        <v>46</v>
      </c>
      <c r="R26" s="120" t="s">
        <v>12</v>
      </c>
      <c r="S26" s="735" t="str">
        <f>IF($AM$27="","",VLOOKUP($AM$27,業者date!$B$9:$AF$18,6,TRUE))</f>
        <v/>
      </c>
      <c r="T26" s="735" t="s">
        <v>280</v>
      </c>
      <c r="U26" s="735" t="s">
        <v>280</v>
      </c>
      <c r="V26" s="735" t="s">
        <v>280</v>
      </c>
      <c r="W26" s="119" t="s">
        <v>52</v>
      </c>
      <c r="AB26" s="737" t="str">
        <f>IF($AM$27="","",VLOOKUP($AM$27,業者date!$B$9:$AF$18,8,TRUE))</f>
        <v/>
      </c>
      <c r="AC26" s="737"/>
      <c r="AD26" s="737"/>
      <c r="AE26" s="737"/>
      <c r="AF26" s="737"/>
      <c r="AG26" s="737"/>
      <c r="AH26" s="119" t="s">
        <v>126</v>
      </c>
      <c r="AM26" s="119" t="s">
        <v>1093</v>
      </c>
    </row>
    <row r="27" spans="1:39" x14ac:dyDescent="0.15">
      <c r="C27" s="119" t="s">
        <v>39</v>
      </c>
      <c r="K27" s="736" t="str">
        <f>IF($AM$27="","",VLOOKUP($AM$27,業者date!$B$9:$AF$18,2,TRUE))</f>
        <v/>
      </c>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M27" s="740"/>
    </row>
    <row r="28" spans="1:39" ht="13.5" thickBot="1" x14ac:dyDescent="0.2">
      <c r="C28" s="119" t="s">
        <v>50</v>
      </c>
      <c r="H28" s="145"/>
      <c r="I28" s="120"/>
      <c r="J28" s="120" t="s">
        <v>12</v>
      </c>
      <c r="K28" s="734" t="str">
        <f>IF($AM$27="","",VLOOKUP($AM$27,業者date!$B$9:$AF$18,10,TRUE))</f>
        <v/>
      </c>
      <c r="L28" s="734"/>
      <c r="M28" s="119" t="s">
        <v>45</v>
      </c>
      <c r="R28" s="120" t="s">
        <v>12</v>
      </c>
      <c r="S28" s="737" t="str">
        <f>IF($AM$27="","",VLOOKUP($AM$27,業者date!$B$9:$AF$18,11,TRUE))</f>
        <v/>
      </c>
      <c r="T28" s="737" t="s">
        <v>280</v>
      </c>
      <c r="U28" s="737" t="s">
        <v>280</v>
      </c>
      <c r="V28" s="737" t="s">
        <v>280</v>
      </c>
      <c r="W28" s="119" t="s">
        <v>44</v>
      </c>
      <c r="AB28" s="737" t="str">
        <f>IF($AM$27="","",VLOOKUP($AM$27,業者date!$B$9:$AF$18,13,TRUE))</f>
        <v/>
      </c>
      <c r="AC28" s="737"/>
      <c r="AD28" s="737"/>
      <c r="AE28" s="737"/>
      <c r="AF28" s="737"/>
      <c r="AG28" s="737"/>
      <c r="AH28" s="119" t="s">
        <v>126</v>
      </c>
      <c r="AM28" s="741"/>
    </row>
    <row r="29" spans="1:39" x14ac:dyDescent="0.15">
      <c r="K29" s="736" t="str">
        <f>IF($AM$27="","",VLOOKUP($AM$27,業者date!$B$9:$AF$18,15,TRUE))</f>
        <v/>
      </c>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row>
    <row r="30" spans="1:39" x14ac:dyDescent="0.15">
      <c r="C30" s="119" t="s">
        <v>47</v>
      </c>
      <c r="K30" s="736" t="str">
        <f>IF($AM$27="","",VLOOKUP($AM$27,業者date!$B$9:$AF$18,20,TRUE))</f>
        <v/>
      </c>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row>
    <row r="31" spans="1:39" x14ac:dyDescent="0.15">
      <c r="C31" s="119" t="s">
        <v>48</v>
      </c>
      <c r="K31" s="736" t="str">
        <f>IF($AM$27="","",VLOOKUP($AM$27,業者date!$B$9:$AF$18,22,TRUE))</f>
        <v/>
      </c>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row>
    <row r="32" spans="1:39" x14ac:dyDescent="0.15">
      <c r="C32" s="119" t="s">
        <v>49</v>
      </c>
      <c r="K32" s="736" t="str">
        <f>IF($AM$27="","",VLOOKUP($AM$27,業者date!$B$9:$AF$18,29,TRUE))</f>
        <v/>
      </c>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row>
    <row r="33" spans="1:39" x14ac:dyDescent="0.15">
      <c r="C33" s="735" t="s">
        <v>61</v>
      </c>
      <c r="D33" s="735"/>
      <c r="E33" s="735"/>
      <c r="F33" s="735"/>
      <c r="G33" s="735"/>
      <c r="H33" s="735"/>
      <c r="I33" s="735"/>
      <c r="J33" s="735"/>
      <c r="K33" s="735"/>
      <c r="L33" s="735"/>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M33" s="119" t="s">
        <v>1115</v>
      </c>
    </row>
    <row r="34" spans="1:39" ht="6"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row>
    <row r="35" spans="1:39" ht="6" customHeight="1" x14ac:dyDescent="0.15">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row>
    <row r="36" spans="1:39" ht="13.5" customHeight="1" x14ac:dyDescent="0.15">
      <c r="A36" s="119" t="s">
        <v>4</v>
      </c>
    </row>
    <row r="37" spans="1:39" ht="13.5" customHeight="1" thickBot="1" x14ac:dyDescent="0.2">
      <c r="C37" s="119" t="s">
        <v>43</v>
      </c>
      <c r="H37" s="145"/>
      <c r="I37" s="120"/>
      <c r="J37" s="120" t="s">
        <v>309</v>
      </c>
      <c r="K37" s="734" t="str">
        <f>IF($AM$38="","",VLOOKUP($AM$38,業者date!$B$9:$AF$18,5,TRUE))</f>
        <v/>
      </c>
      <c r="L37" s="734"/>
      <c r="M37" s="119" t="s">
        <v>46</v>
      </c>
      <c r="R37" s="120" t="s">
        <v>309</v>
      </c>
      <c r="S37" s="735" t="str">
        <f>IF($AM$38="","",VLOOKUP($AM$38,業者date!$B$9:$AF$18,6,TRUE))</f>
        <v/>
      </c>
      <c r="T37" s="735" t="s">
        <v>280</v>
      </c>
      <c r="U37" s="735" t="s">
        <v>280</v>
      </c>
      <c r="V37" s="735" t="s">
        <v>280</v>
      </c>
      <c r="W37" s="119" t="s">
        <v>52</v>
      </c>
      <c r="AB37" s="737" t="str">
        <f>IF($AM$38="","",VLOOKUP($AM$38,業者date!$B$9:$AF$18,8,TRUE))</f>
        <v/>
      </c>
      <c r="AC37" s="737"/>
      <c r="AD37" s="737"/>
      <c r="AE37" s="737"/>
      <c r="AF37" s="737"/>
      <c r="AG37" s="737"/>
      <c r="AH37" s="119" t="s">
        <v>126</v>
      </c>
      <c r="AM37" s="119" t="s">
        <v>1093</v>
      </c>
    </row>
    <row r="38" spans="1:39" ht="13.5" customHeight="1" x14ac:dyDescent="0.15">
      <c r="C38" s="119" t="s">
        <v>39</v>
      </c>
      <c r="K38" s="736" t="str">
        <f>IF($AM$38="","",VLOOKUP($AM$38,業者date!$B$9:$AF$18,2,TRUE))</f>
        <v/>
      </c>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M38" s="740"/>
    </row>
    <row r="39" spans="1:39" ht="13.5" customHeight="1" thickBot="1" x14ac:dyDescent="0.2">
      <c r="C39" s="119" t="s">
        <v>50</v>
      </c>
      <c r="H39" s="145"/>
      <c r="I39" s="120"/>
      <c r="J39" s="120" t="s">
        <v>309</v>
      </c>
      <c r="K39" s="734" t="str">
        <f>IF($AM$38="","",VLOOKUP($AM$38,業者date!$B$9:$AF$18,10,TRUE))</f>
        <v/>
      </c>
      <c r="L39" s="734"/>
      <c r="M39" s="119" t="s">
        <v>45</v>
      </c>
      <c r="R39" s="120" t="s">
        <v>309</v>
      </c>
      <c r="S39" s="737" t="str">
        <f>IF($AM$38="","",VLOOKUP($AM$38,業者date!$B$9:$AF$18,11,TRUE))</f>
        <v/>
      </c>
      <c r="T39" s="737" t="s">
        <v>280</v>
      </c>
      <c r="U39" s="737" t="s">
        <v>280</v>
      </c>
      <c r="V39" s="737" t="s">
        <v>280</v>
      </c>
      <c r="W39" s="119" t="s">
        <v>44</v>
      </c>
      <c r="AB39" s="737" t="str">
        <f>IF($AM$38="","",VLOOKUP($AM$38,業者date!$B$9:$AF$18,13,TRUE))</f>
        <v/>
      </c>
      <c r="AC39" s="737"/>
      <c r="AD39" s="737"/>
      <c r="AE39" s="737"/>
      <c r="AF39" s="737"/>
      <c r="AG39" s="737"/>
      <c r="AH39" s="119" t="s">
        <v>126</v>
      </c>
      <c r="AM39" s="741"/>
    </row>
    <row r="40" spans="1:39" ht="13.5" customHeight="1" x14ac:dyDescent="0.15">
      <c r="K40" s="736" t="str">
        <f>IF($AM$38="","",VLOOKUP($AM$38,業者date!$B$9:$AF$18,15,TRUE))</f>
        <v/>
      </c>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row>
    <row r="41" spans="1:39" ht="13.5" customHeight="1" x14ac:dyDescent="0.15">
      <c r="C41" s="119" t="s">
        <v>47</v>
      </c>
      <c r="K41" s="736" t="str">
        <f>IF($AM$38="","",VLOOKUP($AM$38,業者date!$B$9:$AF$18,20,TRUE))</f>
        <v/>
      </c>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row>
    <row r="42" spans="1:39" ht="13.5" customHeight="1" x14ac:dyDescent="0.15">
      <c r="C42" s="119" t="s">
        <v>48</v>
      </c>
      <c r="K42" s="736" t="str">
        <f>IF($AM$38="","",VLOOKUP($AM$38,業者date!$B$9:$AF$18,22,TRUE))</f>
        <v/>
      </c>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row>
    <row r="43" spans="1:39" ht="13.5" customHeight="1" x14ac:dyDescent="0.15">
      <c r="C43" s="119" t="s">
        <v>49</v>
      </c>
      <c r="K43" s="736" t="str">
        <f>IF($AM$38="","",VLOOKUP($AM$38,業者date!$B$9:$AF$18,29,TRUE))</f>
        <v/>
      </c>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row>
    <row r="44" spans="1:39" ht="13.5" customHeight="1" x14ac:dyDescent="0.15">
      <c r="C44" s="735" t="s">
        <v>61</v>
      </c>
      <c r="D44" s="735"/>
      <c r="E44" s="735"/>
      <c r="F44" s="735"/>
      <c r="G44" s="735"/>
      <c r="H44" s="735"/>
      <c r="I44" s="735"/>
      <c r="J44" s="735"/>
      <c r="K44" s="735"/>
      <c r="L44" s="735"/>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row>
    <row r="45" spans="1:39" ht="6" customHeight="1" x14ac:dyDescent="0.15">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row>
    <row r="46" spans="1:39" ht="6" customHeight="1" x14ac:dyDescent="0.15">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row>
    <row r="47" spans="1:39" ht="13.5" customHeight="1" thickBot="1" x14ac:dyDescent="0.2">
      <c r="C47" s="119" t="s">
        <v>43</v>
      </c>
      <c r="H47" s="145"/>
      <c r="I47" s="120"/>
      <c r="J47" s="120" t="s">
        <v>309</v>
      </c>
      <c r="K47" s="734" t="str">
        <f>IF($AM$48="","",VLOOKUP($AM$48,業者date!$B$9:$AF$18,5,TRUE))</f>
        <v/>
      </c>
      <c r="L47" s="734"/>
      <c r="M47" s="119" t="s">
        <v>46</v>
      </c>
      <c r="R47" s="120" t="s">
        <v>12</v>
      </c>
      <c r="S47" s="735" t="str">
        <f>IF($AM$48="","",VLOOKUP($AM$48,業者date!$B$9:$AF$18,6,TRUE))</f>
        <v/>
      </c>
      <c r="T47" s="735" t="s">
        <v>280</v>
      </c>
      <c r="U47" s="735" t="s">
        <v>280</v>
      </c>
      <c r="V47" s="735" t="s">
        <v>280</v>
      </c>
      <c r="W47" s="119" t="s">
        <v>52</v>
      </c>
      <c r="AB47" s="737" t="str">
        <f>IF($AM$48="","",VLOOKUP($AM$48,業者date!$B$9:$AF$18,8,TRUE))</f>
        <v/>
      </c>
      <c r="AC47" s="737"/>
      <c r="AD47" s="737"/>
      <c r="AE47" s="737"/>
      <c r="AF47" s="737"/>
      <c r="AG47" s="737"/>
      <c r="AH47" s="119" t="s">
        <v>126</v>
      </c>
      <c r="AM47" s="119" t="s">
        <v>1093</v>
      </c>
    </row>
    <row r="48" spans="1:39" ht="13.5" customHeight="1" x14ac:dyDescent="0.15">
      <c r="C48" s="119" t="s">
        <v>39</v>
      </c>
      <c r="K48" s="736" t="str">
        <f>IF($AM$48="","",VLOOKUP($AM$48,業者date!$B$9:$AF$18,2,TRUE))</f>
        <v/>
      </c>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M48" s="740"/>
    </row>
    <row r="49" spans="1:39" ht="13.5" customHeight="1" thickBot="1" x14ac:dyDescent="0.2">
      <c r="C49" s="119" t="s">
        <v>50</v>
      </c>
      <c r="H49" s="145"/>
      <c r="I49" s="120"/>
      <c r="J49" s="120" t="s">
        <v>309</v>
      </c>
      <c r="K49" s="734" t="str">
        <f>IF($AM$48="","",VLOOKUP($AM$48,業者date!$B$9:$AF$18,10,TRUE))</f>
        <v/>
      </c>
      <c r="L49" s="734"/>
      <c r="M49" s="119" t="s">
        <v>45</v>
      </c>
      <c r="R49" s="120" t="s">
        <v>12</v>
      </c>
      <c r="S49" s="737" t="str">
        <f>IF($AM$48="","",VLOOKUP($AM$48,業者date!$B$9:$AF$18,11,TRUE))</f>
        <v/>
      </c>
      <c r="T49" s="737" t="s">
        <v>280</v>
      </c>
      <c r="U49" s="737" t="s">
        <v>280</v>
      </c>
      <c r="V49" s="737" t="s">
        <v>280</v>
      </c>
      <c r="W49" s="119" t="s">
        <v>44</v>
      </c>
      <c r="AB49" s="737" t="str">
        <f>IF($AM$48="","",VLOOKUP($AM$48,業者date!$B$9:$AF$18,13,TRUE))</f>
        <v/>
      </c>
      <c r="AC49" s="737"/>
      <c r="AD49" s="737"/>
      <c r="AE49" s="737"/>
      <c r="AF49" s="737"/>
      <c r="AG49" s="737"/>
      <c r="AH49" s="119" t="s">
        <v>126</v>
      </c>
      <c r="AM49" s="741"/>
    </row>
    <row r="50" spans="1:39" ht="13.5" customHeight="1" x14ac:dyDescent="0.15">
      <c r="K50" s="736" t="str">
        <f>IF($AM$48="","",VLOOKUP($AM$48,業者date!$B$9:$AF$18,15,TRUE))</f>
        <v/>
      </c>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row>
    <row r="51" spans="1:39" ht="13.5" customHeight="1" x14ac:dyDescent="0.15">
      <c r="C51" s="119" t="s">
        <v>47</v>
      </c>
      <c r="K51" s="736" t="str">
        <f>IF($AM$48="","",VLOOKUP($AM$48,業者date!$B$9:$AF$18,20,TRUE))</f>
        <v/>
      </c>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row>
    <row r="52" spans="1:39" ht="13.5" customHeight="1" x14ac:dyDescent="0.15">
      <c r="C52" s="119" t="s">
        <v>48</v>
      </c>
      <c r="K52" s="736" t="str">
        <f>IF($AM$48="","",VLOOKUP($AM$48,業者date!$B$9:$AF$18,22,TRUE))</f>
        <v/>
      </c>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row>
    <row r="53" spans="1:39" ht="13.5" customHeight="1" x14ac:dyDescent="0.15">
      <c r="C53" s="119" t="s">
        <v>49</v>
      </c>
      <c r="K53" s="736" t="str">
        <f>IF($AM$48="","",VLOOKUP($AM$48,業者date!$B$9:$AF$18,29,TRUE))</f>
        <v/>
      </c>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row>
    <row r="54" spans="1:39" ht="13.5" customHeight="1" x14ac:dyDescent="0.15">
      <c r="C54" s="735" t="s">
        <v>61</v>
      </c>
      <c r="D54" s="735"/>
      <c r="E54" s="735"/>
      <c r="F54" s="735"/>
      <c r="G54" s="735"/>
      <c r="H54" s="735"/>
      <c r="I54" s="735"/>
      <c r="J54" s="735"/>
      <c r="K54" s="735"/>
      <c r="L54" s="735"/>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row>
    <row r="55" spans="1:39" ht="6" customHeight="1" x14ac:dyDescent="0.15">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row>
    <row r="56" spans="1:39" ht="6" customHeight="1" x14ac:dyDescent="0.15">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row>
    <row r="57" spans="1:39" ht="13.5" customHeight="1" thickBot="1" x14ac:dyDescent="0.2">
      <c r="C57" s="119" t="s">
        <v>43</v>
      </c>
      <c r="H57" s="145"/>
      <c r="I57" s="120"/>
      <c r="J57" s="120" t="s">
        <v>309</v>
      </c>
      <c r="K57" s="734" t="str">
        <f>IF($AM$58="","",VLOOKUP($AM$58,業者date!$B$9:$AF$18,5,TRUE))</f>
        <v/>
      </c>
      <c r="L57" s="734"/>
      <c r="M57" s="119" t="s">
        <v>46</v>
      </c>
      <c r="R57" s="120" t="s">
        <v>12</v>
      </c>
      <c r="S57" s="735" t="str">
        <f>IF($AM$58="","",VLOOKUP($AM$58,業者date!$B$9:$AF$18,6,TRUE))</f>
        <v/>
      </c>
      <c r="T57" s="735" t="s">
        <v>280</v>
      </c>
      <c r="U57" s="735" t="s">
        <v>280</v>
      </c>
      <c r="V57" s="735" t="s">
        <v>280</v>
      </c>
      <c r="W57" s="119" t="s">
        <v>52</v>
      </c>
      <c r="AB57" s="737" t="str">
        <f>IF($AM$58="","",VLOOKUP($AM$58,業者date!$B$9:$AF$18,8,TRUE))</f>
        <v/>
      </c>
      <c r="AC57" s="737"/>
      <c r="AD57" s="737"/>
      <c r="AE57" s="737"/>
      <c r="AF57" s="737"/>
      <c r="AG57" s="737"/>
      <c r="AH57" s="119" t="s">
        <v>126</v>
      </c>
      <c r="AM57" s="119" t="s">
        <v>1093</v>
      </c>
    </row>
    <row r="58" spans="1:39" ht="13.5" customHeight="1" x14ac:dyDescent="0.15">
      <c r="C58" s="119" t="s">
        <v>39</v>
      </c>
      <c r="K58" s="736" t="str">
        <f>IF($AM$58="","",VLOOKUP($AM$58,業者date!$B$9:$AF$18,2,TRUE))</f>
        <v/>
      </c>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M58" s="740"/>
    </row>
    <row r="59" spans="1:39" ht="13.5" customHeight="1" thickBot="1" x14ac:dyDescent="0.2">
      <c r="C59" s="119" t="s">
        <v>50</v>
      </c>
      <c r="H59" s="145"/>
      <c r="I59" s="120"/>
      <c r="J59" s="120" t="s">
        <v>309</v>
      </c>
      <c r="K59" s="734" t="str">
        <f>IF($AM$58="","",VLOOKUP($AM$58,業者date!$B$9:$AF$18,10,TRUE))</f>
        <v/>
      </c>
      <c r="L59" s="734"/>
      <c r="M59" s="119" t="s">
        <v>45</v>
      </c>
      <c r="R59" s="120" t="s">
        <v>12</v>
      </c>
      <c r="S59" s="737" t="str">
        <f>IF($AM$58="","",VLOOKUP($AM$58,業者date!$B$9:$AF$18,11,TRUE))</f>
        <v/>
      </c>
      <c r="T59" s="737" t="s">
        <v>280</v>
      </c>
      <c r="U59" s="737" t="s">
        <v>280</v>
      </c>
      <c r="V59" s="737" t="s">
        <v>280</v>
      </c>
      <c r="W59" s="119" t="s">
        <v>44</v>
      </c>
      <c r="AB59" s="737" t="str">
        <f>IF($AM$58="","",VLOOKUP($AM$58,業者date!$B$9:$AF$18,13,TRUE))</f>
        <v/>
      </c>
      <c r="AC59" s="737"/>
      <c r="AD59" s="737"/>
      <c r="AE59" s="737"/>
      <c r="AF59" s="737"/>
      <c r="AG59" s="737"/>
      <c r="AH59" s="119" t="s">
        <v>126</v>
      </c>
      <c r="AM59" s="741"/>
    </row>
    <row r="60" spans="1:39" ht="13.5" customHeight="1" x14ac:dyDescent="0.15">
      <c r="K60" s="736" t="str">
        <f>IF($AM$58="","",VLOOKUP($AM$58,業者date!$B$9:$AF$18,15,TRUE))</f>
        <v/>
      </c>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row>
    <row r="61" spans="1:39" ht="13.5" customHeight="1" x14ac:dyDescent="0.15">
      <c r="C61" s="119" t="s">
        <v>47</v>
      </c>
      <c r="K61" s="736" t="str">
        <f>IF($AM$58="","",VLOOKUP($AM$58,業者date!$B$9:$AF$18,20,TRUE))</f>
        <v/>
      </c>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row>
    <row r="62" spans="1:39" ht="13.5" customHeight="1" x14ac:dyDescent="0.15">
      <c r="C62" s="119" t="s">
        <v>48</v>
      </c>
      <c r="K62" s="736" t="str">
        <f>IF($AM$58="","",VLOOKUP($AM$58,業者date!$B$9:$AF$18,22,TRUE))</f>
        <v/>
      </c>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row>
    <row r="63" spans="1:39" ht="13.5" customHeight="1" x14ac:dyDescent="0.15">
      <c r="C63" s="119" t="s">
        <v>49</v>
      </c>
      <c r="K63" s="736" t="str">
        <f>IF($AM$58="","",VLOOKUP($AM$58,業者date!$B$9:$AF$18,29,TRUE))</f>
        <v/>
      </c>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row>
    <row r="64" spans="1:39" ht="13.5" customHeight="1" x14ac:dyDescent="0.15">
      <c r="C64" s="735" t="s">
        <v>61</v>
      </c>
      <c r="D64" s="735"/>
      <c r="E64" s="735"/>
      <c r="F64" s="735"/>
      <c r="G64" s="735"/>
      <c r="H64" s="735"/>
      <c r="I64" s="735"/>
      <c r="J64" s="735"/>
      <c r="K64" s="735"/>
      <c r="L64" s="735"/>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row>
    <row r="65" spans="1:37" ht="6" customHeight="1" x14ac:dyDescent="0.1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row>
    <row r="66" spans="1:37" ht="6" customHeight="1" thickBot="1" x14ac:dyDescent="0.2">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row>
    <row r="67" spans="1:37" ht="13.5" customHeight="1" thickTop="1" x14ac:dyDescent="0.15">
      <c r="AJ67" s="271"/>
      <c r="AK67" s="271"/>
    </row>
    <row r="68" spans="1:37" ht="13.5" customHeight="1" x14ac:dyDescent="0.15"/>
    <row r="69" spans="1:37" ht="6.75" customHeight="1" x14ac:dyDescent="0.15">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row>
    <row r="70" spans="1:37" ht="13.5" customHeight="1" x14ac:dyDescent="0.15">
      <c r="A70" s="119" t="s">
        <v>595</v>
      </c>
    </row>
    <row r="71" spans="1:37" ht="13.5" customHeight="1" x14ac:dyDescent="0.15">
      <c r="B71" s="119" t="s">
        <v>594</v>
      </c>
    </row>
    <row r="72" spans="1:37" ht="13.5" customHeight="1" x14ac:dyDescent="0.15">
      <c r="B72" s="385" t="s">
        <v>16</v>
      </c>
      <c r="C72" s="119" t="s">
        <v>62</v>
      </c>
    </row>
    <row r="73" spans="1:37" ht="13.5" customHeight="1" x14ac:dyDescent="0.15">
      <c r="C73" s="119" t="s">
        <v>53</v>
      </c>
      <c r="K73" s="732"/>
      <c r="L73" s="732"/>
      <c r="M73" s="732"/>
      <c r="N73" s="732"/>
      <c r="O73" s="732"/>
      <c r="P73" s="732"/>
      <c r="Q73" s="732"/>
      <c r="R73" s="732"/>
      <c r="S73" s="732"/>
      <c r="T73" s="732"/>
      <c r="U73" s="732"/>
      <c r="V73" s="732"/>
      <c r="W73" s="732"/>
      <c r="X73" s="732"/>
      <c r="Y73" s="732"/>
      <c r="Z73" s="732"/>
      <c r="AA73" s="732"/>
    </row>
    <row r="74" spans="1:37" ht="13.5" customHeight="1" x14ac:dyDescent="0.15">
      <c r="C74" s="119" t="s">
        <v>54</v>
      </c>
      <c r="H74" s="119" t="s">
        <v>307</v>
      </c>
      <c r="R74" s="119" t="s">
        <v>131</v>
      </c>
      <c r="S74" s="738"/>
      <c r="T74" s="738"/>
      <c r="U74" s="738"/>
      <c r="V74" s="738"/>
      <c r="W74" s="738"/>
      <c r="X74" s="119" t="s">
        <v>126</v>
      </c>
    </row>
    <row r="75" spans="1:37" ht="13.5" customHeight="1" x14ac:dyDescent="0.15">
      <c r="B75" s="385" t="s">
        <v>16</v>
      </c>
      <c r="C75" s="119" t="s">
        <v>63</v>
      </c>
    </row>
    <row r="76" spans="1:37" ht="13.5" customHeight="1" x14ac:dyDescent="0.15">
      <c r="C76" s="119" t="s">
        <v>53</v>
      </c>
      <c r="K76" s="732"/>
      <c r="L76" s="732"/>
      <c r="M76" s="732"/>
      <c r="N76" s="732"/>
      <c r="O76" s="732"/>
      <c r="P76" s="732"/>
      <c r="Q76" s="732"/>
      <c r="R76" s="732"/>
      <c r="S76" s="732"/>
      <c r="T76" s="732"/>
      <c r="U76" s="732"/>
      <c r="V76" s="732"/>
      <c r="W76" s="732"/>
      <c r="X76" s="732"/>
      <c r="Y76" s="732"/>
      <c r="Z76" s="732"/>
      <c r="AA76" s="732"/>
    </row>
    <row r="77" spans="1:37" ht="13.5" customHeight="1" x14ac:dyDescent="0.15">
      <c r="C77" s="119" t="s">
        <v>54</v>
      </c>
      <c r="H77" s="119" t="s">
        <v>307</v>
      </c>
      <c r="R77" s="119" t="s">
        <v>131</v>
      </c>
      <c r="S77" s="738"/>
      <c r="T77" s="738"/>
      <c r="U77" s="738"/>
      <c r="V77" s="738"/>
      <c r="W77" s="738"/>
      <c r="X77" s="119" t="s">
        <v>126</v>
      </c>
    </row>
    <row r="78" spans="1:37" ht="13.5" customHeight="1" x14ac:dyDescent="0.15">
      <c r="B78" s="385" t="s">
        <v>16</v>
      </c>
      <c r="C78" s="119" t="s">
        <v>64</v>
      </c>
    </row>
    <row r="79" spans="1:37" ht="13.5" customHeight="1" x14ac:dyDescent="0.15">
      <c r="C79" s="119" t="s">
        <v>53</v>
      </c>
      <c r="K79" s="732"/>
      <c r="L79" s="732"/>
      <c r="M79" s="732"/>
      <c r="N79" s="732"/>
      <c r="O79" s="732"/>
      <c r="P79" s="732"/>
      <c r="Q79" s="732"/>
      <c r="R79" s="732"/>
      <c r="S79" s="732"/>
      <c r="T79" s="732"/>
      <c r="U79" s="732"/>
      <c r="V79" s="732"/>
      <c r="W79" s="732"/>
      <c r="X79" s="732"/>
      <c r="Y79" s="732"/>
      <c r="Z79" s="732"/>
      <c r="AA79" s="732"/>
    </row>
    <row r="80" spans="1:37" ht="13.5" customHeight="1" x14ac:dyDescent="0.15">
      <c r="C80" s="119" t="s">
        <v>54</v>
      </c>
      <c r="H80" s="119" t="s">
        <v>308</v>
      </c>
      <c r="R80" s="119" t="s">
        <v>131</v>
      </c>
      <c r="S80" s="738"/>
      <c r="T80" s="738"/>
      <c r="U80" s="738"/>
      <c r="V80" s="738"/>
      <c r="W80" s="738"/>
      <c r="X80" s="119" t="s">
        <v>126</v>
      </c>
    </row>
    <row r="81" spans="1:35" ht="13.5" customHeight="1" x14ac:dyDescent="0.15">
      <c r="C81" s="119" t="s">
        <v>53</v>
      </c>
      <c r="K81" s="732"/>
      <c r="L81" s="732"/>
      <c r="M81" s="732"/>
      <c r="N81" s="732"/>
      <c r="O81" s="732"/>
      <c r="P81" s="732"/>
      <c r="Q81" s="732"/>
      <c r="R81" s="732"/>
      <c r="S81" s="732"/>
      <c r="T81" s="732"/>
      <c r="U81" s="732"/>
      <c r="V81" s="732"/>
      <c r="W81" s="732"/>
      <c r="X81" s="732"/>
      <c r="Y81" s="732"/>
      <c r="Z81" s="732"/>
      <c r="AA81" s="732"/>
    </row>
    <row r="82" spans="1:35" ht="13.5" customHeight="1" x14ac:dyDescent="0.15">
      <c r="C82" s="119" t="s">
        <v>54</v>
      </c>
      <c r="H82" s="119" t="s">
        <v>308</v>
      </c>
      <c r="R82" s="119" t="s">
        <v>131</v>
      </c>
      <c r="S82" s="738"/>
      <c r="T82" s="738"/>
      <c r="U82" s="738"/>
      <c r="V82" s="738"/>
      <c r="W82" s="738"/>
      <c r="X82" s="119" t="s">
        <v>126</v>
      </c>
    </row>
    <row r="83" spans="1:35" ht="13.5" customHeight="1" x14ac:dyDescent="0.15">
      <c r="C83" s="119" t="s">
        <v>53</v>
      </c>
      <c r="K83" s="732"/>
      <c r="L83" s="732"/>
      <c r="M83" s="732"/>
      <c r="N83" s="732"/>
      <c r="O83" s="732"/>
      <c r="P83" s="732"/>
      <c r="Q83" s="732"/>
      <c r="R83" s="732"/>
      <c r="S83" s="732"/>
      <c r="T83" s="732"/>
      <c r="U83" s="732"/>
      <c r="V83" s="732"/>
      <c r="W83" s="732"/>
      <c r="X83" s="732"/>
      <c r="Y83" s="732"/>
      <c r="Z83" s="732"/>
      <c r="AA83" s="732"/>
    </row>
    <row r="84" spans="1:35" ht="13.5" customHeight="1" x14ac:dyDescent="0.15">
      <c r="C84" s="119" t="s">
        <v>54</v>
      </c>
      <c r="H84" s="119" t="s">
        <v>308</v>
      </c>
      <c r="R84" s="119" t="s">
        <v>131</v>
      </c>
      <c r="S84" s="738"/>
      <c r="T84" s="738"/>
      <c r="U84" s="738"/>
      <c r="V84" s="738"/>
      <c r="W84" s="738"/>
      <c r="X84" s="119" t="s">
        <v>126</v>
      </c>
    </row>
    <row r="85" spans="1:35" ht="13.5" customHeight="1" x14ac:dyDescent="0.15">
      <c r="B85" s="385" t="s">
        <v>16</v>
      </c>
      <c r="C85" s="119" t="s">
        <v>65</v>
      </c>
    </row>
    <row r="86" spans="1:35" ht="13.5" customHeight="1" x14ac:dyDescent="0.15">
      <c r="C86" s="119" t="s">
        <v>53</v>
      </c>
      <c r="K86" s="732"/>
      <c r="L86" s="732"/>
      <c r="M86" s="732"/>
      <c r="N86" s="732"/>
      <c r="O86" s="732"/>
      <c r="P86" s="732"/>
      <c r="Q86" s="732"/>
      <c r="R86" s="732"/>
      <c r="S86" s="732"/>
      <c r="T86" s="732"/>
      <c r="U86" s="732"/>
      <c r="V86" s="732"/>
      <c r="W86" s="732"/>
      <c r="X86" s="732"/>
      <c r="Y86" s="732"/>
      <c r="Z86" s="732"/>
      <c r="AA86" s="732"/>
    </row>
    <row r="87" spans="1:35" ht="13.5" customHeight="1" x14ac:dyDescent="0.15">
      <c r="C87" s="119" t="s">
        <v>54</v>
      </c>
      <c r="H87" s="119" t="s">
        <v>308</v>
      </c>
      <c r="R87" s="119" t="s">
        <v>131</v>
      </c>
      <c r="S87" s="738"/>
      <c r="T87" s="738"/>
      <c r="U87" s="738"/>
      <c r="V87" s="738"/>
      <c r="W87" s="738"/>
      <c r="X87" s="119" t="s">
        <v>126</v>
      </c>
    </row>
    <row r="88" spans="1:35" ht="13.5" customHeight="1" x14ac:dyDescent="0.15">
      <c r="C88" s="119" t="s">
        <v>53</v>
      </c>
      <c r="K88" s="732"/>
      <c r="L88" s="732"/>
      <c r="M88" s="732"/>
      <c r="N88" s="732"/>
      <c r="O88" s="732"/>
      <c r="P88" s="732"/>
      <c r="Q88" s="732"/>
      <c r="R88" s="732"/>
      <c r="S88" s="732"/>
      <c r="T88" s="732"/>
      <c r="U88" s="732"/>
      <c r="V88" s="732"/>
      <c r="W88" s="732"/>
      <c r="X88" s="732"/>
      <c r="Y88" s="732"/>
      <c r="Z88" s="732"/>
      <c r="AA88" s="732"/>
    </row>
    <row r="89" spans="1:35" ht="13.5" customHeight="1" x14ac:dyDescent="0.15">
      <c r="C89" s="119" t="s">
        <v>54</v>
      </c>
      <c r="H89" s="119" t="s">
        <v>308</v>
      </c>
      <c r="R89" s="119" t="s">
        <v>131</v>
      </c>
      <c r="S89" s="738"/>
      <c r="T89" s="738"/>
      <c r="U89" s="738"/>
      <c r="V89" s="738"/>
      <c r="W89" s="738"/>
      <c r="X89" s="119" t="s">
        <v>126</v>
      </c>
    </row>
    <row r="90" spans="1:35" ht="13.5" customHeight="1" x14ac:dyDescent="0.15">
      <c r="C90" s="119" t="s">
        <v>53</v>
      </c>
      <c r="K90" s="732"/>
      <c r="L90" s="732"/>
      <c r="M90" s="732"/>
      <c r="N90" s="732"/>
      <c r="O90" s="732"/>
      <c r="P90" s="732"/>
      <c r="Q90" s="732"/>
      <c r="R90" s="732"/>
      <c r="S90" s="732"/>
      <c r="T90" s="732"/>
      <c r="U90" s="732"/>
      <c r="V90" s="732"/>
      <c r="W90" s="732"/>
      <c r="X90" s="732"/>
      <c r="Y90" s="732"/>
      <c r="Z90" s="732"/>
      <c r="AA90" s="732"/>
    </row>
    <row r="91" spans="1:35" ht="13.5" customHeight="1" x14ac:dyDescent="0.15">
      <c r="C91" s="119" t="s">
        <v>54</v>
      </c>
      <c r="H91" s="119" t="s">
        <v>308</v>
      </c>
      <c r="R91" s="119" t="s">
        <v>131</v>
      </c>
      <c r="S91" s="738"/>
      <c r="T91" s="738"/>
      <c r="U91" s="738"/>
      <c r="V91" s="738"/>
      <c r="W91" s="738"/>
      <c r="X91" s="119" t="s">
        <v>126</v>
      </c>
    </row>
    <row r="92" spans="1:35" ht="6.75" customHeight="1" x14ac:dyDescent="0.15">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row>
    <row r="93" spans="1:35" ht="6.75" customHeight="1" x14ac:dyDescent="0.1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row>
    <row r="94" spans="1:35" ht="13.5" customHeight="1" x14ac:dyDescent="0.15">
      <c r="A94" s="119" t="s">
        <v>596</v>
      </c>
    </row>
    <row r="95" spans="1:35" ht="13.5" customHeight="1" x14ac:dyDescent="0.15">
      <c r="A95" s="119" t="s">
        <v>597</v>
      </c>
    </row>
    <row r="96" spans="1:35" ht="13.5" customHeight="1" x14ac:dyDescent="0.15">
      <c r="C96" s="119" t="s">
        <v>53</v>
      </c>
      <c r="H96" s="121"/>
      <c r="I96" s="121"/>
      <c r="J96" s="121"/>
      <c r="K96" s="732"/>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row>
    <row r="97" spans="1:35" ht="13.5" customHeight="1" x14ac:dyDescent="0.15">
      <c r="C97" s="119" t="s">
        <v>55</v>
      </c>
      <c r="H97" s="121"/>
      <c r="I97" s="121"/>
      <c r="J97" s="121"/>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row>
    <row r="98" spans="1:35" ht="13.5" customHeight="1" x14ac:dyDescent="0.15">
      <c r="C98" s="119" t="s">
        <v>40</v>
      </c>
      <c r="H98" s="121"/>
      <c r="I98" s="121"/>
      <c r="J98" s="121"/>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row>
    <row r="99" spans="1:35" ht="13.5" customHeight="1" x14ac:dyDescent="0.15">
      <c r="C99" s="119" t="s">
        <v>56</v>
      </c>
      <c r="H99" s="121"/>
      <c r="I99" s="121"/>
      <c r="J99" s="121"/>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row>
    <row r="100" spans="1:35" ht="13.5" customHeight="1" x14ac:dyDescent="0.15">
      <c r="C100" s="119" t="s">
        <v>42</v>
      </c>
      <c r="H100" s="121"/>
      <c r="I100" s="121"/>
      <c r="J100" s="121"/>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row>
    <row r="101" spans="1:35" ht="13.5" customHeight="1" x14ac:dyDescent="0.15">
      <c r="C101" s="119" t="s">
        <v>598</v>
      </c>
      <c r="H101" s="121"/>
      <c r="I101" s="121"/>
      <c r="J101" s="121"/>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c r="AH101" s="739"/>
      <c r="AI101" s="739"/>
    </row>
    <row r="102" spans="1:35" ht="13.5" customHeight="1" x14ac:dyDescent="0.15">
      <c r="C102" s="119" t="s">
        <v>599</v>
      </c>
      <c r="M102" s="732"/>
      <c r="N102" s="732"/>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row>
    <row r="103" spans="1:35" ht="6.75" customHeight="1" x14ac:dyDescent="0.15">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row>
    <row r="104" spans="1:35" ht="6.75" customHeight="1" x14ac:dyDescent="0.15">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row>
    <row r="105" spans="1:35" ht="13.5" customHeight="1" x14ac:dyDescent="0.15">
      <c r="A105" s="119" t="s">
        <v>838</v>
      </c>
    </row>
    <row r="106" spans="1:35" ht="13.5" customHeight="1" x14ac:dyDescent="0.15">
      <c r="C106" s="119" t="s">
        <v>53</v>
      </c>
      <c r="H106" s="121"/>
      <c r="I106" s="121"/>
      <c r="J106" s="121"/>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row>
    <row r="107" spans="1:35" ht="13.5" customHeight="1" x14ac:dyDescent="0.15">
      <c r="C107" s="119" t="s">
        <v>55</v>
      </c>
      <c r="H107" s="121"/>
      <c r="I107" s="121"/>
      <c r="J107" s="121"/>
      <c r="K107" s="732"/>
      <c r="L107" s="732"/>
      <c r="M107" s="732"/>
      <c r="N107" s="732"/>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row>
    <row r="108" spans="1:35" ht="13.5" customHeight="1" x14ac:dyDescent="0.15">
      <c r="C108" s="119" t="s">
        <v>40</v>
      </c>
      <c r="H108" s="121"/>
      <c r="I108" s="121"/>
      <c r="J108" s="121"/>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row>
    <row r="109" spans="1:35" ht="13.5" customHeight="1" x14ac:dyDescent="0.15">
      <c r="C109" s="119" t="s">
        <v>56</v>
      </c>
      <c r="H109" s="121"/>
      <c r="I109" s="121"/>
      <c r="J109" s="121"/>
      <c r="K109" s="732"/>
      <c r="L109" s="732"/>
      <c r="M109" s="732"/>
      <c r="N109" s="732"/>
      <c r="O109" s="732"/>
      <c r="P109" s="732"/>
      <c r="Q109" s="732"/>
      <c r="R109" s="732"/>
      <c r="S109" s="732"/>
      <c r="T109" s="732"/>
      <c r="U109" s="732"/>
      <c r="V109" s="732"/>
      <c r="W109" s="732"/>
      <c r="X109" s="732"/>
      <c r="Y109" s="732"/>
      <c r="Z109" s="732"/>
      <c r="AA109" s="732"/>
      <c r="AB109" s="732"/>
      <c r="AC109" s="732"/>
      <c r="AD109" s="732"/>
      <c r="AE109" s="732"/>
      <c r="AF109" s="732"/>
      <c r="AG109" s="732"/>
      <c r="AH109" s="732"/>
      <c r="AI109" s="732"/>
    </row>
    <row r="110" spans="1:35" ht="13.5" customHeight="1" x14ac:dyDescent="0.15">
      <c r="C110" s="119" t="s">
        <v>42</v>
      </c>
      <c r="H110" s="121"/>
      <c r="I110" s="121"/>
      <c r="J110" s="121"/>
      <c r="K110" s="739"/>
      <c r="L110" s="739"/>
      <c r="M110" s="739"/>
      <c r="N110" s="739"/>
      <c r="O110" s="739"/>
      <c r="P110" s="739"/>
      <c r="Q110" s="739"/>
      <c r="R110" s="739"/>
      <c r="S110" s="739"/>
      <c r="T110" s="739"/>
      <c r="U110" s="739"/>
      <c r="V110" s="739"/>
      <c r="W110" s="739"/>
      <c r="X110" s="739"/>
      <c r="Y110" s="739"/>
      <c r="Z110" s="739"/>
      <c r="AA110" s="739"/>
      <c r="AB110" s="739"/>
      <c r="AC110" s="739"/>
      <c r="AD110" s="739"/>
      <c r="AE110" s="739"/>
      <c r="AF110" s="739"/>
      <c r="AG110" s="739"/>
      <c r="AH110" s="739"/>
      <c r="AI110" s="739"/>
    </row>
    <row r="111" spans="1:35" ht="13.5" customHeight="1" x14ac:dyDescent="0.15">
      <c r="C111" s="119" t="s">
        <v>598</v>
      </c>
      <c r="H111" s="121"/>
      <c r="I111" s="121"/>
      <c r="J111" s="121"/>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row>
    <row r="112" spans="1:35" ht="13.5" customHeight="1" x14ac:dyDescent="0.15">
      <c r="C112" s="119" t="s">
        <v>599</v>
      </c>
      <c r="M112" s="732"/>
      <c r="N112" s="732"/>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row>
    <row r="113" spans="1:35" ht="6.75" customHeight="1" x14ac:dyDescent="0.15">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row>
    <row r="114" spans="1:35" ht="6.75" customHeight="1" x14ac:dyDescent="0.15">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row>
    <row r="115" spans="1:35" ht="13.5" customHeight="1" x14ac:dyDescent="0.15">
      <c r="C115" s="119" t="s">
        <v>53</v>
      </c>
      <c r="H115" s="121"/>
      <c r="I115" s="121"/>
      <c r="J115" s="121"/>
      <c r="K115" s="732"/>
      <c r="L115" s="732"/>
      <c r="M115" s="732"/>
      <c r="N115" s="732"/>
      <c r="O115" s="732"/>
      <c r="P115" s="732"/>
      <c r="Q115" s="732"/>
      <c r="R115" s="732"/>
      <c r="S115" s="732"/>
      <c r="T115" s="732"/>
      <c r="U115" s="732"/>
      <c r="V115" s="732"/>
      <c r="W115" s="732"/>
      <c r="X115" s="732"/>
      <c r="Y115" s="732"/>
      <c r="Z115" s="732"/>
      <c r="AA115" s="732"/>
      <c r="AB115" s="732"/>
      <c r="AC115" s="732"/>
      <c r="AD115" s="732"/>
      <c r="AE115" s="732"/>
      <c r="AF115" s="732"/>
      <c r="AG115" s="732"/>
      <c r="AH115" s="732"/>
      <c r="AI115" s="732"/>
    </row>
    <row r="116" spans="1:35" ht="13.5" customHeight="1" x14ac:dyDescent="0.15">
      <c r="C116" s="119" t="s">
        <v>55</v>
      </c>
      <c r="H116" s="121"/>
      <c r="I116" s="121"/>
      <c r="J116" s="121"/>
      <c r="K116" s="732"/>
      <c r="L116" s="732"/>
      <c r="M116" s="732"/>
      <c r="N116" s="732"/>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row>
    <row r="117" spans="1:35" ht="13.5" customHeight="1" x14ac:dyDescent="0.15">
      <c r="C117" s="119" t="s">
        <v>40</v>
      </c>
      <c r="H117" s="121"/>
      <c r="I117" s="121"/>
      <c r="J117" s="121"/>
      <c r="K117" s="739"/>
      <c r="L117" s="739"/>
      <c r="M117" s="739"/>
      <c r="N117" s="739"/>
      <c r="O117" s="739"/>
      <c r="P117" s="739"/>
      <c r="Q117" s="739"/>
      <c r="R117" s="739"/>
      <c r="S117" s="739"/>
      <c r="T117" s="739"/>
      <c r="U117" s="739"/>
      <c r="V117" s="739"/>
      <c r="W117" s="739"/>
      <c r="X117" s="739"/>
      <c r="Y117" s="739"/>
      <c r="Z117" s="739"/>
      <c r="AA117" s="739"/>
      <c r="AB117" s="739"/>
      <c r="AC117" s="739"/>
      <c r="AD117" s="739"/>
      <c r="AE117" s="739"/>
      <c r="AF117" s="739"/>
      <c r="AG117" s="739"/>
      <c r="AH117" s="739"/>
      <c r="AI117" s="739"/>
    </row>
    <row r="118" spans="1:35" ht="13.5" customHeight="1" x14ac:dyDescent="0.15">
      <c r="C118" s="119" t="s">
        <v>56</v>
      </c>
      <c r="H118" s="121"/>
      <c r="I118" s="121"/>
      <c r="J118" s="121"/>
      <c r="K118" s="732"/>
      <c r="L118" s="732"/>
      <c r="M118" s="732"/>
      <c r="N118" s="732"/>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row>
    <row r="119" spans="1:35" ht="13.5" customHeight="1" x14ac:dyDescent="0.15">
      <c r="C119" s="119" t="s">
        <v>42</v>
      </c>
      <c r="H119" s="121"/>
      <c r="I119" s="121"/>
      <c r="J119" s="121"/>
      <c r="K119" s="739"/>
      <c r="L119" s="739"/>
      <c r="M119" s="739"/>
      <c r="N119" s="739"/>
      <c r="O119" s="739"/>
      <c r="P119" s="739"/>
      <c r="Q119" s="739"/>
      <c r="R119" s="739"/>
      <c r="S119" s="739"/>
      <c r="T119" s="739"/>
      <c r="U119" s="739"/>
      <c r="V119" s="739"/>
      <c r="W119" s="739"/>
      <c r="X119" s="739"/>
      <c r="Y119" s="739"/>
      <c r="Z119" s="739"/>
      <c r="AA119" s="739"/>
      <c r="AB119" s="739"/>
      <c r="AC119" s="739"/>
      <c r="AD119" s="739"/>
      <c r="AE119" s="739"/>
      <c r="AF119" s="739"/>
      <c r="AG119" s="739"/>
      <c r="AH119" s="739"/>
      <c r="AI119" s="739"/>
    </row>
    <row r="120" spans="1:35" ht="13.5" customHeight="1" x14ac:dyDescent="0.15">
      <c r="C120" s="119" t="s">
        <v>598</v>
      </c>
      <c r="H120" s="121"/>
      <c r="I120" s="121"/>
      <c r="J120" s="121"/>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row>
    <row r="121" spans="1:35" ht="13.5" customHeight="1" x14ac:dyDescent="0.15">
      <c r="C121" s="119" t="s">
        <v>599</v>
      </c>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row>
    <row r="122" spans="1:35" ht="6.75" customHeight="1" x14ac:dyDescent="0.15">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row>
    <row r="123" spans="1:35" ht="6.75" customHeight="1" x14ac:dyDescent="0.15">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row>
    <row r="124" spans="1:35" ht="13.5" customHeight="1" x14ac:dyDescent="0.15">
      <c r="C124" s="119" t="s">
        <v>53</v>
      </c>
      <c r="H124" s="121"/>
      <c r="I124" s="121"/>
      <c r="J124" s="121"/>
      <c r="K124" s="732"/>
      <c r="L124" s="732"/>
      <c r="M124" s="732"/>
      <c r="N124" s="732"/>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row>
    <row r="125" spans="1:35" ht="13.5" customHeight="1" x14ac:dyDescent="0.15">
      <c r="C125" s="119" t="s">
        <v>55</v>
      </c>
      <c r="H125" s="121"/>
      <c r="I125" s="121"/>
      <c r="J125" s="121"/>
      <c r="K125" s="732"/>
      <c r="L125" s="732"/>
      <c r="M125" s="732"/>
      <c r="N125" s="732"/>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row>
    <row r="126" spans="1:35" ht="13.5" customHeight="1" x14ac:dyDescent="0.15">
      <c r="C126" s="119" t="s">
        <v>40</v>
      </c>
      <c r="H126" s="121"/>
      <c r="I126" s="121"/>
      <c r="J126" s="121"/>
      <c r="K126" s="739"/>
      <c r="L126" s="739"/>
      <c r="M126" s="739"/>
      <c r="N126" s="739"/>
      <c r="O126" s="739"/>
      <c r="P126" s="739"/>
      <c r="Q126" s="739"/>
      <c r="R126" s="739"/>
      <c r="S126" s="739"/>
      <c r="T126" s="739"/>
      <c r="U126" s="739"/>
      <c r="V126" s="739"/>
      <c r="W126" s="739"/>
      <c r="X126" s="739"/>
      <c r="Y126" s="739"/>
      <c r="Z126" s="739"/>
      <c r="AA126" s="739"/>
      <c r="AB126" s="739"/>
      <c r="AC126" s="739"/>
      <c r="AD126" s="739"/>
      <c r="AE126" s="739"/>
      <c r="AF126" s="739"/>
      <c r="AG126" s="739"/>
      <c r="AH126" s="739"/>
      <c r="AI126" s="739"/>
    </row>
    <row r="127" spans="1:35" ht="13.5" customHeight="1" x14ac:dyDescent="0.15">
      <c r="C127" s="119" t="s">
        <v>56</v>
      </c>
      <c r="H127" s="121"/>
      <c r="I127" s="121"/>
      <c r="J127" s="121"/>
      <c r="K127" s="732"/>
      <c r="L127" s="732"/>
      <c r="M127" s="732"/>
      <c r="N127" s="732"/>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row>
    <row r="128" spans="1:35" ht="13.5" customHeight="1" x14ac:dyDescent="0.15">
      <c r="C128" s="119" t="s">
        <v>42</v>
      </c>
      <c r="H128" s="121"/>
      <c r="I128" s="121"/>
      <c r="J128" s="121"/>
      <c r="K128" s="739"/>
      <c r="L128" s="739"/>
      <c r="M128" s="739"/>
      <c r="N128" s="739"/>
      <c r="O128" s="739"/>
      <c r="P128" s="739"/>
      <c r="Q128" s="739"/>
      <c r="R128" s="739"/>
      <c r="S128" s="739"/>
      <c r="T128" s="739"/>
      <c r="U128" s="739"/>
      <c r="V128" s="739"/>
      <c r="W128" s="739"/>
      <c r="X128" s="739"/>
      <c r="Y128" s="739"/>
      <c r="Z128" s="739"/>
      <c r="AA128" s="739"/>
      <c r="AB128" s="739"/>
      <c r="AC128" s="739"/>
      <c r="AD128" s="739"/>
      <c r="AE128" s="739"/>
      <c r="AF128" s="739"/>
      <c r="AG128" s="739"/>
      <c r="AH128" s="739"/>
      <c r="AI128" s="739"/>
    </row>
    <row r="129" spans="1:39" ht="13.5" customHeight="1" x14ac:dyDescent="0.15">
      <c r="C129" s="119" t="s">
        <v>598</v>
      </c>
      <c r="H129" s="121"/>
      <c r="I129" s="121"/>
      <c r="J129" s="121"/>
      <c r="K129" s="739"/>
      <c r="L129" s="739"/>
      <c r="M129" s="739"/>
      <c r="N129" s="739"/>
      <c r="O129" s="739"/>
      <c r="P129" s="739"/>
      <c r="Q129" s="739"/>
      <c r="R129" s="739"/>
      <c r="S129" s="739"/>
      <c r="T129" s="739"/>
      <c r="U129" s="739"/>
      <c r="V129" s="739"/>
      <c r="W129" s="739"/>
      <c r="X129" s="739"/>
      <c r="Y129" s="739"/>
      <c r="Z129" s="739"/>
      <c r="AA129" s="739"/>
      <c r="AB129" s="739"/>
      <c r="AC129" s="739"/>
      <c r="AD129" s="739"/>
      <c r="AE129" s="739"/>
      <c r="AF129" s="739"/>
      <c r="AG129" s="739"/>
      <c r="AH129" s="739"/>
      <c r="AI129" s="739"/>
    </row>
    <row r="130" spans="1:39" ht="13.5" customHeight="1" x14ac:dyDescent="0.15">
      <c r="C130" s="119" t="s">
        <v>599</v>
      </c>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row>
    <row r="131" spans="1:39" ht="6.75" customHeight="1" x14ac:dyDescent="0.15">
      <c r="A131" s="122"/>
      <c r="B131" s="122"/>
      <c r="C131" s="122"/>
      <c r="D131" s="122"/>
      <c r="E131" s="122"/>
      <c r="F131" s="122"/>
      <c r="G131" s="122"/>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row>
    <row r="132" spans="1:39" ht="6.75" customHeight="1" thickBot="1" x14ac:dyDescent="0.2">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row>
    <row r="133" spans="1:39" ht="8.4499999999999993" customHeight="1" thickTop="1" x14ac:dyDescent="0.15">
      <c r="AJ133" s="271"/>
      <c r="AK133" s="271"/>
    </row>
    <row r="134" spans="1:39"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row>
    <row r="135" spans="1:39" ht="6" customHeight="1" x14ac:dyDescent="0.1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row>
    <row r="136" spans="1:39" ht="13.5" customHeight="1" x14ac:dyDescent="0.15">
      <c r="A136" s="119" t="s">
        <v>128</v>
      </c>
    </row>
    <row r="137" spans="1:39" ht="13.5" customHeight="1" x14ac:dyDescent="0.15">
      <c r="A137" s="119" t="s">
        <v>5</v>
      </c>
    </row>
    <row r="138" spans="1:39" ht="13.5" customHeight="1" thickBot="1" x14ac:dyDescent="0.2">
      <c r="C138" s="119" t="s">
        <v>43</v>
      </c>
      <c r="H138" s="145"/>
      <c r="I138" s="120"/>
      <c r="J138" s="120" t="s">
        <v>309</v>
      </c>
      <c r="K138" s="734" t="str">
        <f>IF($AM$139="","",VLOOKUP($AM$139,業者date!$B$9:$AF$18,5,TRUE))</f>
        <v/>
      </c>
      <c r="L138" s="734"/>
      <c r="M138" s="119" t="s">
        <v>46</v>
      </c>
      <c r="R138" s="120" t="s">
        <v>12</v>
      </c>
      <c r="S138" s="735" t="str">
        <f>IF($AM$139="","",VLOOKUP($AM$139,業者date!$B$9:$AF$18,6,TRUE))</f>
        <v/>
      </c>
      <c r="T138" s="735" t="s">
        <v>280</v>
      </c>
      <c r="U138" s="735" t="s">
        <v>280</v>
      </c>
      <c r="V138" s="735" t="s">
        <v>280</v>
      </c>
      <c r="W138" s="119" t="s">
        <v>52</v>
      </c>
      <c r="AB138" s="737" t="str">
        <f>IF($AM$139="","",VLOOKUP($AM$139,業者date!$B$9:$AF$18,8,TRUE))</f>
        <v/>
      </c>
      <c r="AC138" s="737"/>
      <c r="AD138" s="737"/>
      <c r="AE138" s="737"/>
      <c r="AF138" s="737"/>
      <c r="AG138" s="737"/>
      <c r="AH138" s="119" t="s">
        <v>126</v>
      </c>
      <c r="AM138" s="119" t="s">
        <v>1093</v>
      </c>
    </row>
    <row r="139" spans="1:39" ht="13.5" customHeight="1" x14ac:dyDescent="0.15">
      <c r="C139" s="119" t="s">
        <v>39</v>
      </c>
      <c r="K139" s="736" t="str">
        <f>IF($AM$139="","",VLOOKUP($AM$139,業者date!$B$9:$AF$18,2,TRUE))</f>
        <v/>
      </c>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M139" s="740"/>
    </row>
    <row r="140" spans="1:39" ht="13.5" customHeight="1" thickBot="1" x14ac:dyDescent="0.2">
      <c r="C140" s="119" t="s">
        <v>50</v>
      </c>
      <c r="H140" s="145"/>
      <c r="I140" s="120"/>
      <c r="J140" s="120" t="s">
        <v>309</v>
      </c>
      <c r="K140" s="734" t="str">
        <f>IF($AM$139="","",VLOOKUP($AM$139,業者date!$B$9:$AF$18,10,TRUE))</f>
        <v/>
      </c>
      <c r="L140" s="734"/>
      <c r="M140" s="119" t="s">
        <v>45</v>
      </c>
      <c r="R140" s="120" t="s">
        <v>12</v>
      </c>
      <c r="S140" s="737" t="str">
        <f>IF($AM$139="","",VLOOKUP($AM$139,業者date!$B$9:$AF$18,11,TRUE))</f>
        <v/>
      </c>
      <c r="T140" s="737" t="s">
        <v>280</v>
      </c>
      <c r="U140" s="737" t="s">
        <v>280</v>
      </c>
      <c r="V140" s="737" t="s">
        <v>280</v>
      </c>
      <c r="W140" s="119" t="s">
        <v>44</v>
      </c>
      <c r="AB140" s="737" t="str">
        <f>IF($AM$139="","",VLOOKUP($AM$139,業者date!$B$9:$AF$18,13,TRUE))</f>
        <v/>
      </c>
      <c r="AC140" s="737"/>
      <c r="AD140" s="737"/>
      <c r="AE140" s="737"/>
      <c r="AF140" s="737"/>
      <c r="AG140" s="737"/>
      <c r="AH140" s="119" t="s">
        <v>126</v>
      </c>
      <c r="AM140" s="741"/>
    </row>
    <row r="141" spans="1:39" ht="13.5" customHeight="1" x14ac:dyDescent="0.15">
      <c r="K141" s="736" t="str">
        <f>IF($AM$139="","",VLOOKUP($AM$139,業者date!$B$9:$AF$18,15,TRUE))</f>
        <v/>
      </c>
      <c r="L141" s="736"/>
      <c r="M141" s="736"/>
      <c r="N141" s="736"/>
      <c r="O141" s="736"/>
      <c r="P141" s="736"/>
      <c r="Q141" s="736"/>
      <c r="R141" s="736"/>
      <c r="S141" s="736"/>
      <c r="T141" s="736"/>
      <c r="U141" s="736"/>
      <c r="V141" s="736"/>
      <c r="W141" s="736"/>
      <c r="X141" s="736"/>
      <c r="Y141" s="736"/>
      <c r="Z141" s="736"/>
      <c r="AA141" s="736"/>
      <c r="AB141" s="736"/>
      <c r="AC141" s="736"/>
      <c r="AD141" s="736"/>
      <c r="AE141" s="736"/>
      <c r="AF141" s="736"/>
      <c r="AG141" s="736"/>
      <c r="AH141" s="736"/>
      <c r="AI141" s="736"/>
    </row>
    <row r="142" spans="1:39" ht="13.5" customHeight="1" x14ac:dyDescent="0.15">
      <c r="C142" s="119" t="s">
        <v>47</v>
      </c>
      <c r="J142" s="121"/>
      <c r="K142" s="736" t="str">
        <f>IF($AM$139="","",VLOOKUP($AM$139,業者date!$B$9:$AF$18,20,TRUE))</f>
        <v/>
      </c>
      <c r="L142" s="736"/>
      <c r="M142" s="736"/>
      <c r="N142" s="736"/>
      <c r="O142" s="736"/>
      <c r="P142" s="736"/>
      <c r="Q142" s="736"/>
      <c r="R142" s="736"/>
      <c r="S142" s="736"/>
      <c r="T142" s="736"/>
      <c r="U142" s="736"/>
      <c r="V142" s="736"/>
      <c r="W142" s="736"/>
      <c r="X142" s="736"/>
      <c r="Y142" s="736"/>
      <c r="Z142" s="736"/>
      <c r="AA142" s="736"/>
      <c r="AB142" s="736"/>
      <c r="AC142" s="736"/>
      <c r="AD142" s="736"/>
      <c r="AE142" s="736"/>
      <c r="AF142" s="736"/>
      <c r="AG142" s="736"/>
      <c r="AH142" s="736"/>
      <c r="AI142" s="736"/>
    </row>
    <row r="143" spans="1:39" ht="13.5" customHeight="1" x14ac:dyDescent="0.15">
      <c r="C143" s="119" t="s">
        <v>48</v>
      </c>
      <c r="K143" s="736" t="str">
        <f>IF($AM$139="","",VLOOKUP($AM$139,業者date!$B$9:$AF$18,22,TRUE))</f>
        <v/>
      </c>
      <c r="L143" s="736"/>
      <c r="M143" s="736"/>
      <c r="N143" s="736"/>
      <c r="O143" s="736"/>
      <c r="P143" s="736"/>
      <c r="Q143" s="736"/>
      <c r="R143" s="736"/>
      <c r="S143" s="736"/>
      <c r="T143" s="736"/>
      <c r="U143" s="736"/>
      <c r="V143" s="736"/>
      <c r="W143" s="736"/>
      <c r="X143" s="736"/>
      <c r="Y143" s="736"/>
      <c r="Z143" s="736"/>
      <c r="AA143" s="736"/>
      <c r="AB143" s="736"/>
      <c r="AC143" s="736"/>
      <c r="AD143" s="736"/>
      <c r="AE143" s="736"/>
      <c r="AF143" s="736"/>
      <c r="AG143" s="736"/>
      <c r="AH143" s="736"/>
      <c r="AI143" s="736"/>
    </row>
    <row r="144" spans="1:39" ht="13.5" customHeight="1" x14ac:dyDescent="0.15">
      <c r="C144" s="119" t="s">
        <v>49</v>
      </c>
      <c r="K144" s="736" t="str">
        <f>IF($AM$139="","",VLOOKUP($AM$139,業者date!$B$9:$AF$18,29,TRUE))</f>
        <v/>
      </c>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736"/>
      <c r="AI144" s="736"/>
    </row>
    <row r="145" spans="1:39" ht="13.5" customHeight="1" x14ac:dyDescent="0.15">
      <c r="C145" s="119" t="s">
        <v>57</v>
      </c>
      <c r="K145" s="137"/>
      <c r="L145" s="137"/>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M145" s="119" t="s">
        <v>1115</v>
      </c>
    </row>
    <row r="146" spans="1:39" ht="6" customHeight="1" x14ac:dyDescent="0.15">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row>
    <row r="147" spans="1:39" ht="6" customHeight="1" x14ac:dyDescent="0.15"/>
    <row r="148" spans="1:39" ht="13.5" customHeight="1" x14ac:dyDescent="0.15">
      <c r="A148" s="119" t="s">
        <v>6</v>
      </c>
    </row>
    <row r="149" spans="1:39" ht="13.5" customHeight="1" thickBot="1" x14ac:dyDescent="0.2">
      <c r="C149" s="119" t="s">
        <v>43</v>
      </c>
      <c r="H149" s="145"/>
      <c r="I149" s="120"/>
      <c r="J149" s="120" t="s">
        <v>309</v>
      </c>
      <c r="K149" s="734" t="str">
        <f>IF($AM$150="","",VLOOKUP($AM$150,業者date!$B$9:$AF$18,5,TRUE))</f>
        <v/>
      </c>
      <c r="L149" s="734"/>
      <c r="M149" s="119" t="s">
        <v>46</v>
      </c>
      <c r="R149" s="120" t="s">
        <v>12</v>
      </c>
      <c r="S149" s="735" t="str">
        <f>IF($AM$150="","",VLOOKUP($AM$150,業者date!$B$9:$AF$18,6,TRUE))</f>
        <v/>
      </c>
      <c r="T149" s="735" t="s">
        <v>280</v>
      </c>
      <c r="U149" s="735" t="s">
        <v>280</v>
      </c>
      <c r="V149" s="735" t="s">
        <v>280</v>
      </c>
      <c r="W149" s="119" t="s">
        <v>52</v>
      </c>
      <c r="AB149" s="737" t="str">
        <f>IF($AM$150="","",VLOOKUP($AM$150,業者date!$B$9:$AF$18,8,TRUE))</f>
        <v/>
      </c>
      <c r="AC149" s="737"/>
      <c r="AD149" s="737"/>
      <c r="AE149" s="737"/>
      <c r="AF149" s="737"/>
      <c r="AG149" s="737"/>
      <c r="AH149" s="119" t="s">
        <v>126</v>
      </c>
      <c r="AM149" s="119" t="s">
        <v>1093</v>
      </c>
    </row>
    <row r="150" spans="1:39" ht="13.5" customHeight="1" x14ac:dyDescent="0.15">
      <c r="C150" s="119" t="s">
        <v>39</v>
      </c>
      <c r="K150" s="736" t="str">
        <f>IF($AM$150="","",VLOOKUP($AM$150,業者date!$B$9:$AF$18,2,TRUE))</f>
        <v/>
      </c>
      <c r="L150" s="736"/>
      <c r="M150" s="736"/>
      <c r="N150" s="736"/>
      <c r="O150" s="736"/>
      <c r="P150" s="736"/>
      <c r="Q150" s="736"/>
      <c r="R150" s="736"/>
      <c r="S150" s="736"/>
      <c r="T150" s="736"/>
      <c r="U150" s="736"/>
      <c r="V150" s="736"/>
      <c r="W150" s="736"/>
      <c r="X150" s="736"/>
      <c r="Y150" s="736"/>
      <c r="Z150" s="736"/>
      <c r="AA150" s="736"/>
      <c r="AB150" s="736"/>
      <c r="AC150" s="736"/>
      <c r="AD150" s="736"/>
      <c r="AE150" s="736"/>
      <c r="AF150" s="736"/>
      <c r="AG150" s="736"/>
      <c r="AH150" s="736"/>
      <c r="AI150" s="736"/>
      <c r="AM150" s="740"/>
    </row>
    <row r="151" spans="1:39" ht="13.5" customHeight="1" thickBot="1" x14ac:dyDescent="0.2">
      <c r="C151" s="119" t="s">
        <v>50</v>
      </c>
      <c r="H151" s="145"/>
      <c r="I151" s="120"/>
      <c r="J151" s="120" t="s">
        <v>309</v>
      </c>
      <c r="K151" s="734" t="str">
        <f>IF($AM$150="","",VLOOKUP($AM$150,業者date!$B$9:$AF$18,10,TRUE))</f>
        <v/>
      </c>
      <c r="L151" s="734"/>
      <c r="M151" s="119" t="s">
        <v>45</v>
      </c>
      <c r="R151" s="120" t="s">
        <v>12</v>
      </c>
      <c r="S151" s="737" t="str">
        <f>IF($AM$150="","",VLOOKUP($AM$150,業者date!$B$9:$AF$18,11,TRUE))</f>
        <v/>
      </c>
      <c r="T151" s="737" t="s">
        <v>280</v>
      </c>
      <c r="U151" s="737" t="s">
        <v>280</v>
      </c>
      <c r="V151" s="737" t="s">
        <v>280</v>
      </c>
      <c r="W151" s="119" t="s">
        <v>44</v>
      </c>
      <c r="AB151" s="737" t="str">
        <f>IF($AM$150="","",VLOOKUP($AM$150,業者date!$B$9:$AF$18,13,TRUE))</f>
        <v/>
      </c>
      <c r="AC151" s="737"/>
      <c r="AD151" s="737"/>
      <c r="AE151" s="737"/>
      <c r="AF151" s="737"/>
      <c r="AG151" s="737"/>
      <c r="AH151" s="119" t="s">
        <v>126</v>
      </c>
      <c r="AM151" s="741"/>
    </row>
    <row r="152" spans="1:39" ht="13.5" customHeight="1" x14ac:dyDescent="0.15">
      <c r="K152" s="736" t="str">
        <f>IF($AM$150="","",VLOOKUP($AM$150,業者date!$B$9:$AF$18,15,TRUE))</f>
        <v/>
      </c>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736"/>
      <c r="AI152" s="736"/>
    </row>
    <row r="153" spans="1:39" ht="13.5" customHeight="1" x14ac:dyDescent="0.15">
      <c r="C153" s="119" t="s">
        <v>47</v>
      </c>
      <c r="J153" s="121"/>
      <c r="K153" s="736" t="str">
        <f>IF($AM$150="","",VLOOKUP($AM$150,業者date!$B$9:$AF$18,20,TRUE))</f>
        <v/>
      </c>
      <c r="L153" s="736"/>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736"/>
      <c r="AI153" s="736"/>
    </row>
    <row r="154" spans="1:39" ht="13.5" customHeight="1" x14ac:dyDescent="0.15">
      <c r="C154" s="119" t="s">
        <v>48</v>
      </c>
      <c r="K154" s="736" t="str">
        <f>IF($AM$150="","",VLOOKUP($AM$150,業者date!$B$9:$AF$18,22,TRUE))</f>
        <v/>
      </c>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row>
    <row r="155" spans="1:39" ht="13.5" customHeight="1" x14ac:dyDescent="0.15">
      <c r="C155" s="119" t="s">
        <v>49</v>
      </c>
      <c r="K155" s="736" t="str">
        <f>IF($AM$150="","",VLOOKUP($AM$150,業者date!$B$9:$AF$18,29,TRUE))</f>
        <v/>
      </c>
      <c r="L155" s="736"/>
      <c r="M155" s="736"/>
      <c r="N155" s="736"/>
      <c r="O155" s="736"/>
      <c r="P155" s="736"/>
      <c r="Q155" s="736"/>
      <c r="R155" s="736"/>
      <c r="S155" s="736"/>
      <c r="T155" s="736"/>
      <c r="U155" s="736"/>
      <c r="V155" s="736"/>
      <c r="W155" s="736"/>
      <c r="X155" s="736"/>
      <c r="Y155" s="736"/>
      <c r="Z155" s="736"/>
      <c r="AA155" s="736"/>
      <c r="AB155" s="736"/>
      <c r="AC155" s="736"/>
      <c r="AD155" s="736"/>
      <c r="AE155" s="736"/>
      <c r="AF155" s="736"/>
      <c r="AG155" s="736"/>
      <c r="AH155" s="736"/>
      <c r="AI155" s="736"/>
    </row>
    <row r="156" spans="1:39" ht="13.5" customHeight="1" x14ac:dyDescent="0.15">
      <c r="C156" s="119" t="s">
        <v>57</v>
      </c>
      <c r="K156" s="137"/>
      <c r="L156" s="137"/>
      <c r="M156" s="732"/>
      <c r="N156" s="732"/>
      <c r="O156" s="732"/>
      <c r="P156" s="732"/>
      <c r="Q156" s="732"/>
      <c r="R156" s="732"/>
      <c r="S156" s="732"/>
      <c r="T156" s="732"/>
      <c r="U156" s="732"/>
      <c r="V156" s="732"/>
      <c r="W156" s="732"/>
      <c r="X156" s="732"/>
      <c r="Y156" s="732"/>
      <c r="Z156" s="732"/>
      <c r="AA156" s="732"/>
      <c r="AB156" s="732"/>
      <c r="AC156" s="732"/>
      <c r="AD156" s="732"/>
      <c r="AE156" s="732"/>
      <c r="AF156" s="732"/>
      <c r="AG156" s="732"/>
      <c r="AH156" s="732"/>
      <c r="AI156" s="732"/>
    </row>
    <row r="157" spans="1:39" ht="6" customHeight="1" x14ac:dyDescent="0.15">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row>
    <row r="158" spans="1:39" ht="6" customHeight="1" x14ac:dyDescent="0.15">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row>
    <row r="159" spans="1:39" ht="13.5" customHeight="1" thickBot="1" x14ac:dyDescent="0.2">
      <c r="C159" s="119" t="s">
        <v>43</v>
      </c>
      <c r="H159" s="145"/>
      <c r="I159" s="120"/>
      <c r="J159" s="120" t="s">
        <v>309</v>
      </c>
      <c r="K159" s="734" t="str">
        <f>IF($AM$160="","",VLOOKUP($AM$160,業者date!$B$9:$AF$18,5,TRUE))</f>
        <v/>
      </c>
      <c r="L159" s="734"/>
      <c r="M159" s="119" t="s">
        <v>46</v>
      </c>
      <c r="R159" s="120" t="s">
        <v>12</v>
      </c>
      <c r="S159" s="735" t="str">
        <f>IF($AM$160="","",VLOOKUP($AM$160,業者date!$B$9:$AF$18,6,TRUE))</f>
        <v/>
      </c>
      <c r="T159" s="735" t="s">
        <v>280</v>
      </c>
      <c r="U159" s="735" t="s">
        <v>280</v>
      </c>
      <c r="V159" s="735" t="s">
        <v>280</v>
      </c>
      <c r="W159" s="119" t="s">
        <v>52</v>
      </c>
      <c r="AB159" s="737" t="str">
        <f>IF($AM$160="","",VLOOKUP($AM$160,業者date!$B$9:$AF$18,8,TRUE))</f>
        <v/>
      </c>
      <c r="AC159" s="737"/>
      <c r="AD159" s="737"/>
      <c r="AE159" s="737"/>
      <c r="AF159" s="737"/>
      <c r="AG159" s="737"/>
      <c r="AH159" s="119" t="s">
        <v>126</v>
      </c>
      <c r="AM159" s="119" t="s">
        <v>1093</v>
      </c>
    </row>
    <row r="160" spans="1:39" ht="13.5" customHeight="1" x14ac:dyDescent="0.15">
      <c r="C160" s="119" t="s">
        <v>39</v>
      </c>
      <c r="K160" s="736" t="str">
        <f>IF($AM$160="","",VLOOKUP($AM$160,業者date!$B$9:$AF$18,2,TRUE))</f>
        <v/>
      </c>
      <c r="L160" s="736"/>
      <c r="M160" s="736"/>
      <c r="N160" s="736"/>
      <c r="O160" s="736"/>
      <c r="P160" s="736"/>
      <c r="Q160" s="736"/>
      <c r="R160" s="736"/>
      <c r="S160" s="736"/>
      <c r="T160" s="736"/>
      <c r="U160" s="736"/>
      <c r="V160" s="736"/>
      <c r="W160" s="736"/>
      <c r="X160" s="736"/>
      <c r="Y160" s="736"/>
      <c r="Z160" s="736"/>
      <c r="AA160" s="736"/>
      <c r="AB160" s="736"/>
      <c r="AC160" s="736"/>
      <c r="AD160" s="736"/>
      <c r="AE160" s="736"/>
      <c r="AF160" s="736"/>
      <c r="AG160" s="736"/>
      <c r="AH160" s="736"/>
      <c r="AI160" s="736"/>
      <c r="AM160" s="740"/>
    </row>
    <row r="161" spans="1:39" ht="13.5" customHeight="1" thickBot="1" x14ac:dyDescent="0.2">
      <c r="C161" s="119" t="s">
        <v>50</v>
      </c>
      <c r="H161" s="145"/>
      <c r="I161" s="120"/>
      <c r="J161" s="120" t="s">
        <v>309</v>
      </c>
      <c r="K161" s="734" t="str">
        <f>IF($AM$160="","",VLOOKUP($AM$160,業者date!$B$9:$AF$18,10,TRUE))</f>
        <v/>
      </c>
      <c r="L161" s="734"/>
      <c r="M161" s="119" t="s">
        <v>45</v>
      </c>
      <c r="R161" s="120" t="s">
        <v>12</v>
      </c>
      <c r="S161" s="737" t="str">
        <f>IF($AM$160="","",VLOOKUP($AM$160,業者date!$B$9:$AF$18,11,TRUE))</f>
        <v/>
      </c>
      <c r="T161" s="737" t="s">
        <v>280</v>
      </c>
      <c r="U161" s="737" t="s">
        <v>280</v>
      </c>
      <c r="V161" s="737" t="s">
        <v>280</v>
      </c>
      <c r="W161" s="119" t="s">
        <v>44</v>
      </c>
      <c r="AB161" s="737" t="str">
        <f>IF($AM$160="","",VLOOKUP($AM$160,業者date!$B$9:$AF$18,13,TRUE))</f>
        <v/>
      </c>
      <c r="AC161" s="737"/>
      <c r="AD161" s="737"/>
      <c r="AE161" s="737"/>
      <c r="AF161" s="737"/>
      <c r="AG161" s="737"/>
      <c r="AH161" s="119" t="s">
        <v>126</v>
      </c>
      <c r="AM161" s="741"/>
    </row>
    <row r="162" spans="1:39" ht="13.5" customHeight="1" x14ac:dyDescent="0.15">
      <c r="K162" s="736" t="str">
        <f>IF($AM$160="","",VLOOKUP($AM$160,業者date!$B$9:$AF$18,15,TRUE))</f>
        <v/>
      </c>
      <c r="L162" s="736"/>
      <c r="M162" s="736"/>
      <c r="N162" s="736"/>
      <c r="O162" s="736"/>
      <c r="P162" s="736"/>
      <c r="Q162" s="736"/>
      <c r="R162" s="736"/>
      <c r="S162" s="736"/>
      <c r="T162" s="736"/>
      <c r="U162" s="736"/>
      <c r="V162" s="736"/>
      <c r="W162" s="736"/>
      <c r="X162" s="736"/>
      <c r="Y162" s="736"/>
      <c r="Z162" s="736"/>
      <c r="AA162" s="736"/>
      <c r="AB162" s="736"/>
      <c r="AC162" s="736"/>
      <c r="AD162" s="736"/>
      <c r="AE162" s="736"/>
      <c r="AF162" s="736"/>
      <c r="AG162" s="736"/>
      <c r="AH162" s="736"/>
      <c r="AI162" s="736"/>
    </row>
    <row r="163" spans="1:39" ht="13.5" customHeight="1" x14ac:dyDescent="0.15">
      <c r="C163" s="119" t="s">
        <v>47</v>
      </c>
      <c r="J163" s="121"/>
      <c r="K163" s="736" t="str">
        <f>IF($AM$160="","",VLOOKUP($AM$160,業者date!$B$9:$AF$18,20,TRUE))</f>
        <v/>
      </c>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row>
    <row r="164" spans="1:39" ht="13.5" customHeight="1" x14ac:dyDescent="0.15">
      <c r="C164" s="119" t="s">
        <v>48</v>
      </c>
      <c r="K164" s="736" t="str">
        <f>IF($AM$160="","",VLOOKUP($AM$160,業者date!$B$9:$AF$18,22,TRUE))</f>
        <v/>
      </c>
      <c r="L164" s="736"/>
      <c r="M164" s="736"/>
      <c r="N164" s="736"/>
      <c r="O164" s="736"/>
      <c r="P164" s="736"/>
      <c r="Q164" s="736"/>
      <c r="R164" s="736"/>
      <c r="S164" s="736"/>
      <c r="T164" s="736"/>
      <c r="U164" s="736"/>
      <c r="V164" s="736"/>
      <c r="W164" s="736"/>
      <c r="X164" s="736"/>
      <c r="Y164" s="736"/>
      <c r="Z164" s="736"/>
      <c r="AA164" s="736"/>
      <c r="AB164" s="736"/>
      <c r="AC164" s="736"/>
      <c r="AD164" s="736"/>
      <c r="AE164" s="736"/>
      <c r="AF164" s="736"/>
      <c r="AG164" s="736"/>
      <c r="AH164" s="736"/>
      <c r="AI164" s="736"/>
    </row>
    <row r="165" spans="1:39" ht="13.5" customHeight="1" x14ac:dyDescent="0.15">
      <c r="C165" s="119" t="s">
        <v>49</v>
      </c>
      <c r="K165" s="736" t="str">
        <f>IF($AM$160="","",VLOOKUP($AM$160,業者date!$B$9:$AF$18,29,TRUE))</f>
        <v/>
      </c>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row>
    <row r="166" spans="1:39" ht="13.5" customHeight="1" x14ac:dyDescent="0.15">
      <c r="C166" s="119" t="s">
        <v>57</v>
      </c>
      <c r="K166" s="137"/>
      <c r="L166" s="137"/>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row>
    <row r="167" spans="1:39" ht="6" customHeight="1" x14ac:dyDescent="0.15">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row>
    <row r="168" spans="1:39" ht="6" customHeight="1" x14ac:dyDescent="0.15">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row>
    <row r="169" spans="1:39" ht="13.5" customHeight="1" thickBot="1" x14ac:dyDescent="0.2">
      <c r="C169" s="119" t="s">
        <v>43</v>
      </c>
      <c r="H169" s="145"/>
      <c r="I169" s="120"/>
      <c r="J169" s="120" t="s">
        <v>309</v>
      </c>
      <c r="K169" s="734" t="str">
        <f>IF($AM$170="","",VLOOKUP($AM$170,業者date!$B$9:$AF$18,5,TRUE))</f>
        <v/>
      </c>
      <c r="L169" s="734"/>
      <c r="M169" s="119" t="s">
        <v>46</v>
      </c>
      <c r="R169" s="120" t="s">
        <v>12</v>
      </c>
      <c r="S169" s="735" t="str">
        <f>IF($AM$170="","",VLOOKUP($AM$170,業者date!$B$9:$AF$18,6,TRUE))</f>
        <v/>
      </c>
      <c r="T169" s="735" t="s">
        <v>280</v>
      </c>
      <c r="U169" s="735" t="s">
        <v>280</v>
      </c>
      <c r="V169" s="735" t="s">
        <v>280</v>
      </c>
      <c r="W169" s="119" t="s">
        <v>52</v>
      </c>
      <c r="AB169" s="737" t="str">
        <f>IF($AM$170="","",VLOOKUP($AM$170,業者date!$B$9:$AF$18,8,TRUE))</f>
        <v/>
      </c>
      <c r="AC169" s="737"/>
      <c r="AD169" s="737"/>
      <c r="AE169" s="737"/>
      <c r="AF169" s="737"/>
      <c r="AG169" s="737"/>
      <c r="AH169" s="119" t="s">
        <v>126</v>
      </c>
      <c r="AM169" s="119" t="s">
        <v>1093</v>
      </c>
    </row>
    <row r="170" spans="1:39" ht="13.5" customHeight="1" x14ac:dyDescent="0.15">
      <c r="C170" s="119" t="s">
        <v>39</v>
      </c>
      <c r="K170" s="736" t="str">
        <f>IF($AM$170="","",VLOOKUP($AM$170,業者date!$B$9:$AF$18,2,TRUE))</f>
        <v/>
      </c>
      <c r="L170" s="736"/>
      <c r="M170" s="736"/>
      <c r="N170" s="736"/>
      <c r="O170" s="736"/>
      <c r="P170" s="736"/>
      <c r="Q170" s="736"/>
      <c r="R170" s="736"/>
      <c r="S170" s="736"/>
      <c r="T170" s="736"/>
      <c r="U170" s="736"/>
      <c r="V170" s="736"/>
      <c r="W170" s="736"/>
      <c r="X170" s="736"/>
      <c r="Y170" s="736"/>
      <c r="Z170" s="736"/>
      <c r="AA170" s="736"/>
      <c r="AB170" s="736"/>
      <c r="AC170" s="736"/>
      <c r="AD170" s="736"/>
      <c r="AE170" s="736"/>
      <c r="AF170" s="736"/>
      <c r="AG170" s="736"/>
      <c r="AH170" s="736"/>
      <c r="AI170" s="736"/>
      <c r="AM170" s="740"/>
    </row>
    <row r="171" spans="1:39" ht="13.5" customHeight="1" thickBot="1" x14ac:dyDescent="0.2">
      <c r="C171" s="119" t="s">
        <v>50</v>
      </c>
      <c r="H171" s="145"/>
      <c r="I171" s="120"/>
      <c r="J171" s="120" t="s">
        <v>309</v>
      </c>
      <c r="K171" s="734" t="str">
        <f>IF($AM$170="","",VLOOKUP($AM$170,業者date!$B$9:$AF$18,10,TRUE))</f>
        <v/>
      </c>
      <c r="L171" s="734"/>
      <c r="M171" s="119" t="s">
        <v>45</v>
      </c>
      <c r="R171" s="120" t="s">
        <v>12</v>
      </c>
      <c r="S171" s="737" t="str">
        <f>IF($AM$170="","",VLOOKUP($AM$170,業者date!$B$9:$AF$18,11,TRUE))</f>
        <v/>
      </c>
      <c r="T171" s="737" t="s">
        <v>280</v>
      </c>
      <c r="U171" s="737" t="s">
        <v>280</v>
      </c>
      <c r="V171" s="737" t="s">
        <v>280</v>
      </c>
      <c r="W171" s="119" t="s">
        <v>44</v>
      </c>
      <c r="AB171" s="737" t="str">
        <f>IF($AM$170="","",VLOOKUP($AM$170,業者date!$B$9:$AF$18,13,TRUE))</f>
        <v/>
      </c>
      <c r="AC171" s="737"/>
      <c r="AD171" s="737"/>
      <c r="AE171" s="737"/>
      <c r="AF171" s="737"/>
      <c r="AG171" s="737"/>
      <c r="AH171" s="119" t="s">
        <v>126</v>
      </c>
      <c r="AM171" s="741"/>
    </row>
    <row r="172" spans="1:39" ht="13.5" customHeight="1" x14ac:dyDescent="0.15">
      <c r="K172" s="736" t="str">
        <f>IF($AM$170="","",VLOOKUP($AM$170,業者date!$B$9:$AF$18,15,TRUE))</f>
        <v/>
      </c>
      <c r="L172" s="736"/>
      <c r="M172" s="736"/>
      <c r="N172" s="736"/>
      <c r="O172" s="736"/>
      <c r="P172" s="736"/>
      <c r="Q172" s="736"/>
      <c r="R172" s="736"/>
      <c r="S172" s="736"/>
      <c r="T172" s="736"/>
      <c r="U172" s="736"/>
      <c r="V172" s="736"/>
      <c r="W172" s="736"/>
      <c r="X172" s="736"/>
      <c r="Y172" s="736"/>
      <c r="Z172" s="736"/>
      <c r="AA172" s="736"/>
      <c r="AB172" s="736"/>
      <c r="AC172" s="736"/>
      <c r="AD172" s="736"/>
      <c r="AE172" s="736"/>
      <c r="AF172" s="736"/>
      <c r="AG172" s="736"/>
      <c r="AH172" s="736"/>
      <c r="AI172" s="736"/>
    </row>
    <row r="173" spans="1:39" ht="13.5" customHeight="1" x14ac:dyDescent="0.15">
      <c r="C173" s="119" t="s">
        <v>47</v>
      </c>
      <c r="J173" s="121"/>
      <c r="K173" s="736" t="str">
        <f>IF($AM$170="","",VLOOKUP($AM$170,業者date!$B$9:$AF$18,20,TRUE))</f>
        <v/>
      </c>
      <c r="L173" s="736"/>
      <c r="M173" s="736"/>
      <c r="N173" s="736"/>
      <c r="O173" s="736"/>
      <c r="P173" s="736"/>
      <c r="Q173" s="736"/>
      <c r="R173" s="736"/>
      <c r="S173" s="736"/>
      <c r="T173" s="736"/>
      <c r="U173" s="736"/>
      <c r="V173" s="736"/>
      <c r="W173" s="736"/>
      <c r="X173" s="736"/>
      <c r="Y173" s="736"/>
      <c r="Z173" s="736"/>
      <c r="AA173" s="736"/>
      <c r="AB173" s="736"/>
      <c r="AC173" s="736"/>
      <c r="AD173" s="736"/>
      <c r="AE173" s="736"/>
      <c r="AF173" s="736"/>
      <c r="AG173" s="736"/>
      <c r="AH173" s="736"/>
      <c r="AI173" s="736"/>
    </row>
    <row r="174" spans="1:39" ht="13.5" customHeight="1" x14ac:dyDescent="0.15">
      <c r="C174" s="119" t="s">
        <v>48</v>
      </c>
      <c r="K174" s="736" t="str">
        <f>IF($AM$170="","",VLOOKUP($AM$170,業者date!$B$9:$AF$18,22,TRUE))</f>
        <v/>
      </c>
      <c r="L174" s="736"/>
      <c r="M174" s="736"/>
      <c r="N174" s="736"/>
      <c r="O174" s="736"/>
      <c r="P174" s="736"/>
      <c r="Q174" s="736"/>
      <c r="R174" s="736"/>
      <c r="S174" s="736"/>
      <c r="T174" s="736"/>
      <c r="U174" s="736"/>
      <c r="V174" s="736"/>
      <c r="W174" s="736"/>
      <c r="X174" s="736"/>
      <c r="Y174" s="736"/>
      <c r="Z174" s="736"/>
      <c r="AA174" s="736"/>
      <c r="AB174" s="736"/>
      <c r="AC174" s="736"/>
      <c r="AD174" s="736"/>
      <c r="AE174" s="736"/>
      <c r="AF174" s="736"/>
      <c r="AG174" s="736"/>
      <c r="AH174" s="736"/>
      <c r="AI174" s="736"/>
    </row>
    <row r="175" spans="1:39" ht="13.5" customHeight="1" x14ac:dyDescent="0.15">
      <c r="C175" s="119" t="s">
        <v>49</v>
      </c>
      <c r="K175" s="736" t="str">
        <f>IF($AM$170="","",VLOOKUP($AM$170,業者date!$B$9:$AF$18,29,TRUE))</f>
        <v/>
      </c>
      <c r="L175" s="736"/>
      <c r="M175" s="736"/>
      <c r="N175" s="736"/>
      <c r="O175" s="736"/>
      <c r="P175" s="736"/>
      <c r="Q175" s="736"/>
      <c r="R175" s="736"/>
      <c r="S175" s="736"/>
      <c r="T175" s="736"/>
      <c r="U175" s="736"/>
      <c r="V175" s="736"/>
      <c r="W175" s="736"/>
      <c r="X175" s="736"/>
      <c r="Y175" s="736"/>
      <c r="Z175" s="736"/>
      <c r="AA175" s="736"/>
      <c r="AB175" s="736"/>
      <c r="AC175" s="736"/>
      <c r="AD175" s="736"/>
      <c r="AE175" s="736"/>
      <c r="AF175" s="736"/>
      <c r="AG175" s="736"/>
      <c r="AH175" s="736"/>
      <c r="AI175" s="736"/>
    </row>
    <row r="176" spans="1:39" ht="13.5" customHeight="1" x14ac:dyDescent="0.15">
      <c r="C176" s="119" t="s">
        <v>57</v>
      </c>
      <c r="K176" s="137"/>
      <c r="L176" s="137"/>
      <c r="M176" s="732"/>
      <c r="N176" s="732"/>
      <c r="O176" s="732"/>
      <c r="P176" s="732"/>
      <c r="Q176" s="732"/>
      <c r="R176" s="732"/>
      <c r="S176" s="732"/>
      <c r="T176" s="732"/>
      <c r="U176" s="732"/>
      <c r="V176" s="732"/>
      <c r="W176" s="732"/>
      <c r="X176" s="732"/>
      <c r="Y176" s="732"/>
      <c r="Z176" s="732"/>
      <c r="AA176" s="732"/>
      <c r="AB176" s="732"/>
      <c r="AC176" s="732"/>
      <c r="AD176" s="732"/>
      <c r="AE176" s="732"/>
      <c r="AF176" s="732"/>
      <c r="AG176" s="732"/>
      <c r="AH176" s="732"/>
      <c r="AI176" s="732"/>
    </row>
    <row r="177" spans="1:41" ht="6" customHeight="1" x14ac:dyDescent="0.15">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row>
    <row r="178" spans="1:41" ht="6" customHeight="1" x14ac:dyDescent="0.1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row>
    <row r="179" spans="1:41" ht="13.5" thickBot="1" x14ac:dyDescent="0.2">
      <c r="A179" s="119" t="s">
        <v>129</v>
      </c>
      <c r="AM179" s="119" t="s">
        <v>1094</v>
      </c>
    </row>
    <row r="180" spans="1:41" x14ac:dyDescent="0.15">
      <c r="C180" s="119" t="s">
        <v>53</v>
      </c>
      <c r="H180" s="119" t="str">
        <f>IF(概１面!H190="","",概１面!H190)</f>
        <v/>
      </c>
      <c r="K180" s="736" t="str">
        <f>IF($AM$180="","",VLOOKUP($AM$180,業者date!$B$29:$AC$38,8)&amp;"　"&amp;VLOOKUP($AM$180,業者date!$B$29:$AC$38,10))</f>
        <v/>
      </c>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736"/>
      <c r="AI180" s="736"/>
      <c r="AM180" s="740"/>
    </row>
    <row r="181" spans="1:41" ht="13.5" thickBot="1" x14ac:dyDescent="0.2">
      <c r="C181" s="119" t="s">
        <v>58</v>
      </c>
      <c r="K181" s="119" t="s">
        <v>130</v>
      </c>
      <c r="O181" s="121"/>
      <c r="P181" s="120" t="s">
        <v>309</v>
      </c>
      <c r="Q181" s="734" t="str">
        <f>IF($AM$180="","",VLOOKUP($AM$180,業者date!$B$29:$AC$38,23))</f>
        <v/>
      </c>
      <c r="R181" s="734"/>
      <c r="S181" s="734"/>
      <c r="T181" s="734"/>
      <c r="U181" s="734"/>
      <c r="V181" s="119" t="s">
        <v>310</v>
      </c>
      <c r="W181" s="119" t="s">
        <v>131</v>
      </c>
      <c r="X181" s="737" t="str">
        <f>IF($AM$180="","","("&amp;VLOOKUP($AM$180,業者date!$B$29:$AC$38,25))</f>
        <v/>
      </c>
      <c r="Y181" s="737"/>
      <c r="Z181" s="737" t="str">
        <f>IF($AM$180="","","-  "&amp;VLOOKUP($AM$180,業者date!$B$29:$AC$38,26))</f>
        <v/>
      </c>
      <c r="AA181" s="737"/>
      <c r="AB181" s="137" t="str">
        <f>IF(X181="","",")")</f>
        <v/>
      </c>
      <c r="AC181" s="737" t="str">
        <f>IF($AM$180="","",VLOOKUP($AM$180,業者date!$B$29:$AC$38,27))</f>
        <v/>
      </c>
      <c r="AD181" s="737"/>
      <c r="AE181" s="737"/>
      <c r="AF181" s="737"/>
      <c r="AG181" s="737"/>
      <c r="AH181" s="119" t="s">
        <v>126</v>
      </c>
      <c r="AM181" s="741"/>
      <c r="AO181" s="119" t="s">
        <v>1080</v>
      </c>
    </row>
    <row r="182" spans="1:41" x14ac:dyDescent="0.15">
      <c r="H182" s="121"/>
      <c r="I182" s="121"/>
      <c r="J182" s="121"/>
      <c r="K182" s="736" t="str">
        <f>IF($AM$180="","",VLOOKUP($AM$180,業者date!$B$29:$AC$38,2))</f>
        <v/>
      </c>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row>
    <row r="183" spans="1:41" x14ac:dyDescent="0.15">
      <c r="C183" s="119" t="s">
        <v>40</v>
      </c>
      <c r="H183" s="144"/>
      <c r="I183" s="144"/>
      <c r="J183" s="144"/>
      <c r="K183" s="736" t="str">
        <f>IF($AM$180="","",VLOOKUP($AM$180,業者date!$B$29:$AC$38,12))</f>
        <v/>
      </c>
      <c r="L183" s="736"/>
      <c r="M183" s="736"/>
      <c r="N183" s="736"/>
      <c r="O183" s="736"/>
      <c r="P183" s="736"/>
      <c r="Q183" s="736"/>
      <c r="R183" s="736"/>
      <c r="S183" s="736"/>
      <c r="T183" s="736"/>
      <c r="U183" s="736"/>
      <c r="V183" s="736"/>
      <c r="W183" s="736"/>
      <c r="X183" s="736"/>
      <c r="Y183" s="736"/>
      <c r="Z183" s="736"/>
      <c r="AA183" s="736"/>
      <c r="AB183" s="736"/>
      <c r="AC183" s="736"/>
      <c r="AD183" s="736"/>
      <c r="AE183" s="736"/>
      <c r="AF183" s="736"/>
      <c r="AG183" s="736"/>
      <c r="AH183" s="736"/>
      <c r="AI183" s="736"/>
    </row>
    <row r="184" spans="1:41" x14ac:dyDescent="0.15">
      <c r="C184" s="119" t="s">
        <v>56</v>
      </c>
      <c r="H184" s="121"/>
      <c r="I184" s="121"/>
      <c r="J184" s="121"/>
      <c r="K184" s="736" t="str">
        <f>IF($AM$180="","",VLOOKUP($AM$180,業者date!$B$29:$AC$38,14))</f>
        <v/>
      </c>
      <c r="L184" s="736"/>
      <c r="M184" s="736"/>
      <c r="N184" s="736"/>
      <c r="O184" s="736"/>
      <c r="P184" s="736"/>
      <c r="Q184" s="736"/>
      <c r="R184" s="736"/>
      <c r="S184" s="736"/>
      <c r="T184" s="736"/>
      <c r="U184" s="736"/>
      <c r="V184" s="736"/>
      <c r="W184" s="736"/>
      <c r="X184" s="736"/>
      <c r="Y184" s="736"/>
      <c r="Z184" s="736"/>
      <c r="AA184" s="736"/>
      <c r="AB184" s="736"/>
      <c r="AC184" s="736"/>
      <c r="AD184" s="736"/>
      <c r="AE184" s="736"/>
      <c r="AF184" s="736"/>
      <c r="AG184" s="736"/>
      <c r="AH184" s="736"/>
      <c r="AI184" s="736"/>
    </row>
    <row r="185" spans="1:41" x14ac:dyDescent="0.15">
      <c r="C185" s="119" t="s">
        <v>42</v>
      </c>
      <c r="H185" s="121"/>
      <c r="I185" s="121"/>
      <c r="J185" s="121"/>
      <c r="K185" s="736" t="str">
        <f>IF($AM$180="","",VLOOKUP($AM$180,業者date!$B$29:$AC$38,20))</f>
        <v/>
      </c>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row>
    <row r="186" spans="1:41" ht="6.75" customHeight="1" x14ac:dyDescent="0.15">
      <c r="A186" s="122"/>
      <c r="B186" s="122"/>
      <c r="C186" s="122"/>
      <c r="D186" s="122"/>
      <c r="E186" s="122"/>
      <c r="F186" s="122"/>
      <c r="G186" s="122"/>
      <c r="H186" s="210"/>
      <c r="I186" s="210"/>
      <c r="J186" s="210"/>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row>
    <row r="187" spans="1:41" ht="6.75" customHeight="1" x14ac:dyDescent="0.15">
      <c r="A187" s="143"/>
      <c r="B187" s="143"/>
      <c r="C187" s="143"/>
      <c r="D187" s="143"/>
      <c r="E187" s="143"/>
      <c r="F187" s="143"/>
      <c r="G187" s="143"/>
      <c r="H187" s="413"/>
      <c r="I187" s="413"/>
      <c r="J187" s="413"/>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row>
    <row r="188" spans="1:41" x14ac:dyDescent="0.15">
      <c r="A188" s="119" t="s">
        <v>635</v>
      </c>
      <c r="H188" s="121"/>
      <c r="I188" s="121"/>
      <c r="J188" s="121"/>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row>
    <row r="189" spans="1:41" x14ac:dyDescent="0.15">
      <c r="C189" s="119" t="s">
        <v>16</v>
      </c>
      <c r="D189" s="119" t="s">
        <v>636</v>
      </c>
      <c r="H189" s="121"/>
      <c r="I189" s="121"/>
      <c r="J189" s="223" t="s">
        <v>639</v>
      </c>
      <c r="K189" s="733"/>
      <c r="L189" s="733"/>
      <c r="M189" s="733"/>
      <c r="N189" s="733"/>
      <c r="O189" s="733"/>
      <c r="P189" s="733"/>
      <c r="Q189" s="733"/>
      <c r="R189" s="733"/>
      <c r="S189" s="733"/>
      <c r="T189" s="733"/>
      <c r="U189" s="733"/>
      <c r="V189" s="733"/>
      <c r="W189" s="733"/>
      <c r="X189" s="733"/>
      <c r="Y189" s="733"/>
      <c r="Z189" s="733"/>
      <c r="AA189" s="733"/>
      <c r="AB189" s="733"/>
      <c r="AC189" s="733"/>
      <c r="AD189" s="733"/>
      <c r="AE189" s="733"/>
      <c r="AF189" s="733"/>
      <c r="AG189" s="733"/>
      <c r="AH189" s="137" t="s">
        <v>709</v>
      </c>
      <c r="AI189" s="137"/>
      <c r="AM189" s="119" t="s">
        <v>698</v>
      </c>
    </row>
    <row r="190" spans="1:41" x14ac:dyDescent="0.15">
      <c r="C190" s="119" t="s">
        <v>16</v>
      </c>
      <c r="D190" s="119" t="s">
        <v>637</v>
      </c>
      <c r="H190" s="121"/>
      <c r="I190" s="121"/>
      <c r="J190" s="223" t="s">
        <v>639</v>
      </c>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137" t="s">
        <v>709</v>
      </c>
      <c r="AI190" s="137"/>
      <c r="AN190" s="119" t="s">
        <v>699</v>
      </c>
    </row>
    <row r="191" spans="1:41" x14ac:dyDescent="0.15">
      <c r="C191" s="119" t="s">
        <v>16</v>
      </c>
      <c r="D191" s="119" t="s">
        <v>638</v>
      </c>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row>
    <row r="192" spans="1:41" ht="6" customHeight="1" x14ac:dyDescent="0.15">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row>
    <row r="193" spans="1:39" ht="6" customHeight="1" x14ac:dyDescent="0.1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row>
    <row r="194" spans="1:39" x14ac:dyDescent="0.15">
      <c r="A194" s="119" t="s">
        <v>786</v>
      </c>
      <c r="H194" s="121"/>
    </row>
    <row r="195" spans="1:39" x14ac:dyDescent="0.15">
      <c r="C195" s="119" t="s">
        <v>16</v>
      </c>
      <c r="D195" s="119" t="s">
        <v>787</v>
      </c>
      <c r="H195" s="121"/>
      <c r="J195" s="223" t="s">
        <v>12</v>
      </c>
      <c r="K195" s="733"/>
      <c r="L195" s="733"/>
      <c r="M195" s="733"/>
      <c r="N195" s="733"/>
      <c r="O195" s="733"/>
      <c r="P195" s="733"/>
      <c r="Q195" s="733"/>
      <c r="R195" s="733"/>
      <c r="S195" s="733"/>
      <c r="T195" s="733"/>
      <c r="U195" s="733"/>
      <c r="V195" s="733"/>
      <c r="W195" s="733"/>
      <c r="X195" s="733"/>
      <c r="Y195" s="733"/>
      <c r="Z195" s="733"/>
      <c r="AA195" s="733"/>
      <c r="AB195" s="733"/>
      <c r="AC195" s="733"/>
      <c r="AD195" s="733"/>
      <c r="AE195" s="733"/>
      <c r="AF195" s="733"/>
      <c r="AG195" s="733"/>
      <c r="AH195" s="137" t="s">
        <v>18</v>
      </c>
    </row>
    <row r="196" spans="1:39" x14ac:dyDescent="0.15">
      <c r="C196" s="119" t="s">
        <v>16</v>
      </c>
      <c r="D196" s="119" t="s">
        <v>788</v>
      </c>
      <c r="H196" s="121"/>
      <c r="I196" s="121"/>
      <c r="J196" s="223" t="s">
        <v>12</v>
      </c>
      <c r="K196" s="733"/>
      <c r="L196" s="733"/>
      <c r="M196" s="733"/>
      <c r="N196" s="733"/>
      <c r="O196" s="733"/>
      <c r="P196" s="733"/>
      <c r="Q196" s="733"/>
      <c r="R196" s="733"/>
      <c r="S196" s="733"/>
      <c r="T196" s="733"/>
      <c r="U196" s="733"/>
      <c r="V196" s="733"/>
      <c r="W196" s="733"/>
      <c r="X196" s="733"/>
      <c r="Y196" s="733"/>
      <c r="Z196" s="733"/>
      <c r="AA196" s="733"/>
      <c r="AB196" s="733"/>
      <c r="AC196" s="733"/>
      <c r="AD196" s="733"/>
      <c r="AE196" s="733"/>
      <c r="AF196" s="733"/>
      <c r="AG196" s="733"/>
      <c r="AH196" s="137" t="s">
        <v>18</v>
      </c>
    </row>
    <row r="197" spans="1:39" ht="13.5" customHeight="1" x14ac:dyDescent="0.15">
      <c r="C197" s="119" t="s">
        <v>16</v>
      </c>
      <c r="D197" s="119" t="s">
        <v>789</v>
      </c>
      <c r="H197" s="121"/>
      <c r="I197" s="121"/>
      <c r="J197" s="223" t="s">
        <v>12</v>
      </c>
      <c r="K197" s="733"/>
      <c r="L197" s="733"/>
      <c r="M197" s="733"/>
      <c r="N197" s="733"/>
      <c r="O197" s="733"/>
      <c r="P197" s="733"/>
      <c r="Q197" s="733"/>
      <c r="R197" s="733"/>
      <c r="S197" s="733"/>
      <c r="T197" s="733"/>
      <c r="U197" s="733"/>
      <c r="V197" s="733"/>
      <c r="W197" s="733"/>
      <c r="X197" s="733"/>
      <c r="Y197" s="733"/>
      <c r="Z197" s="733"/>
      <c r="AA197" s="733"/>
      <c r="AB197" s="733"/>
      <c r="AC197" s="733"/>
      <c r="AD197" s="733"/>
      <c r="AE197" s="733"/>
      <c r="AF197" s="733"/>
      <c r="AG197" s="733"/>
      <c r="AH197" s="137" t="s">
        <v>18</v>
      </c>
    </row>
    <row r="198" spans="1:39" ht="6" customHeight="1" x14ac:dyDescent="0.15">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row>
    <row r="199" spans="1:39" ht="6" customHeight="1" x14ac:dyDescent="0.1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row>
    <row r="200" spans="1:39" x14ac:dyDescent="0.15">
      <c r="A200" s="119" t="s">
        <v>210</v>
      </c>
      <c r="AM200" s="119" t="s">
        <v>421</v>
      </c>
    </row>
    <row r="201" spans="1:39" x14ac:dyDescent="0.15">
      <c r="B201" s="119" t="s">
        <v>0</v>
      </c>
      <c r="AM201" s="119" t="s">
        <v>422</v>
      </c>
    </row>
    <row r="202" spans="1:39" x14ac:dyDescent="0.15">
      <c r="C202" s="119" t="s">
        <v>1</v>
      </c>
      <c r="H202" s="121"/>
      <c r="I202" s="121"/>
      <c r="J202" s="121"/>
      <c r="K202" s="732"/>
      <c r="L202" s="732"/>
      <c r="M202" s="732"/>
      <c r="N202" s="732"/>
      <c r="O202" s="732"/>
      <c r="P202" s="732"/>
      <c r="Q202" s="732"/>
      <c r="R202" s="732"/>
      <c r="S202" s="732"/>
      <c r="T202" s="732"/>
      <c r="U202" s="732"/>
      <c r="V202" s="732"/>
      <c r="W202" s="732"/>
      <c r="X202" s="732"/>
      <c r="Y202" s="732"/>
      <c r="Z202" s="732"/>
      <c r="AA202" s="732"/>
      <c r="AB202" s="732"/>
      <c r="AC202" s="732"/>
      <c r="AD202" s="732"/>
      <c r="AE202" s="732"/>
      <c r="AF202" s="732"/>
      <c r="AG202" s="732"/>
      <c r="AH202" s="732"/>
      <c r="AI202" s="732"/>
    </row>
    <row r="203" spans="1:39" x14ac:dyDescent="0.15">
      <c r="C203" s="119" t="s">
        <v>2</v>
      </c>
      <c r="H203" s="121"/>
      <c r="I203" s="121"/>
      <c r="J203" s="121"/>
      <c r="K203" s="732"/>
      <c r="L203" s="732"/>
      <c r="M203" s="732"/>
      <c r="N203" s="732"/>
      <c r="O203" s="732"/>
      <c r="P203" s="732"/>
      <c r="Q203" s="732"/>
      <c r="R203" s="732"/>
      <c r="S203" s="732"/>
      <c r="T203" s="732"/>
      <c r="U203" s="732"/>
      <c r="V203" s="732"/>
      <c r="W203" s="732"/>
      <c r="X203" s="732"/>
      <c r="Y203" s="732"/>
      <c r="Z203" s="732"/>
      <c r="AA203" s="732"/>
      <c r="AB203" s="732"/>
      <c r="AC203" s="732"/>
      <c r="AD203" s="732"/>
      <c r="AE203" s="732"/>
      <c r="AF203" s="732"/>
      <c r="AG203" s="732"/>
      <c r="AH203" s="732"/>
      <c r="AI203" s="732"/>
    </row>
    <row r="204" spans="1:39" ht="6" customHeight="1" x14ac:dyDescent="0.15">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row>
    <row r="205" spans="1:39" ht="6" customHeight="1" thickBot="1" x14ac:dyDescent="0.2">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row>
    <row r="206" spans="1:39" ht="13.5" thickTop="1" x14ac:dyDescent="0.15">
      <c r="AI206" s="272"/>
      <c r="AJ206" s="271"/>
      <c r="AK206" s="271"/>
    </row>
    <row r="207" spans="1:39" x14ac:dyDescent="0.15">
      <c r="AI207" s="272"/>
    </row>
  </sheetData>
  <sheetProtection algorithmName="SHA-512" hashValue="YbDHtuUNOY/fDxZc1WByOgrXIlqUWnu1GJyS7esFV1051e4TyJFJhPtRmyt9M/B/Vcbj+XkWY0g472UEGA4zAg==" saltValue="+tveDmI/HG0kCe8IICh9RQ==" spinCount="100000" sheet="1"/>
  <protectedRanges>
    <protectedRange sqref="M44:AI44" name="範囲6"/>
    <protectedRange sqref="K7:AI11 M33 M54 M64" name="範囲1"/>
    <protectedRange sqref="B72 B75 B78 B85 K73 S74 K76 S77 K79 S80 K81 S82 K83 S84 K86 S87 K88 S89 K90 S91" name="範囲2"/>
    <protectedRange sqref="K96:AI101 M102 K106:AI111 M112 K115:AI120 M121 K124:AI129 M130" name="範囲3"/>
    <protectedRange sqref="M145 M156 M166 M176 C189:C191 K189:AG190 C195:C197 K195:AG197 K202:AI203" name="範囲4"/>
    <protectedRange sqref="AM16 AM27 AM38 AM48 AM58 AM139 AM150 AM160 AM170 AM180" name="範囲5"/>
  </protectedRanges>
  <mergeCells count="187">
    <mergeCell ref="AM180:AM181"/>
    <mergeCell ref="AM139:AM140"/>
    <mergeCell ref="AM27:AM28"/>
    <mergeCell ref="AM16:AM17"/>
    <mergeCell ref="AM38:AM39"/>
    <mergeCell ref="AM48:AM49"/>
    <mergeCell ref="AM58:AM59"/>
    <mergeCell ref="AM150:AM151"/>
    <mergeCell ref="AM160:AM161"/>
    <mergeCell ref="AM170:AM171"/>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K182:AI182"/>
    <mergeCell ref="K185:AI185"/>
    <mergeCell ref="X181:Y181"/>
    <mergeCell ref="Z181:AA181"/>
    <mergeCell ref="AC181:AG181"/>
    <mergeCell ref="S169:V169"/>
    <mergeCell ref="S171:V171"/>
    <mergeCell ref="AB171:AG171"/>
    <mergeCell ref="K169:L169"/>
    <mergeCell ref="M130:AI130"/>
    <mergeCell ref="K139:AI139"/>
    <mergeCell ref="K128:AI128"/>
    <mergeCell ref="S138:V138"/>
    <mergeCell ref="K127:AI127"/>
    <mergeCell ref="K126:AI126"/>
    <mergeCell ref="K124:AI124"/>
    <mergeCell ref="K116:AI116"/>
    <mergeCell ref="K143:AI143"/>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s>
  <phoneticPr fontId="2"/>
  <conditionalFormatting sqref="M33:AI33">
    <cfRule type="containsBlanks" dxfId="18" priority="3">
      <formula>LEN(TRIM(M33))=0</formula>
    </cfRule>
  </conditionalFormatting>
  <conditionalFormatting sqref="M145:AI145">
    <cfRule type="containsBlanks" dxfId="17" priority="1">
      <formula>LEN(TRIM(M145))=0</formula>
    </cfRule>
  </conditionalFormatting>
  <dataValidations count="9">
    <dataValidation type="list" errorStyle="warning" imeMode="on" allowBlank="1" showInputMessage="1" sqref="H171 H169 H140 H161 H159 H138 H151 H149" xr:uid="{00000000-0002-0000-04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400-000001000000}"/>
    <dataValidation imeMode="off" allowBlank="1" showInputMessage="1" showErrorMessage="1" sqref="H191:I191 H183:I183 H131:I131 H11:I11 H9:I9 AS15:AT15 H185:I185 H197" xr:uid="{00000000-0002-0000-0400-000002000000}"/>
    <dataValidation imeMode="halfKatakana" allowBlank="1" showInputMessage="1" showErrorMessage="1" sqref="K202:AI202 H7:I7 I196 K7:AI7 H202:I202 AI196" xr:uid="{00000000-0002-0000-0400-000003000000}"/>
    <dataValidation type="list" allowBlank="1" showInputMessage="1" showErrorMessage="1" sqref="B72 B75 B78 B85" xr:uid="{00000000-0002-0000-0400-000004000000}">
      <formula1>"■,□"</formula1>
    </dataValidation>
    <dataValidation imeMode="halfAlpha" allowBlank="1" showInputMessage="1" showErrorMessage="1" sqref="R74:Z74 R91:Z91 R89:Z89 K9:AI9 R82:Z82 R87:Z87 R80:Z80 R77:Z77 R84:Z84 K98:AI98 K108:AI108 K126:AI126 K117:AI117" xr:uid="{00000000-0002-0000-0400-000005000000}"/>
    <dataValidation type="textLength" imeMode="halfAlpha" allowBlank="1" showInputMessage="1" showErrorMessage="1" sqref="K191:AI191 K119:AI120 K110:AI111 L100:AI100 K128:AI129 K100:K101" xr:uid="{00000000-0002-0000-0400-000006000000}">
      <formula1>1</formula1>
      <formula2>15</formula2>
    </dataValidation>
    <dataValidation type="textLength" imeMode="halfAlpha" showInputMessage="1" showErrorMessage="1" sqref="K11:AI11" xr:uid="{00000000-0002-0000-0400-000007000000}">
      <formula1>1</formula1>
      <formula2>15</formula2>
    </dataValidation>
    <dataValidation type="list" allowBlank="1" showInputMessage="1" showErrorMessage="1" sqref="C189:C191 C195:C197" xr:uid="{00000000-0002-0000-0400-000008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rowBreaks count="2" manualBreakCount="2">
    <brk id="66" max="34" man="1"/>
    <brk id="132"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L141"/>
  <sheetViews>
    <sheetView view="pageBreakPreview" zoomScaleNormal="100" zoomScaleSheetLayoutView="100" workbookViewId="0">
      <selection activeCell="S3" sqref="S3"/>
    </sheetView>
  </sheetViews>
  <sheetFormatPr defaultColWidth="4.125" defaultRowHeight="12.75" x14ac:dyDescent="0.15"/>
  <cols>
    <col min="1" max="38" width="2.625" style="113" customWidth="1"/>
    <col min="39" max="16384" width="4.125" style="113"/>
  </cols>
  <sheetData>
    <row r="1" spans="1:38" ht="13.5" customHeight="1" x14ac:dyDescent="0.15">
      <c r="A1" s="738" t="s">
        <v>109</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row>
    <row r="2" spans="1:38" ht="13.5" customHeight="1" x14ac:dyDescent="0.15">
      <c r="A2" s="738"/>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L2" s="368" t="s">
        <v>1009</v>
      </c>
    </row>
    <row r="3" spans="1:38" x14ac:dyDescent="0.15">
      <c r="A3" s="113" t="s">
        <v>123</v>
      </c>
    </row>
    <row r="4" spans="1:38" ht="6.75"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1:38" ht="6.75" customHeight="1" x14ac:dyDescent="0.15"/>
    <row r="6" spans="1:38" x14ac:dyDescent="0.15">
      <c r="A6" s="113" t="s">
        <v>124</v>
      </c>
      <c r="AL6" s="113" t="s">
        <v>587</v>
      </c>
    </row>
    <row r="7" spans="1:38" x14ac:dyDescent="0.15">
      <c r="C7" s="24" t="s">
        <v>38</v>
      </c>
      <c r="D7" s="24"/>
      <c r="E7" s="24"/>
      <c r="F7" s="24"/>
      <c r="G7" s="24"/>
      <c r="H7" s="24"/>
      <c r="I7" s="24"/>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row>
    <row r="8" spans="1:38" x14ac:dyDescent="0.15">
      <c r="C8" s="24" t="s">
        <v>39</v>
      </c>
      <c r="D8" s="24"/>
      <c r="E8" s="24"/>
      <c r="F8" s="24"/>
      <c r="G8" s="24"/>
      <c r="H8" s="98"/>
      <c r="I8" s="98"/>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L8" s="24" t="s">
        <v>424</v>
      </c>
    </row>
    <row r="9" spans="1:38" x14ac:dyDescent="0.15">
      <c r="C9" s="24" t="s">
        <v>40</v>
      </c>
      <c r="D9" s="24"/>
      <c r="E9" s="24"/>
      <c r="F9" s="24"/>
      <c r="G9" s="24"/>
      <c r="H9" s="108"/>
      <c r="I9" s="108"/>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row>
    <row r="10" spans="1:38" x14ac:dyDescent="0.15">
      <c r="C10" s="24" t="s">
        <v>41</v>
      </c>
      <c r="D10" s="24"/>
      <c r="E10" s="24"/>
      <c r="F10" s="24"/>
      <c r="G10" s="24"/>
      <c r="H10" s="98"/>
      <c r="I10" s="98"/>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row>
    <row r="11" spans="1:38" x14ac:dyDescent="0.15">
      <c r="C11" s="24" t="s">
        <v>42</v>
      </c>
      <c r="D11" s="24"/>
      <c r="E11" s="24"/>
      <c r="F11" s="24"/>
      <c r="G11" s="24"/>
      <c r="H11" s="98"/>
      <c r="I11" s="98"/>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row>
    <row r="12" spans="1:38" ht="6.75" customHeight="1" x14ac:dyDescent="0.1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row>
    <row r="13" spans="1:38" ht="6.75" customHeight="1" x14ac:dyDescent="0.15"/>
    <row r="14" spans="1:38" x14ac:dyDescent="0.15">
      <c r="A14" s="113" t="s">
        <v>124</v>
      </c>
    </row>
    <row r="15" spans="1:38" x14ac:dyDescent="0.15">
      <c r="C15" s="24" t="s">
        <v>38</v>
      </c>
      <c r="D15" s="24"/>
      <c r="E15" s="24"/>
      <c r="F15" s="24"/>
      <c r="G15" s="24"/>
      <c r="H15" s="24"/>
      <c r="I15" s="24"/>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row>
    <row r="16" spans="1:38" x14ac:dyDescent="0.15">
      <c r="C16" s="24" t="s">
        <v>39</v>
      </c>
      <c r="D16" s="24"/>
      <c r="E16" s="24"/>
      <c r="F16" s="24"/>
      <c r="G16" s="24"/>
      <c r="H16" s="98"/>
      <c r="I16" s="98"/>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row>
    <row r="17" spans="1:35" x14ac:dyDescent="0.15">
      <c r="C17" s="24" t="s">
        <v>40</v>
      </c>
      <c r="D17" s="24"/>
      <c r="E17" s="24"/>
      <c r="F17" s="24"/>
      <c r="G17" s="24"/>
      <c r="H17" s="108"/>
      <c r="I17" s="108"/>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row>
    <row r="18" spans="1:35" x14ac:dyDescent="0.15">
      <c r="C18" s="24" t="s">
        <v>41</v>
      </c>
      <c r="D18" s="24"/>
      <c r="E18" s="24"/>
      <c r="F18" s="24"/>
      <c r="G18" s="24"/>
      <c r="H18" s="98"/>
      <c r="I18" s="98"/>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row>
    <row r="19" spans="1:35" x14ac:dyDescent="0.15">
      <c r="C19" s="24" t="s">
        <v>42</v>
      </c>
      <c r="D19" s="24"/>
      <c r="E19" s="24"/>
      <c r="F19" s="24"/>
      <c r="G19" s="24"/>
      <c r="H19" s="98"/>
      <c r="I19" s="98"/>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row>
    <row r="20" spans="1:35" ht="6.75"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row>
    <row r="21" spans="1:35" ht="6.75" customHeight="1" x14ac:dyDescent="0.15"/>
    <row r="22" spans="1:35" ht="13.5" customHeight="1" x14ac:dyDescent="0.15">
      <c r="A22" s="113" t="s">
        <v>124</v>
      </c>
    </row>
    <row r="23" spans="1:35" x14ac:dyDescent="0.15">
      <c r="C23" s="24" t="s">
        <v>38</v>
      </c>
      <c r="D23" s="24"/>
      <c r="E23" s="24"/>
      <c r="F23" s="24"/>
      <c r="G23" s="24"/>
      <c r="H23" s="24"/>
      <c r="I23" s="24"/>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row>
    <row r="24" spans="1:35" ht="13.5" customHeight="1" x14ac:dyDescent="0.15">
      <c r="C24" s="24" t="s">
        <v>39</v>
      </c>
      <c r="D24" s="24"/>
      <c r="E24" s="24"/>
      <c r="F24" s="24"/>
      <c r="G24" s="24"/>
      <c r="H24" s="98"/>
      <c r="I24" s="98"/>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row>
    <row r="25" spans="1:35" ht="13.5" customHeight="1" x14ac:dyDescent="0.15">
      <c r="C25" s="24" t="s">
        <v>40</v>
      </c>
      <c r="D25" s="24"/>
      <c r="E25" s="24"/>
      <c r="F25" s="24"/>
      <c r="G25" s="24"/>
      <c r="H25" s="108"/>
      <c r="I25" s="108"/>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row>
    <row r="26" spans="1:35" x14ac:dyDescent="0.15">
      <c r="C26" s="24" t="s">
        <v>41</v>
      </c>
      <c r="D26" s="24"/>
      <c r="E26" s="24"/>
      <c r="F26" s="24"/>
      <c r="G26" s="24"/>
      <c r="H26" s="98"/>
      <c r="I26" s="98"/>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row>
    <row r="27" spans="1:35" x14ac:dyDescent="0.15">
      <c r="C27" s="24" t="s">
        <v>42</v>
      </c>
      <c r="D27" s="24"/>
      <c r="E27" s="24"/>
      <c r="F27" s="24"/>
      <c r="G27" s="24"/>
      <c r="H27" s="98"/>
      <c r="I27" s="98"/>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row>
    <row r="28" spans="1:35" ht="6.75" customHeight="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row>
    <row r="29" spans="1:35" ht="6.75" customHeight="1" x14ac:dyDescent="0.15"/>
    <row r="30" spans="1:35" ht="13.5" customHeight="1" x14ac:dyDescent="0.15"/>
    <row r="31" spans="1:35" ht="13.5" customHeight="1" x14ac:dyDescent="0.15"/>
    <row r="32" spans="1:35" ht="13.5" customHeight="1" x14ac:dyDescent="0.15"/>
    <row r="33" spans="30:30" ht="13.5" customHeight="1" x14ac:dyDescent="0.15"/>
    <row r="34" spans="30:30" ht="13.5" customHeight="1" x14ac:dyDescent="0.15"/>
    <row r="35" spans="30:30" ht="13.5" customHeight="1" x14ac:dyDescent="0.15"/>
    <row r="36" spans="30:30" ht="13.5" customHeight="1" x14ac:dyDescent="0.15"/>
    <row r="37" spans="30:30" ht="13.5" customHeight="1" x14ac:dyDescent="0.15"/>
    <row r="38" spans="30:30" ht="13.5" customHeight="1" x14ac:dyDescent="0.15"/>
    <row r="39" spans="30:30" ht="13.5" customHeight="1" x14ac:dyDescent="0.15"/>
    <row r="40" spans="30:30" ht="13.5" customHeight="1" x14ac:dyDescent="0.15"/>
    <row r="41" spans="30:30" ht="13.5" customHeight="1" x14ac:dyDescent="0.15"/>
    <row r="42" spans="30:30" ht="13.5" customHeight="1" x14ac:dyDescent="0.15">
      <c r="AD42" s="115"/>
    </row>
    <row r="43" spans="30:30" ht="13.5" customHeight="1" x14ac:dyDescent="0.15"/>
    <row r="44" spans="30:30" ht="13.5" customHeight="1" x14ac:dyDescent="0.15"/>
    <row r="45" spans="30:30" ht="13.5" customHeight="1" x14ac:dyDescent="0.15"/>
    <row r="46" spans="30:30" ht="13.5" customHeight="1" x14ac:dyDescent="0.15"/>
    <row r="47" spans="30:30" ht="13.5" customHeight="1" x14ac:dyDescent="0.15"/>
    <row r="48" spans="30:3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spans="35:37" ht="13.5" customHeight="1" x14ac:dyDescent="0.15"/>
    <row r="66" spans="35:37" ht="13.5" customHeight="1" x14ac:dyDescent="0.15"/>
    <row r="67" spans="35:37" ht="13.5" customHeight="1" thickBot="1" x14ac:dyDescent="0.2"/>
    <row r="68" spans="35:37" ht="13.5" customHeight="1" thickTop="1" x14ac:dyDescent="0.15">
      <c r="AI68" s="268"/>
      <c r="AJ68" s="269"/>
      <c r="AK68" s="270"/>
    </row>
    <row r="69" spans="35:37" ht="13.5" customHeight="1" x14ac:dyDescent="0.15">
      <c r="AI69" s="268"/>
    </row>
    <row r="70" spans="35:37" ht="13.5" customHeight="1" x14ac:dyDescent="0.15"/>
    <row r="71" spans="35:37" ht="13.5" customHeight="1" x14ac:dyDescent="0.15"/>
    <row r="72" spans="35:37" ht="13.5" customHeight="1" x14ac:dyDescent="0.15"/>
    <row r="73" spans="35:37" ht="13.5" customHeight="1" x14ac:dyDescent="0.15"/>
    <row r="74" spans="35:37" ht="13.5" customHeight="1" x14ac:dyDescent="0.15"/>
    <row r="75" spans="35:37" ht="13.5" customHeight="1" x14ac:dyDescent="0.15"/>
    <row r="76" spans="35:37" ht="13.5" customHeight="1" x14ac:dyDescent="0.15"/>
    <row r="77" spans="35:37" ht="13.5" customHeight="1" x14ac:dyDescent="0.15"/>
    <row r="78" spans="35:37" ht="13.5" customHeight="1" x14ac:dyDescent="0.15"/>
    <row r="79" spans="35:37" ht="13.5" customHeight="1" x14ac:dyDescent="0.15"/>
    <row r="80" spans="35: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sheetData>
  <sheetProtection algorithmName="SHA-512" hashValue="Agg9rq2wOX4PHhsfum2mFeRKnuO/aiRQ2EIIg0bVutRohfGl84XJvjB925VEMi36Y3OSXr02DM0al1IUpayVMg==" saltValue="JaS7XjABB2CDqbRyTcfKUQ=="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500-000000000000}"/>
    <dataValidation imeMode="halfKatakana" allowBlank="1" showInputMessage="1" showErrorMessage="1" sqref="H7:I7 H23:I23 H15:I15 K7:AI7 K15:AI15 K23:AI23" xr:uid="{00000000-0002-0000-0500-000001000000}"/>
    <dataValidation imeMode="off" allowBlank="1" showInputMessage="1" showErrorMessage="1" sqref="H17:I17 H27:I27 H25:I25 H11:I11 H9:I9 H19:I19" xr:uid="{00000000-0002-0000-0500-000002000000}"/>
    <dataValidation imeMode="halfAlpha" allowBlank="1" showInputMessage="1" showErrorMessage="1" sqref="K9:AI9 K25:AI25 K17:AI17" xr:uid="{00000000-0002-0000-0500-000003000000}"/>
    <dataValidation type="textLength" imeMode="halfAlpha" allowBlank="1" showInputMessage="1" showErrorMessage="1" sqref="K19:AI19 K11:AI11 K27:AI27" xr:uid="{00000000-0002-0000-0500-000004000000}">
      <formula1>1</formula1>
      <formula2>15</formula2>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R187"/>
  <sheetViews>
    <sheetView view="pageBreakPreview" topLeftCell="A16" zoomScaleNormal="100" zoomScaleSheetLayoutView="100" workbookViewId="0">
      <selection activeCell="S3" sqref="S3"/>
    </sheetView>
  </sheetViews>
  <sheetFormatPr defaultColWidth="2.5" defaultRowHeight="12.75" x14ac:dyDescent="0.15"/>
  <cols>
    <col min="1" max="34" width="2.625" style="119" customWidth="1"/>
    <col min="35" max="35" width="2.5" style="119"/>
    <col min="36" max="36" width="5.75" style="119" customWidth="1"/>
    <col min="37" max="37" width="5.75" style="119" hidden="1" customWidth="1"/>
    <col min="38" max="38" width="8.5" style="119" hidden="1" customWidth="1"/>
    <col min="39" max="65" width="5.75" style="119" customWidth="1"/>
    <col min="66" max="66" width="3.625" style="119" customWidth="1"/>
    <col min="67" max="67" width="9.25" style="119" customWidth="1"/>
    <col min="68" max="68" width="8" style="169" customWidth="1"/>
    <col min="69" max="69" width="12.5" style="119" customWidth="1"/>
    <col min="70" max="70" width="3.625" style="119" customWidth="1"/>
    <col min="71" max="78" width="5.625" style="119" customWidth="1"/>
    <col min="79" max="101" width="2.625" style="119" customWidth="1"/>
    <col min="102" max="16384" width="2.5" style="119"/>
  </cols>
  <sheetData>
    <row r="1" spans="1:41" ht="10.9" customHeight="1" x14ac:dyDescent="0.15">
      <c r="A1" s="737" t="s">
        <v>281</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169"/>
    </row>
    <row r="2" spans="1:41" ht="9" customHeight="1" x14ac:dyDescent="0.1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169"/>
    </row>
    <row r="3" spans="1:41" ht="13.5" customHeight="1" x14ac:dyDescent="0.15">
      <c r="B3" s="119" t="s">
        <v>133</v>
      </c>
    </row>
    <row r="4" spans="1:41" ht="4.9000000000000004"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row>
    <row r="5" spans="1:41" ht="4.9000000000000004" customHeight="1" x14ac:dyDescent="0.15"/>
    <row r="6" spans="1:41" ht="13.5" customHeight="1" x14ac:dyDescent="0.15">
      <c r="A6" s="119" t="s">
        <v>134</v>
      </c>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174"/>
      <c r="AM6" s="119" t="s">
        <v>546</v>
      </c>
    </row>
    <row r="7" spans="1:41" ht="13.5" customHeight="1" x14ac:dyDescent="0.15">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174"/>
    </row>
    <row r="8" spans="1:41" ht="13.5" customHeight="1" x14ac:dyDescent="0.15">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174"/>
    </row>
    <row r="9" spans="1:41" ht="4.1500000000000004" customHeight="1" x14ac:dyDescent="0.15">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row>
    <row r="10" spans="1:41" ht="4.1500000000000004" customHeight="1"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row>
    <row r="11" spans="1:41" ht="13.5" customHeight="1" x14ac:dyDescent="0.15">
      <c r="A11" s="119" t="s">
        <v>135</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105"/>
      <c r="AM11" s="119" t="s">
        <v>423</v>
      </c>
    </row>
    <row r="12" spans="1:41" ht="4.1500000000000004"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41" ht="4.1500000000000004" customHeight="1"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41" ht="13.5" customHeight="1" x14ac:dyDescent="0.15">
      <c r="A14" s="119" t="s">
        <v>213</v>
      </c>
    </row>
    <row r="15" spans="1:41" ht="13.5" customHeight="1" x14ac:dyDescent="0.15">
      <c r="C15" s="169" t="s">
        <v>107</v>
      </c>
      <c r="D15" s="119" t="s">
        <v>223</v>
      </c>
      <c r="J15" s="169" t="s">
        <v>418</v>
      </c>
      <c r="K15" s="169" t="s">
        <v>16</v>
      </c>
      <c r="L15" s="119" t="s">
        <v>136</v>
      </c>
      <c r="R15" s="169" t="s">
        <v>16</v>
      </c>
      <c r="S15" s="119" t="s">
        <v>137</v>
      </c>
      <c r="Y15" s="169" t="s">
        <v>16</v>
      </c>
      <c r="Z15" s="119" t="s">
        <v>138</v>
      </c>
      <c r="AF15" s="119" t="s">
        <v>419</v>
      </c>
      <c r="AK15" s="195"/>
      <c r="AM15" s="195"/>
      <c r="AN15" s="195"/>
      <c r="AO15" s="195"/>
    </row>
    <row r="16" spans="1:41" ht="13.5" customHeight="1" x14ac:dyDescent="0.15">
      <c r="C16" s="169" t="s">
        <v>16</v>
      </c>
      <c r="D16" s="119" t="s">
        <v>139</v>
      </c>
      <c r="K16" s="169" t="s">
        <v>16</v>
      </c>
      <c r="L16" s="119" t="s">
        <v>140</v>
      </c>
    </row>
    <row r="17" spans="1:39" ht="4.1500000000000004" customHeight="1" x14ac:dyDescent="0.1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row>
    <row r="18" spans="1:39" ht="4.1500000000000004" customHeight="1" x14ac:dyDescent="0.15">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9" ht="13.5" customHeight="1" x14ac:dyDescent="0.15">
      <c r="A19" s="119" t="s">
        <v>141</v>
      </c>
      <c r="H19" s="169" t="s">
        <v>16</v>
      </c>
      <c r="I19" s="119" t="s">
        <v>142</v>
      </c>
      <c r="N19" s="169" t="s">
        <v>16</v>
      </c>
      <c r="O19" s="119" t="s">
        <v>143</v>
      </c>
      <c r="T19" s="169" t="s">
        <v>16</v>
      </c>
      <c r="U19" s="119" t="s">
        <v>144</v>
      </c>
    </row>
    <row r="20" spans="1:39" ht="4.1500000000000004" customHeight="1" x14ac:dyDescent="0.15">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row>
    <row r="21" spans="1:39" ht="4.1500000000000004" customHeight="1" x14ac:dyDescent="0.15">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row>
    <row r="22" spans="1:39" ht="13.5" customHeight="1" x14ac:dyDescent="0.15">
      <c r="A22" s="119" t="s">
        <v>108</v>
      </c>
    </row>
    <row r="23" spans="1:39" ht="13.5" customHeight="1" x14ac:dyDescent="0.15">
      <c r="C23" s="169" t="s">
        <v>16</v>
      </c>
      <c r="D23" s="736" t="s">
        <v>32</v>
      </c>
      <c r="E23" s="736"/>
      <c r="F23" s="736"/>
      <c r="G23" s="736"/>
      <c r="H23" s="736"/>
      <c r="I23" s="736"/>
      <c r="J23" s="736"/>
      <c r="L23" s="346"/>
      <c r="M23" s="346"/>
      <c r="N23" s="169" t="s">
        <v>16</v>
      </c>
      <c r="O23" s="733"/>
      <c r="P23" s="733"/>
      <c r="Q23" s="733"/>
      <c r="R23" s="733"/>
      <c r="S23" s="733"/>
      <c r="T23" s="733"/>
      <c r="U23" s="733"/>
      <c r="V23" s="733"/>
      <c r="W23" s="733"/>
      <c r="X23" s="733"/>
      <c r="Y23" s="169" t="s">
        <v>16</v>
      </c>
      <c r="Z23" s="733"/>
      <c r="AA23" s="733"/>
      <c r="AB23" s="733"/>
      <c r="AC23" s="733"/>
      <c r="AD23" s="733"/>
      <c r="AE23" s="733"/>
      <c r="AF23" s="733"/>
      <c r="AG23" s="733"/>
      <c r="AH23" s="733"/>
      <c r="AI23" s="733"/>
      <c r="AM23" s="119" t="s">
        <v>541</v>
      </c>
    </row>
    <row r="24" spans="1:39" ht="13.5" customHeight="1" x14ac:dyDescent="0.15">
      <c r="C24" s="169" t="s">
        <v>16</v>
      </c>
      <c r="D24" s="733"/>
      <c r="E24" s="733"/>
      <c r="F24" s="733"/>
      <c r="G24" s="733"/>
      <c r="H24" s="733"/>
      <c r="I24" s="733"/>
      <c r="J24" s="733"/>
      <c r="K24" s="733"/>
      <c r="L24" s="733"/>
      <c r="M24" s="733"/>
      <c r="N24" s="169" t="s">
        <v>16</v>
      </c>
      <c r="O24" s="733"/>
      <c r="P24" s="733"/>
      <c r="Q24" s="733"/>
      <c r="R24" s="733"/>
      <c r="S24" s="733"/>
      <c r="T24" s="733"/>
      <c r="U24" s="733"/>
      <c r="V24" s="733"/>
      <c r="W24" s="733"/>
      <c r="X24" s="733"/>
      <c r="Y24" s="119" t="s">
        <v>79</v>
      </c>
      <c r="AC24" s="119" t="s">
        <v>418</v>
      </c>
      <c r="AD24" s="169" t="s">
        <v>16</v>
      </c>
      <c r="AE24" s="119" t="s">
        <v>80</v>
      </c>
      <c r="AG24" s="169" t="s">
        <v>16</v>
      </c>
      <c r="AH24" s="119" t="s">
        <v>31</v>
      </c>
      <c r="AI24" s="119" t="s">
        <v>419</v>
      </c>
      <c r="AM24" s="119" t="s">
        <v>542</v>
      </c>
    </row>
    <row r="25" spans="1:39" ht="4.1500000000000004" customHeight="1" x14ac:dyDescent="0.15">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row>
    <row r="26" spans="1:39" ht="4.1500000000000004" customHeight="1"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row>
    <row r="27" spans="1:39" ht="13.5" customHeight="1" x14ac:dyDescent="0.15">
      <c r="A27" s="119" t="s">
        <v>146</v>
      </c>
    </row>
    <row r="28" spans="1:39" ht="13.5" customHeight="1" x14ac:dyDescent="0.15">
      <c r="B28" s="119" t="s">
        <v>147</v>
      </c>
      <c r="M28" s="747"/>
      <c r="N28" s="747"/>
      <c r="O28" s="747"/>
      <c r="P28" s="747"/>
      <c r="Q28" s="119" t="s">
        <v>81</v>
      </c>
      <c r="S28" s="737"/>
      <c r="T28" s="737"/>
      <c r="U28" s="737"/>
      <c r="V28" s="737"/>
      <c r="W28" s="737"/>
      <c r="X28" s="737"/>
    </row>
    <row r="29" spans="1:39" ht="13.5" customHeight="1" x14ac:dyDescent="0.15">
      <c r="B29" s="119" t="s">
        <v>148</v>
      </c>
      <c r="M29" s="747"/>
      <c r="N29" s="747"/>
      <c r="O29" s="747"/>
      <c r="P29" s="747"/>
      <c r="Q29" s="119" t="s">
        <v>81</v>
      </c>
    </row>
    <row r="30" spans="1:39" ht="4.1500000000000004" customHeight="1" x14ac:dyDescent="0.1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row>
    <row r="31" spans="1:39" ht="4.1500000000000004" customHeight="1" x14ac:dyDescent="0.15">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row>
    <row r="32" spans="1:39" ht="13.5" customHeight="1" x14ac:dyDescent="0.15">
      <c r="A32" s="736" t="s">
        <v>145</v>
      </c>
      <c r="B32" s="736"/>
      <c r="C32" s="736"/>
      <c r="D32" s="736"/>
      <c r="E32" s="736"/>
      <c r="F32" s="736"/>
    </row>
    <row r="33" spans="1:69" ht="13.5" customHeight="1" x14ac:dyDescent="0.15">
      <c r="B33" s="119" t="s">
        <v>149</v>
      </c>
      <c r="I33" s="171" t="s">
        <v>82</v>
      </c>
      <c r="J33" s="120" t="s">
        <v>17</v>
      </c>
      <c r="K33" s="742"/>
      <c r="L33" s="742"/>
      <c r="M33" s="742"/>
      <c r="N33" s="742"/>
      <c r="O33" s="742"/>
      <c r="P33" s="742"/>
      <c r="Q33" s="119" t="s">
        <v>15</v>
      </c>
      <c r="R33" s="120" t="s">
        <v>12</v>
      </c>
      <c r="S33" s="742"/>
      <c r="T33" s="742"/>
      <c r="U33" s="742"/>
      <c r="V33" s="742"/>
      <c r="W33" s="742"/>
      <c r="X33" s="742"/>
      <c r="Y33" s="119" t="s">
        <v>15</v>
      </c>
      <c r="Z33" s="120" t="s">
        <v>12</v>
      </c>
      <c r="AA33" s="742"/>
      <c r="AB33" s="742"/>
      <c r="AC33" s="742"/>
      <c r="AD33" s="742"/>
      <c r="AE33" s="742"/>
      <c r="AF33" s="742"/>
      <c r="AG33" s="119" t="s">
        <v>18</v>
      </c>
      <c r="AH33" s="119" t="s">
        <v>35</v>
      </c>
      <c r="AM33" s="119" t="s">
        <v>543</v>
      </c>
    </row>
    <row r="34" spans="1:69" ht="13.5" customHeight="1" x14ac:dyDescent="0.15">
      <c r="I34" s="171" t="s">
        <v>155</v>
      </c>
      <c r="J34" s="120" t="s">
        <v>407</v>
      </c>
      <c r="K34" s="744"/>
      <c r="L34" s="744"/>
      <c r="M34" s="744"/>
      <c r="N34" s="744"/>
      <c r="O34" s="744"/>
      <c r="P34" s="744"/>
      <c r="Q34" s="119" t="s">
        <v>408</v>
      </c>
      <c r="R34" s="120" t="s">
        <v>409</v>
      </c>
      <c r="S34" s="744"/>
      <c r="T34" s="744"/>
      <c r="U34" s="744"/>
      <c r="V34" s="744"/>
      <c r="W34" s="744"/>
      <c r="X34" s="744"/>
      <c r="Y34" s="119" t="s">
        <v>408</v>
      </c>
      <c r="Z34" s="120" t="s">
        <v>409</v>
      </c>
      <c r="AA34" s="744"/>
      <c r="AB34" s="744"/>
      <c r="AC34" s="744"/>
      <c r="AD34" s="744"/>
      <c r="AE34" s="744"/>
      <c r="AF34" s="744"/>
      <c r="AG34" s="119" t="s">
        <v>410</v>
      </c>
      <c r="AH34" s="119" t="s">
        <v>411</v>
      </c>
      <c r="AM34" s="119" t="s">
        <v>915</v>
      </c>
    </row>
    <row r="35" spans="1:69" ht="13.5" customHeight="1" x14ac:dyDescent="0.15">
      <c r="B35" s="119" t="s">
        <v>150</v>
      </c>
      <c r="J35" s="120" t="s">
        <v>407</v>
      </c>
      <c r="K35" s="743"/>
      <c r="L35" s="743"/>
      <c r="M35" s="743"/>
      <c r="N35" s="743"/>
      <c r="O35" s="743"/>
      <c r="P35" s="743"/>
      <c r="Q35" s="119" t="s">
        <v>408</v>
      </c>
      <c r="R35" s="120" t="s">
        <v>12</v>
      </c>
      <c r="S35" s="743"/>
      <c r="T35" s="743"/>
      <c r="U35" s="743"/>
      <c r="V35" s="743"/>
      <c r="W35" s="743"/>
      <c r="X35" s="743"/>
      <c r="Y35" s="119" t="s">
        <v>408</v>
      </c>
      <c r="Z35" s="120" t="s">
        <v>409</v>
      </c>
      <c r="AA35" s="743"/>
      <c r="AB35" s="743"/>
      <c r="AC35" s="743"/>
      <c r="AD35" s="743"/>
      <c r="AE35" s="743"/>
      <c r="AF35" s="743"/>
      <c r="AG35" s="119" t="s">
        <v>410</v>
      </c>
    </row>
    <row r="36" spans="1:69" ht="13.5" customHeight="1" x14ac:dyDescent="0.15">
      <c r="B36" s="119" t="s">
        <v>19</v>
      </c>
      <c r="K36" s="169"/>
      <c r="L36" s="169"/>
      <c r="M36" s="169"/>
      <c r="N36" s="169"/>
      <c r="O36" s="169"/>
      <c r="P36" s="169"/>
      <c r="R36" s="120"/>
      <c r="S36" s="169"/>
      <c r="T36" s="169"/>
      <c r="U36" s="169"/>
      <c r="V36" s="169"/>
      <c r="W36" s="169"/>
      <c r="X36" s="169"/>
      <c r="AA36" s="169"/>
      <c r="AB36" s="169"/>
      <c r="AC36" s="169"/>
      <c r="AD36" s="169"/>
      <c r="AE36" s="169"/>
      <c r="AF36" s="169"/>
    </row>
    <row r="37" spans="1:69" ht="13.5" customHeight="1" x14ac:dyDescent="0.15">
      <c r="J37" s="120" t="s">
        <v>407</v>
      </c>
      <c r="K37" s="742"/>
      <c r="L37" s="742"/>
      <c r="M37" s="742"/>
      <c r="N37" s="742"/>
      <c r="O37" s="742"/>
      <c r="P37" s="742"/>
      <c r="Q37" s="137" t="s">
        <v>408</v>
      </c>
      <c r="R37" s="120" t="s">
        <v>409</v>
      </c>
      <c r="S37" s="742"/>
      <c r="T37" s="742"/>
      <c r="U37" s="742"/>
      <c r="V37" s="742"/>
      <c r="W37" s="742"/>
      <c r="X37" s="742"/>
      <c r="Y37" s="119" t="s">
        <v>408</v>
      </c>
      <c r="Z37" s="120" t="s">
        <v>409</v>
      </c>
      <c r="AA37" s="742"/>
      <c r="AB37" s="742"/>
      <c r="AC37" s="742"/>
      <c r="AD37" s="742"/>
      <c r="AE37" s="742"/>
      <c r="AF37" s="742"/>
      <c r="AG37" s="119" t="s">
        <v>410</v>
      </c>
      <c r="AH37" s="119" t="s">
        <v>412</v>
      </c>
      <c r="AM37" s="119" t="s">
        <v>603</v>
      </c>
    </row>
    <row r="38" spans="1:69" ht="13.5" customHeight="1" x14ac:dyDescent="0.15">
      <c r="B38" s="119" t="s">
        <v>631</v>
      </c>
      <c r="K38" s="169"/>
      <c r="L38" s="169"/>
      <c r="M38" s="169"/>
      <c r="N38" s="169"/>
      <c r="O38" s="169"/>
      <c r="P38" s="169"/>
      <c r="S38" s="169"/>
      <c r="T38" s="169"/>
      <c r="U38" s="169"/>
      <c r="V38" s="169"/>
      <c r="W38" s="169"/>
      <c r="X38" s="169"/>
      <c r="AA38" s="169"/>
      <c r="AB38" s="169"/>
      <c r="AC38" s="169"/>
      <c r="AD38" s="169"/>
      <c r="AE38" s="169"/>
      <c r="AF38" s="169"/>
      <c r="AN38" s="119" t="s">
        <v>605</v>
      </c>
    </row>
    <row r="39" spans="1:69" ht="13.5" customHeight="1" x14ac:dyDescent="0.15">
      <c r="J39" s="120" t="s">
        <v>407</v>
      </c>
      <c r="K39" s="742"/>
      <c r="L39" s="742"/>
      <c r="M39" s="742"/>
      <c r="N39" s="742"/>
      <c r="O39" s="742"/>
      <c r="P39" s="742"/>
      <c r="Q39" s="137" t="s">
        <v>408</v>
      </c>
      <c r="R39" s="120" t="s">
        <v>409</v>
      </c>
      <c r="S39" s="742"/>
      <c r="T39" s="742"/>
      <c r="U39" s="742"/>
      <c r="V39" s="742"/>
      <c r="W39" s="742"/>
      <c r="X39" s="742"/>
      <c r="Y39" s="119" t="s">
        <v>408</v>
      </c>
      <c r="Z39" s="120" t="s">
        <v>409</v>
      </c>
      <c r="AA39" s="742"/>
      <c r="AB39" s="742"/>
      <c r="AC39" s="742"/>
      <c r="AD39" s="742"/>
      <c r="AE39" s="742"/>
      <c r="AF39" s="742"/>
      <c r="AG39" s="119" t="s">
        <v>410</v>
      </c>
      <c r="AH39" s="119" t="s">
        <v>412</v>
      </c>
      <c r="AN39" s="119" t="s">
        <v>604</v>
      </c>
    </row>
    <row r="40" spans="1:69" ht="13.5" customHeight="1" x14ac:dyDescent="0.15">
      <c r="B40" s="119" t="s">
        <v>151</v>
      </c>
      <c r="I40" s="171" t="s">
        <v>413</v>
      </c>
      <c r="K40" s="750" t="str">
        <f>IF(K33+S33+AA33=0,"",K33+S33+AA33)</f>
        <v/>
      </c>
      <c r="L40" s="751"/>
      <c r="M40" s="751"/>
      <c r="N40" s="751"/>
      <c r="O40" s="751"/>
      <c r="P40" s="751"/>
      <c r="Q40" s="119" t="s">
        <v>411</v>
      </c>
      <c r="R40" s="179"/>
      <c r="AN40" s="119" t="s">
        <v>606</v>
      </c>
    </row>
    <row r="41" spans="1:69" ht="13.5" customHeight="1" x14ac:dyDescent="0.15">
      <c r="I41" s="171" t="s">
        <v>155</v>
      </c>
      <c r="K41" s="746"/>
      <c r="L41" s="746"/>
      <c r="M41" s="746"/>
      <c r="N41" s="746"/>
      <c r="O41" s="746"/>
      <c r="P41" s="746"/>
      <c r="Q41" s="119" t="s">
        <v>411</v>
      </c>
      <c r="R41" s="179"/>
    </row>
    <row r="42" spans="1:69" ht="13.5" customHeight="1" x14ac:dyDescent="0.15">
      <c r="B42" s="758" t="s">
        <v>152</v>
      </c>
      <c r="C42" s="758"/>
      <c r="D42" s="758"/>
      <c r="E42" s="758"/>
      <c r="F42" s="758"/>
      <c r="G42" s="758"/>
      <c r="H42" s="758"/>
      <c r="I42" s="758"/>
      <c r="J42" s="758"/>
      <c r="K42" s="758"/>
      <c r="L42" s="758"/>
      <c r="M42" s="758"/>
      <c r="N42" s="758"/>
      <c r="O42" s="758"/>
      <c r="P42" s="758"/>
      <c r="Q42" s="758"/>
      <c r="R42" s="758"/>
      <c r="S42" s="758"/>
      <c r="T42" s="749" t="str">
        <f>IF(OR($K$40="",$K$41&lt;&gt;""),"",IF($S$33="",ROUNDDOWN(($K$33*$K$37)/($K$40),2),IF($AA$33="",ROUNDDOWN(($K$33*$K$37+$S$33*$S$37)/($K$40),2),ROUNDDOWN(($K$33*$K$37+$S$33*$S$37+$AA$33*$AA$37)/($K$40),2))))</f>
        <v/>
      </c>
      <c r="U42" s="749" t="str">
        <f>IF(OR($L$40="",$L$41&lt;&gt;""),"",IF($S$33="",ROUNDDOWN(($K$33*$K$39)/($L$40),2),IF($AA$33="",ROUNDDOWN(($K$33*$K$39+$S$33*$S$39)/($L$40),2),ROUNDDOWN(($K$33*$K$39+$S$33*$S$39+$AA$33*$AA$39)/($L$40),2))))</f>
        <v/>
      </c>
      <c r="V42" s="749" t="str">
        <f>IF(OR($L$40="",$L$41&lt;&gt;""),"",IF($S$33="",ROUNDDOWN(($K$33*$K$39)/($L$40),2),IF($AA$33="",ROUNDDOWN(($K$33*$K$39+$S$33*$S$39)/($L$40),2),ROUNDDOWN(($K$33*$K$39+$S$33*$S$39+$AA$33*$AA$39)/($L$40),2))))</f>
        <v/>
      </c>
      <c r="W42" s="749" t="str">
        <f>IF(OR($L$40="",$L$41&lt;&gt;""),"",IF($S$33="",ROUNDDOWN(($K$33*$K$39)/($L$40),2),IF($AA$33="",ROUNDDOWN(($K$33*$K$39+$S$33*$S$39)/($L$40),2),ROUNDDOWN(($K$33*$K$39+$S$33*$S$39+$AA$33*$AA$39)/($L$40),2))))</f>
        <v/>
      </c>
      <c r="X42" s="119" t="s">
        <v>412</v>
      </c>
      <c r="Y42" s="761"/>
      <c r="Z42" s="761"/>
      <c r="AA42" s="761"/>
      <c r="AB42" s="761"/>
      <c r="AC42" s="761"/>
    </row>
    <row r="43" spans="1:69" ht="13.5" customHeight="1" x14ac:dyDescent="0.15">
      <c r="B43" s="758" t="s">
        <v>153</v>
      </c>
      <c r="C43" s="758"/>
      <c r="D43" s="758"/>
      <c r="E43" s="758"/>
      <c r="F43" s="758"/>
      <c r="G43" s="758"/>
      <c r="H43" s="758"/>
      <c r="I43" s="758"/>
      <c r="J43" s="758"/>
      <c r="K43" s="758"/>
      <c r="L43" s="758"/>
      <c r="M43" s="758"/>
      <c r="N43" s="758"/>
      <c r="O43" s="758"/>
      <c r="P43" s="758"/>
      <c r="Q43" s="758"/>
      <c r="R43" s="758"/>
      <c r="S43" s="758"/>
      <c r="T43" s="749" t="str">
        <f>AL44</f>
        <v/>
      </c>
      <c r="U43" s="752"/>
      <c r="V43" s="752"/>
      <c r="W43" s="752"/>
      <c r="X43" s="119" t="s">
        <v>412</v>
      </c>
      <c r="Y43" s="761"/>
      <c r="Z43" s="761"/>
      <c r="AA43" s="761"/>
      <c r="AB43" s="761"/>
      <c r="AC43" s="761"/>
      <c r="AK43" s="161"/>
      <c r="AL43" s="161" t="str">
        <f>IF(OR($K$40="",$K$41&lt;&gt;""),"",IF($S$33="",ROUNDDOWN(($K$33*$K$39)/($K$40),2),IF($AA$33="",ROUNDDOWN(($K$33*$K$39+$S$33*$S$39)/($K$40),2),ROUNDDOWN(($K$33*$K$39+$S$33*$S$39+$AA$33*$AA$39)/($K$40),2))))</f>
        <v/>
      </c>
      <c r="AM43" s="161"/>
      <c r="AT43" s="180"/>
    </row>
    <row r="44" spans="1:69" ht="13.5" customHeight="1" x14ac:dyDescent="0.15">
      <c r="B44" s="119" t="s">
        <v>154</v>
      </c>
      <c r="J44" s="736"/>
      <c r="K44" s="736"/>
      <c r="L44" s="736"/>
      <c r="M44" s="736"/>
      <c r="N44" s="736"/>
      <c r="O44" s="736"/>
      <c r="Q44" s="733"/>
      <c r="R44" s="733"/>
      <c r="S44" s="733"/>
      <c r="T44" s="733"/>
      <c r="U44" s="733"/>
      <c r="V44" s="733"/>
      <c r="W44" s="733"/>
      <c r="X44" s="733"/>
      <c r="Y44" s="733"/>
      <c r="Z44" s="733"/>
      <c r="AA44" s="733"/>
      <c r="AB44" s="733"/>
      <c r="AC44" s="733"/>
      <c r="AD44" s="733"/>
      <c r="AE44" s="733"/>
      <c r="AF44" s="733"/>
      <c r="AG44" s="733"/>
      <c r="AH44" s="733"/>
      <c r="AI44" s="733"/>
      <c r="AK44" s="161"/>
      <c r="AL44" s="161" t="str">
        <f>IF($J$44="角地等",$AL$43+10,$AL$43)</f>
        <v/>
      </c>
      <c r="AM44" s="151" t="s">
        <v>540</v>
      </c>
      <c r="AT44" s="180"/>
    </row>
    <row r="45" spans="1:69" ht="4.1500000000000004" customHeight="1" x14ac:dyDescent="0.15">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K45" s="180"/>
      <c r="AL45" s="180"/>
      <c r="AM45" s="180"/>
      <c r="AN45" s="180"/>
      <c r="AO45" s="180"/>
      <c r="AP45" s="180"/>
      <c r="AQ45" s="180"/>
      <c r="AR45" s="180"/>
      <c r="AS45" s="180"/>
      <c r="AT45" s="180"/>
    </row>
    <row r="46" spans="1:69" ht="4.1500000000000004" customHeight="1" thickBot="1"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K46" s="180"/>
      <c r="AL46" s="180"/>
      <c r="AM46" s="180"/>
      <c r="AN46" s="180"/>
      <c r="AO46" s="180"/>
      <c r="AP46" s="180"/>
      <c r="AQ46" s="180"/>
      <c r="AR46" s="180"/>
      <c r="AS46" s="180"/>
      <c r="AT46" s="180"/>
    </row>
    <row r="47" spans="1:69" ht="13.5" customHeight="1" thickBot="1" x14ac:dyDescent="0.2">
      <c r="A47" s="119" t="s">
        <v>156</v>
      </c>
      <c r="G47" s="120" t="s">
        <v>407</v>
      </c>
      <c r="H47" s="119" t="s">
        <v>157</v>
      </c>
      <c r="J47" s="737" t="str">
        <f>IF(AM47="","",VLOOKUP(AM47,利用方法!BA2:BC74,2))</f>
        <v/>
      </c>
      <c r="K47" s="737"/>
      <c r="L47" s="737"/>
      <c r="M47" s="737"/>
      <c r="N47" s="137" t="s">
        <v>408</v>
      </c>
      <c r="O47" s="733"/>
      <c r="P47" s="733"/>
      <c r="Q47" s="733"/>
      <c r="R47" s="733"/>
      <c r="S47" s="733"/>
      <c r="T47" s="733"/>
      <c r="U47" s="733"/>
      <c r="V47" s="733"/>
      <c r="W47" s="733"/>
      <c r="X47" s="733"/>
      <c r="Y47" s="733"/>
      <c r="Z47" s="733"/>
      <c r="AA47" s="733"/>
      <c r="AB47" s="733"/>
      <c r="AC47" s="733"/>
      <c r="AD47" s="733"/>
      <c r="AE47" s="733"/>
      <c r="AF47" s="733"/>
      <c r="AG47" s="733"/>
      <c r="AH47" s="733"/>
      <c r="AK47" s="180"/>
      <c r="AL47" s="196"/>
      <c r="AM47" s="754"/>
      <c r="AN47" s="755"/>
      <c r="AO47" s="755"/>
      <c r="AP47" s="755"/>
      <c r="AQ47" s="755"/>
      <c r="AR47" s="755"/>
      <c r="AS47" s="755"/>
      <c r="AT47" s="755"/>
      <c r="AU47" s="755"/>
      <c r="AV47" s="756"/>
      <c r="AW47" s="197"/>
      <c r="AX47" s="197"/>
      <c r="AY47" s="197"/>
      <c r="AZ47" s="197"/>
      <c r="BA47" s="197"/>
      <c r="BB47" s="197"/>
      <c r="BC47" s="197"/>
      <c r="BD47" s="197"/>
      <c r="BE47" s="197"/>
      <c r="BF47" s="197"/>
      <c r="BG47" s="197"/>
      <c r="BH47" s="197"/>
      <c r="BI47" s="197"/>
      <c r="BJ47" s="197"/>
      <c r="BK47" s="197"/>
      <c r="BL47" s="196"/>
      <c r="BM47" s="196"/>
      <c r="BO47" s="198"/>
      <c r="BP47" s="261"/>
      <c r="BQ47" s="260"/>
    </row>
    <row r="48" spans="1:69" ht="4.1500000000000004" customHeight="1" x14ac:dyDescent="0.15">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BO48" s="198"/>
      <c r="BP48" s="260"/>
      <c r="BQ48" s="260"/>
    </row>
    <row r="49" spans="1:69" ht="4.1500000000000004" customHeight="1" x14ac:dyDescent="0.15">
      <c r="A49" s="143"/>
      <c r="B49" s="143"/>
      <c r="C49" s="143"/>
      <c r="D49" s="143"/>
      <c r="E49" s="143"/>
      <c r="F49" s="143"/>
      <c r="G49" s="143"/>
      <c r="H49" s="143"/>
      <c r="I49" s="143"/>
      <c r="J49" s="143"/>
      <c r="K49" s="143"/>
      <c r="L49" s="143"/>
      <c r="M49" s="297"/>
      <c r="N49" s="143"/>
      <c r="O49" s="143"/>
      <c r="P49" s="143"/>
      <c r="Q49" s="143"/>
      <c r="R49" s="143"/>
      <c r="S49" s="143"/>
      <c r="T49" s="143"/>
      <c r="U49" s="143"/>
      <c r="V49" s="143"/>
      <c r="W49" s="143"/>
      <c r="X49" s="143"/>
      <c r="Y49" s="143"/>
      <c r="Z49" s="143"/>
      <c r="AA49" s="143"/>
      <c r="AB49" s="143"/>
      <c r="AC49" s="143"/>
      <c r="AD49" s="143"/>
      <c r="AE49" s="143"/>
      <c r="AF49" s="143"/>
      <c r="AG49" s="143"/>
      <c r="AH49" s="143"/>
      <c r="AI49" s="143"/>
      <c r="BO49" s="198"/>
      <c r="BP49" s="260"/>
      <c r="BQ49" s="260"/>
    </row>
    <row r="50" spans="1:69" ht="13.5" customHeight="1" x14ac:dyDescent="0.15">
      <c r="A50" s="746" t="s">
        <v>158</v>
      </c>
      <c r="B50" s="746"/>
      <c r="C50" s="746"/>
      <c r="D50" s="746"/>
      <c r="E50" s="746"/>
      <c r="F50" s="746"/>
      <c r="G50" s="169" t="s">
        <v>107</v>
      </c>
      <c r="H50" s="746" t="s">
        <v>159</v>
      </c>
      <c r="I50" s="746"/>
      <c r="J50" s="169" t="s">
        <v>16</v>
      </c>
      <c r="K50" s="746" t="s">
        <v>160</v>
      </c>
      <c r="L50" s="746"/>
      <c r="M50" s="169" t="s">
        <v>16</v>
      </c>
      <c r="N50" s="746" t="s">
        <v>161</v>
      </c>
      <c r="O50" s="746"/>
      <c r="P50" s="169" t="s">
        <v>16</v>
      </c>
      <c r="Q50" s="746" t="s">
        <v>187</v>
      </c>
      <c r="R50" s="746"/>
      <c r="S50" s="169" t="s">
        <v>16</v>
      </c>
      <c r="T50" s="137" t="s">
        <v>162</v>
      </c>
      <c r="W50" s="169" t="s">
        <v>16</v>
      </c>
      <c r="X50" s="119" t="s">
        <v>163</v>
      </c>
      <c r="AC50" s="169" t="s">
        <v>16</v>
      </c>
      <c r="AD50" s="119" t="s">
        <v>214</v>
      </c>
      <c r="AL50" s="199"/>
      <c r="AM50" s="199"/>
      <c r="AN50" s="199"/>
      <c r="BO50" s="198"/>
      <c r="BP50" s="260"/>
      <c r="BQ50" s="260"/>
    </row>
    <row r="51" spans="1:69" ht="4.1500000000000004" customHeight="1" x14ac:dyDescent="0.15">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BO51" s="198"/>
      <c r="BP51" s="260"/>
      <c r="BQ51" s="260"/>
    </row>
    <row r="52" spans="1:69" ht="4.1500000000000004" customHeight="1"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BO52" s="198"/>
      <c r="BP52" s="260"/>
      <c r="BQ52" s="260"/>
    </row>
    <row r="53" spans="1:69" ht="13.5" customHeight="1" x14ac:dyDescent="0.15">
      <c r="A53" s="119" t="s">
        <v>75</v>
      </c>
      <c r="J53" s="120" t="s">
        <v>409</v>
      </c>
      <c r="K53" s="119" t="s">
        <v>164</v>
      </c>
      <c r="Q53" s="119" t="s">
        <v>408</v>
      </c>
      <c r="R53" s="120" t="s">
        <v>409</v>
      </c>
      <c r="S53" s="119" t="s">
        <v>165</v>
      </c>
      <c r="Y53" s="119" t="s">
        <v>408</v>
      </c>
      <c r="Z53" s="120" t="s">
        <v>409</v>
      </c>
      <c r="AA53" s="119" t="s">
        <v>167</v>
      </c>
      <c r="AG53" s="119" t="s">
        <v>408</v>
      </c>
      <c r="BO53" s="198"/>
      <c r="BP53" s="260"/>
      <c r="BQ53" s="260"/>
    </row>
    <row r="54" spans="1:69" ht="13.5" customHeight="1" x14ac:dyDescent="0.15">
      <c r="B54" s="119" t="s">
        <v>166</v>
      </c>
      <c r="J54" s="120" t="s">
        <v>409</v>
      </c>
      <c r="K54" s="742"/>
      <c r="L54" s="742"/>
      <c r="M54" s="742"/>
      <c r="N54" s="742"/>
      <c r="O54" s="742"/>
      <c r="P54" s="742"/>
      <c r="Q54" s="119" t="s">
        <v>408</v>
      </c>
      <c r="R54" s="120" t="s">
        <v>409</v>
      </c>
      <c r="S54" s="742"/>
      <c r="T54" s="742"/>
      <c r="U54" s="742"/>
      <c r="V54" s="742"/>
      <c r="W54" s="742"/>
      <c r="X54" s="742"/>
      <c r="Y54" s="119" t="s">
        <v>408</v>
      </c>
      <c r="Z54" s="120" t="s">
        <v>409</v>
      </c>
      <c r="AA54" s="745" t="str">
        <f>IF(AND(K54="",S54=""),"",K54+S54)</f>
        <v/>
      </c>
      <c r="AB54" s="745"/>
      <c r="AC54" s="745"/>
      <c r="AD54" s="745"/>
      <c r="AE54" s="745"/>
      <c r="AF54" s="745"/>
      <c r="AG54" s="119" t="s">
        <v>408</v>
      </c>
      <c r="AH54" s="119" t="s">
        <v>411</v>
      </c>
      <c r="BO54" s="198"/>
      <c r="BP54" s="260"/>
      <c r="BQ54" s="260"/>
    </row>
    <row r="55" spans="1:69" ht="13.5" customHeight="1" x14ac:dyDescent="0.15">
      <c r="B55" s="119" t="s">
        <v>1139</v>
      </c>
      <c r="J55" s="120"/>
      <c r="K55" s="367"/>
      <c r="L55" s="367"/>
      <c r="M55" s="367"/>
      <c r="N55" s="367"/>
      <c r="O55" s="367"/>
      <c r="P55" s="367"/>
      <c r="R55" s="120"/>
      <c r="S55" s="367"/>
      <c r="T55" s="367"/>
      <c r="U55" s="367"/>
      <c r="V55" s="367"/>
      <c r="W55" s="367"/>
      <c r="X55" s="367"/>
      <c r="Z55" s="120"/>
      <c r="AA55" s="142"/>
      <c r="AB55" s="142"/>
      <c r="AC55" s="142"/>
      <c r="AD55" s="142"/>
      <c r="AE55" s="142"/>
      <c r="AF55" s="142"/>
      <c r="BO55" s="198"/>
      <c r="BP55" s="260"/>
      <c r="BQ55" s="260"/>
    </row>
    <row r="56" spans="1:69" ht="13.5" customHeight="1" x14ac:dyDescent="0.15">
      <c r="J56" s="120" t="s">
        <v>12</v>
      </c>
      <c r="K56" s="742"/>
      <c r="L56" s="742"/>
      <c r="M56" s="742"/>
      <c r="N56" s="742"/>
      <c r="O56" s="742"/>
      <c r="P56" s="742"/>
      <c r="Q56" s="119" t="s">
        <v>15</v>
      </c>
      <c r="R56" s="120" t="s">
        <v>12</v>
      </c>
      <c r="S56" s="742"/>
      <c r="T56" s="742"/>
      <c r="U56" s="742"/>
      <c r="V56" s="742"/>
      <c r="W56" s="742"/>
      <c r="X56" s="742"/>
      <c r="Y56" s="119" t="s">
        <v>15</v>
      </c>
      <c r="Z56" s="120" t="s">
        <v>12</v>
      </c>
      <c r="AA56" s="745" t="str">
        <f>IF(AND(K56="",S56=""),"",K56+S56)</f>
        <v/>
      </c>
      <c r="AB56" s="745"/>
      <c r="AC56" s="745"/>
      <c r="AD56" s="745"/>
      <c r="AE56" s="745"/>
      <c r="AF56" s="745"/>
      <c r="AG56" s="119" t="s">
        <v>15</v>
      </c>
      <c r="AH56" s="119" t="s">
        <v>35</v>
      </c>
      <c r="BO56" s="198"/>
      <c r="BP56" s="260"/>
      <c r="BQ56" s="260"/>
    </row>
    <row r="57" spans="1:69" ht="13.5" customHeight="1" x14ac:dyDescent="0.15">
      <c r="B57" s="119" t="s">
        <v>1138</v>
      </c>
      <c r="K57" s="745" t="str">
        <f>IF(OR(K40="",K41&lt;&gt;"",AA56=""),"",ROUNDUP((AA56/K40)*100,2))</f>
        <v/>
      </c>
      <c r="L57" s="745" t="e">
        <f>IF(OR(#REF!="",L41&lt;&gt;"",Z54=""),"",ROUNDUP((Z54/#REF!)*100,2))</f>
        <v>#REF!</v>
      </c>
      <c r="M57" s="745" t="str">
        <f>IF(OR(M40="",M41&lt;&gt;"",AA54=""),"",ROUNDUP((AA54/M40)*100,2))</f>
        <v/>
      </c>
      <c r="N57" s="745" t="str">
        <f>IF(OR(L40="",N41&lt;&gt;"",AB54=""),"",ROUNDUP((AB54/L40)*100,2))</f>
        <v/>
      </c>
      <c r="O57" s="745" t="str">
        <f>IF(OR(O40="",O41&lt;&gt;"",AC54=""),"",ROUNDUP((AC54/O40)*100,2))</f>
        <v/>
      </c>
      <c r="P57" s="745" t="str">
        <f>IF(OR(P40="",P41&lt;&gt;"",AD54=""),"",ROUNDUP((AD54/P40)*100,2))</f>
        <v/>
      </c>
      <c r="Q57" s="119" t="s">
        <v>412</v>
      </c>
      <c r="U57" s="170"/>
      <c r="Y57" s="170" t="str">
        <f>IF(K57&gt;T43,"建ぺい率ＮＧです！","")</f>
        <v/>
      </c>
      <c r="BO57" s="198"/>
      <c r="BP57" s="260"/>
      <c r="BQ57" s="260"/>
    </row>
    <row r="58" spans="1:69" ht="4.1500000000000004" customHeight="1" x14ac:dyDescent="0.15">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BO58" s="198"/>
      <c r="BP58" s="260"/>
      <c r="BQ58" s="260"/>
    </row>
    <row r="59" spans="1:69" ht="4.1500000000000004" customHeight="1" x14ac:dyDescent="0.1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BO59" s="198"/>
      <c r="BP59" s="260"/>
      <c r="BQ59" s="260"/>
    </row>
    <row r="60" spans="1:69" ht="13.5" customHeight="1" x14ac:dyDescent="0.15">
      <c r="A60" s="119" t="s">
        <v>76</v>
      </c>
      <c r="J60" s="120" t="s">
        <v>409</v>
      </c>
      <c r="K60" s="137" t="s">
        <v>164</v>
      </c>
      <c r="L60" s="137"/>
      <c r="M60" s="137"/>
      <c r="N60" s="137"/>
      <c r="O60" s="137"/>
      <c r="P60" s="137"/>
      <c r="Q60" s="119" t="s">
        <v>408</v>
      </c>
      <c r="R60" s="120" t="s">
        <v>409</v>
      </c>
      <c r="S60" s="137" t="s">
        <v>165</v>
      </c>
      <c r="T60" s="137"/>
      <c r="U60" s="137"/>
      <c r="V60" s="137"/>
      <c r="W60" s="137"/>
      <c r="X60" s="137"/>
      <c r="Y60" s="119" t="s">
        <v>408</v>
      </c>
      <c r="Z60" s="120" t="s">
        <v>409</v>
      </c>
      <c r="AA60" s="137" t="s">
        <v>167</v>
      </c>
      <c r="AB60" s="137"/>
      <c r="AC60" s="137"/>
      <c r="AD60" s="137"/>
      <c r="AE60" s="137"/>
      <c r="AF60" s="137"/>
      <c r="AG60" s="119" t="s">
        <v>408</v>
      </c>
      <c r="BO60" s="198"/>
      <c r="BP60" s="260"/>
      <c r="BQ60" s="260"/>
    </row>
    <row r="61" spans="1:69" ht="13.5" customHeight="1" x14ac:dyDescent="0.15">
      <c r="B61" s="214" t="s">
        <v>166</v>
      </c>
      <c r="J61" s="120" t="s">
        <v>409</v>
      </c>
      <c r="K61" s="742"/>
      <c r="L61" s="742"/>
      <c r="M61" s="742"/>
      <c r="N61" s="742"/>
      <c r="O61" s="742"/>
      <c r="P61" s="742"/>
      <c r="Q61" s="119" t="s">
        <v>408</v>
      </c>
      <c r="R61" s="120" t="s">
        <v>409</v>
      </c>
      <c r="S61" s="742"/>
      <c r="T61" s="742"/>
      <c r="U61" s="742"/>
      <c r="V61" s="742"/>
      <c r="W61" s="742"/>
      <c r="X61" s="742"/>
      <c r="Y61" s="119" t="s">
        <v>408</v>
      </c>
      <c r="Z61" s="120" t="s">
        <v>409</v>
      </c>
      <c r="AA61" s="745" t="str">
        <f>IF(AND(K61="",S61=""),"",K61+S61)</f>
        <v/>
      </c>
      <c r="AB61" s="745"/>
      <c r="AC61" s="745"/>
      <c r="AD61" s="745"/>
      <c r="AE61" s="745"/>
      <c r="AF61" s="745"/>
      <c r="AG61" s="119" t="s">
        <v>408</v>
      </c>
      <c r="AH61" s="119" t="s">
        <v>411</v>
      </c>
      <c r="AL61" s="142"/>
      <c r="BO61" s="198"/>
      <c r="BP61" s="260"/>
      <c r="BQ61" s="260"/>
    </row>
    <row r="62" spans="1:69" ht="13.5" customHeight="1" x14ac:dyDescent="0.15">
      <c r="B62" s="214" t="s">
        <v>839</v>
      </c>
      <c r="I62" s="120"/>
      <c r="J62" s="120"/>
      <c r="K62" s="142"/>
      <c r="L62" s="142"/>
      <c r="M62" s="142"/>
      <c r="N62" s="142"/>
      <c r="O62" s="142"/>
      <c r="P62" s="142"/>
      <c r="R62" s="120"/>
      <c r="S62" s="224"/>
      <c r="T62" s="224"/>
      <c r="U62" s="224"/>
      <c r="V62" s="224"/>
      <c r="W62" s="224"/>
      <c r="X62" s="224"/>
      <c r="Z62" s="120"/>
      <c r="AA62" s="142"/>
      <c r="AB62" s="142"/>
      <c r="AC62" s="142"/>
      <c r="AD62" s="142"/>
      <c r="AE62" s="142"/>
      <c r="AF62" s="142"/>
      <c r="AL62" s="142"/>
      <c r="BO62" s="198"/>
      <c r="BP62" s="263"/>
      <c r="BQ62" s="260"/>
    </row>
    <row r="63" spans="1:69" ht="13.5" customHeight="1" x14ac:dyDescent="0.15">
      <c r="I63" s="120"/>
      <c r="J63" s="120" t="s">
        <v>12</v>
      </c>
      <c r="K63" s="742"/>
      <c r="L63" s="742"/>
      <c r="M63" s="742"/>
      <c r="N63" s="742"/>
      <c r="O63" s="742"/>
      <c r="P63" s="742"/>
      <c r="Q63" s="119" t="s">
        <v>15</v>
      </c>
      <c r="R63" s="120" t="s">
        <v>12</v>
      </c>
      <c r="S63" s="742"/>
      <c r="T63" s="742"/>
      <c r="U63" s="742"/>
      <c r="V63" s="742"/>
      <c r="W63" s="742"/>
      <c r="X63" s="742"/>
      <c r="Y63" s="119" t="s">
        <v>15</v>
      </c>
      <c r="Z63" s="120" t="s">
        <v>12</v>
      </c>
      <c r="AA63" s="745" t="str">
        <f>IF(AND(K63="",S63=""),"",K63+S63)</f>
        <v/>
      </c>
      <c r="AB63" s="745"/>
      <c r="AC63" s="745"/>
      <c r="AD63" s="745"/>
      <c r="AE63" s="745"/>
      <c r="AF63" s="745"/>
      <c r="AG63" s="119" t="s">
        <v>15</v>
      </c>
      <c r="AH63" s="119" t="s">
        <v>35</v>
      </c>
      <c r="AK63" s="200">
        <f>IF(AA63="",0,AA63)</f>
        <v>0</v>
      </c>
      <c r="AL63" s="142">
        <f>IF(AA63="",0,IF(AA63&gt;$AA$61/3,ROUNDDOWN($AA$61/3,2),AA63))</f>
        <v>0</v>
      </c>
      <c r="AM63" s="119" t="s">
        <v>700</v>
      </c>
      <c r="BO63" s="198"/>
      <c r="BP63" s="260"/>
      <c r="BQ63" s="260"/>
    </row>
    <row r="64" spans="1:69" ht="13.5" customHeight="1" x14ac:dyDescent="0.15">
      <c r="B64" s="748" t="s">
        <v>632</v>
      </c>
      <c r="C64" s="748"/>
      <c r="D64" s="748"/>
      <c r="E64" s="748"/>
      <c r="F64" s="748"/>
      <c r="G64" s="748"/>
      <c r="H64" s="748"/>
      <c r="I64" s="748"/>
      <c r="J64" s="120" t="s">
        <v>12</v>
      </c>
      <c r="K64" s="742"/>
      <c r="L64" s="742"/>
      <c r="M64" s="742"/>
      <c r="N64" s="742"/>
      <c r="O64" s="742"/>
      <c r="P64" s="742"/>
      <c r="Q64" s="119" t="s">
        <v>15</v>
      </c>
      <c r="R64" s="120" t="s">
        <v>12</v>
      </c>
      <c r="S64" s="742"/>
      <c r="T64" s="742"/>
      <c r="U64" s="742"/>
      <c r="V64" s="742"/>
      <c r="W64" s="742"/>
      <c r="X64" s="742"/>
      <c r="Y64" s="119" t="s">
        <v>15</v>
      </c>
      <c r="Z64" s="120" t="s">
        <v>12</v>
      </c>
      <c r="AA64" s="745" t="str">
        <f>IF(AND(K64="",S64=""),"",K64+S64)</f>
        <v/>
      </c>
      <c r="AB64" s="745"/>
      <c r="AC64" s="745"/>
      <c r="AD64" s="745"/>
      <c r="AE64" s="745"/>
      <c r="AF64" s="745"/>
      <c r="AG64" s="119" t="s">
        <v>15</v>
      </c>
      <c r="AH64" s="119" t="s">
        <v>35</v>
      </c>
      <c r="AK64" s="200">
        <f>IF(AA64="",0,AA64)</f>
        <v>0</v>
      </c>
      <c r="AL64" s="142">
        <f>IF(AA64="",0,AA64)</f>
        <v>0</v>
      </c>
      <c r="AM64" s="119" t="s">
        <v>701</v>
      </c>
      <c r="BO64" s="198"/>
      <c r="BP64" s="260"/>
      <c r="BQ64" s="260"/>
    </row>
    <row r="65" spans="1:69" ht="13.5" customHeight="1" x14ac:dyDescent="0.15">
      <c r="B65" s="214" t="s">
        <v>840</v>
      </c>
      <c r="I65" s="120"/>
      <c r="K65" s="224"/>
      <c r="L65" s="224"/>
      <c r="M65" s="224"/>
      <c r="N65" s="224"/>
      <c r="O65" s="224"/>
      <c r="P65" s="224"/>
      <c r="R65" s="120"/>
      <c r="S65" s="224"/>
      <c r="T65" s="224"/>
      <c r="U65" s="224"/>
      <c r="V65" s="224"/>
      <c r="W65" s="224"/>
      <c r="X65" s="224"/>
      <c r="Z65" s="120"/>
      <c r="AA65" s="142"/>
      <c r="AB65" s="142"/>
      <c r="AC65" s="142"/>
      <c r="AD65" s="142"/>
      <c r="AE65" s="142"/>
      <c r="AF65" s="142"/>
      <c r="AK65" s="200"/>
      <c r="BO65" s="198"/>
      <c r="BP65" s="260"/>
      <c r="BQ65" s="260"/>
    </row>
    <row r="66" spans="1:69" ht="13.5" customHeight="1" x14ac:dyDescent="0.15">
      <c r="C66" s="119" t="s">
        <v>414</v>
      </c>
      <c r="I66" s="120"/>
      <c r="J66" s="120" t="s">
        <v>409</v>
      </c>
      <c r="K66" s="742"/>
      <c r="L66" s="742"/>
      <c r="M66" s="742"/>
      <c r="N66" s="742"/>
      <c r="O66" s="742"/>
      <c r="P66" s="742"/>
      <c r="Q66" s="119" t="s">
        <v>408</v>
      </c>
      <c r="R66" s="120" t="s">
        <v>409</v>
      </c>
      <c r="S66" s="742"/>
      <c r="T66" s="742"/>
      <c r="U66" s="742"/>
      <c r="V66" s="742"/>
      <c r="W66" s="742"/>
      <c r="X66" s="742"/>
      <c r="Y66" s="119" t="s">
        <v>408</v>
      </c>
      <c r="Z66" s="120" t="s">
        <v>409</v>
      </c>
      <c r="AA66" s="745" t="str">
        <f t="shared" ref="AA66:AA75" si="0">IF(AND(K66="",S66=""),"",K66+S66)</f>
        <v/>
      </c>
      <c r="AB66" s="745"/>
      <c r="AC66" s="745"/>
      <c r="AD66" s="745"/>
      <c r="AE66" s="745"/>
      <c r="AF66" s="745"/>
      <c r="AG66" s="119" t="s">
        <v>408</v>
      </c>
      <c r="AH66" s="119" t="s">
        <v>411</v>
      </c>
      <c r="AK66" s="200">
        <f t="shared" ref="AK66:AK73" si="1">IF(AA66="",0,AA66)</f>
        <v>0</v>
      </c>
      <c r="AL66" s="142">
        <f>IF(AA66="",0,AA66)</f>
        <v>0</v>
      </c>
      <c r="BO66" s="198"/>
      <c r="BP66" s="260"/>
      <c r="BQ66" s="260"/>
    </row>
    <row r="67" spans="1:69" ht="13.5" customHeight="1" x14ac:dyDescent="0.15">
      <c r="B67" s="748" t="s">
        <v>1097</v>
      </c>
      <c r="C67" s="748"/>
      <c r="D67" s="748"/>
      <c r="E67" s="748"/>
      <c r="F67" s="748"/>
      <c r="G67" s="748"/>
      <c r="H67" s="748"/>
      <c r="I67" s="748"/>
      <c r="J67" s="120" t="s">
        <v>12</v>
      </c>
      <c r="K67" s="742"/>
      <c r="L67" s="742"/>
      <c r="M67" s="742"/>
      <c r="N67" s="742"/>
      <c r="O67" s="742"/>
      <c r="P67" s="742"/>
      <c r="Q67" s="119" t="s">
        <v>15</v>
      </c>
      <c r="R67" s="120" t="s">
        <v>12</v>
      </c>
      <c r="S67" s="742"/>
      <c r="T67" s="742"/>
      <c r="U67" s="742"/>
      <c r="V67" s="742"/>
      <c r="W67" s="742"/>
      <c r="X67" s="742"/>
      <c r="Y67" s="119" t="s">
        <v>15</v>
      </c>
      <c r="Z67" s="120" t="s">
        <v>12</v>
      </c>
      <c r="AA67" s="745" t="str">
        <f t="shared" ref="AA67" si="2">IF(AND(K67="",S67=""),"",K67+S67)</f>
        <v/>
      </c>
      <c r="AB67" s="745"/>
      <c r="AC67" s="745"/>
      <c r="AD67" s="745"/>
      <c r="AE67" s="745"/>
      <c r="AF67" s="745"/>
      <c r="AG67" s="119" t="s">
        <v>15</v>
      </c>
      <c r="AH67" s="119" t="s">
        <v>35</v>
      </c>
      <c r="AK67" s="200"/>
      <c r="AL67" s="142">
        <f>IF(AA67="",0,AA67)</f>
        <v>0</v>
      </c>
      <c r="BO67" s="198"/>
      <c r="BP67" s="260"/>
      <c r="BQ67" s="260"/>
    </row>
    <row r="68" spans="1:69" ht="13.5" customHeight="1" x14ac:dyDescent="0.15">
      <c r="B68" s="748" t="s">
        <v>1098</v>
      </c>
      <c r="C68" s="748"/>
      <c r="D68" s="748"/>
      <c r="E68" s="748"/>
      <c r="F68" s="748"/>
      <c r="G68" s="748"/>
      <c r="H68" s="748"/>
      <c r="I68" s="748"/>
      <c r="J68" s="120" t="s">
        <v>409</v>
      </c>
      <c r="K68" s="742"/>
      <c r="L68" s="742"/>
      <c r="M68" s="742"/>
      <c r="N68" s="742"/>
      <c r="O68" s="742"/>
      <c r="P68" s="742"/>
      <c r="Q68" s="119" t="s">
        <v>408</v>
      </c>
      <c r="R68" s="120" t="s">
        <v>409</v>
      </c>
      <c r="S68" s="742"/>
      <c r="T68" s="742"/>
      <c r="U68" s="742"/>
      <c r="V68" s="742"/>
      <c r="W68" s="742"/>
      <c r="X68" s="742"/>
      <c r="Y68" s="119" t="s">
        <v>408</v>
      </c>
      <c r="Z68" s="120" t="s">
        <v>409</v>
      </c>
      <c r="AA68" s="745" t="str">
        <f t="shared" si="0"/>
        <v/>
      </c>
      <c r="AB68" s="745"/>
      <c r="AC68" s="745"/>
      <c r="AD68" s="745"/>
      <c r="AE68" s="745"/>
      <c r="AF68" s="745"/>
      <c r="AG68" s="119" t="s">
        <v>408</v>
      </c>
      <c r="AH68" s="119" t="s">
        <v>411</v>
      </c>
      <c r="AK68" s="200">
        <f t="shared" si="1"/>
        <v>0</v>
      </c>
      <c r="AL68" s="142">
        <f>IF(AA68="",0,IF(AA68&gt;$AA$61/5,ROUNDDOWN($AA$61/5,2),AA68))</f>
        <v>0</v>
      </c>
      <c r="BO68" s="198"/>
      <c r="BP68" s="260"/>
      <c r="BQ68" s="260"/>
    </row>
    <row r="69" spans="1:69" ht="13.5" customHeight="1" x14ac:dyDescent="0.15">
      <c r="B69" s="748" t="s">
        <v>1099</v>
      </c>
      <c r="C69" s="748"/>
      <c r="D69" s="748"/>
      <c r="E69" s="748"/>
      <c r="F69" s="748"/>
      <c r="G69" s="748"/>
      <c r="H69" s="748"/>
      <c r="I69" s="748"/>
      <c r="J69" s="120" t="s">
        <v>583</v>
      </c>
      <c r="K69" s="742"/>
      <c r="L69" s="742"/>
      <c r="M69" s="742"/>
      <c r="N69" s="742"/>
      <c r="O69" s="742"/>
      <c r="P69" s="742"/>
      <c r="Q69" s="119" t="s">
        <v>584</v>
      </c>
      <c r="R69" s="120" t="s">
        <v>583</v>
      </c>
      <c r="S69" s="742"/>
      <c r="T69" s="742"/>
      <c r="U69" s="742"/>
      <c r="V69" s="742"/>
      <c r="W69" s="742"/>
      <c r="X69" s="742"/>
      <c r="Y69" s="119" t="s">
        <v>584</v>
      </c>
      <c r="Z69" s="120" t="s">
        <v>583</v>
      </c>
      <c r="AA69" s="745" t="str">
        <f t="shared" si="0"/>
        <v/>
      </c>
      <c r="AB69" s="745"/>
      <c r="AC69" s="745"/>
      <c r="AD69" s="745"/>
      <c r="AE69" s="745"/>
      <c r="AF69" s="745"/>
      <c r="AG69" s="119" t="s">
        <v>584</v>
      </c>
      <c r="AH69" s="119" t="s">
        <v>585</v>
      </c>
      <c r="AK69" s="200">
        <f t="shared" si="1"/>
        <v>0</v>
      </c>
      <c r="AL69" s="142">
        <f>IF(AA69="",0,IF(AA69&gt;$AA$61/50,ROUNDDOWN($AA$61/50,2),AA69))</f>
        <v>0</v>
      </c>
      <c r="AM69" s="119" t="s">
        <v>1109</v>
      </c>
      <c r="BO69" s="198"/>
      <c r="BP69" s="260"/>
      <c r="BQ69" s="260"/>
    </row>
    <row r="70" spans="1:69" ht="13.5" customHeight="1" x14ac:dyDescent="0.15">
      <c r="B70" s="748" t="s">
        <v>1100</v>
      </c>
      <c r="C70" s="748"/>
      <c r="D70" s="748"/>
      <c r="E70" s="748"/>
      <c r="F70" s="748"/>
      <c r="G70" s="748"/>
      <c r="H70" s="748"/>
      <c r="I70" s="748"/>
      <c r="J70" s="120" t="s">
        <v>583</v>
      </c>
      <c r="K70" s="742"/>
      <c r="L70" s="742"/>
      <c r="M70" s="742"/>
      <c r="N70" s="742"/>
      <c r="O70" s="742"/>
      <c r="P70" s="742"/>
      <c r="Q70" s="119" t="s">
        <v>584</v>
      </c>
      <c r="R70" s="120" t="s">
        <v>583</v>
      </c>
      <c r="S70" s="742"/>
      <c r="T70" s="742"/>
      <c r="U70" s="742"/>
      <c r="V70" s="742"/>
      <c r="W70" s="742"/>
      <c r="X70" s="742"/>
      <c r="Y70" s="119" t="s">
        <v>584</v>
      </c>
      <c r="Z70" s="120" t="s">
        <v>583</v>
      </c>
      <c r="AA70" s="745" t="str">
        <f t="shared" si="0"/>
        <v/>
      </c>
      <c r="AB70" s="745"/>
      <c r="AC70" s="745"/>
      <c r="AD70" s="745"/>
      <c r="AE70" s="745"/>
      <c r="AF70" s="745"/>
      <c r="AG70" s="119" t="s">
        <v>584</v>
      </c>
      <c r="AH70" s="119" t="s">
        <v>585</v>
      </c>
      <c r="AK70" s="200">
        <f t="shared" si="1"/>
        <v>0</v>
      </c>
      <c r="AL70" s="142">
        <f>IF(AA70="",0,IF(AA70&gt;$AA$61/50,ROUNDDOWN($AA$61/50,2),AA70))</f>
        <v>0</v>
      </c>
      <c r="BO70" s="198"/>
      <c r="BP70" s="260"/>
      <c r="BQ70" s="260"/>
    </row>
    <row r="71" spans="1:69" ht="13.5" customHeight="1" x14ac:dyDescent="0.15">
      <c r="B71" s="748" t="s">
        <v>1101</v>
      </c>
      <c r="C71" s="748"/>
      <c r="D71" s="748"/>
      <c r="E71" s="748"/>
      <c r="F71" s="748"/>
      <c r="G71" s="748"/>
      <c r="H71" s="748"/>
      <c r="I71" s="748"/>
      <c r="J71" s="120" t="s">
        <v>583</v>
      </c>
      <c r="K71" s="742"/>
      <c r="L71" s="742"/>
      <c r="M71" s="742"/>
      <c r="N71" s="742"/>
      <c r="O71" s="742"/>
      <c r="P71" s="742"/>
      <c r="Q71" s="119" t="s">
        <v>584</v>
      </c>
      <c r="R71" s="120" t="s">
        <v>583</v>
      </c>
      <c r="S71" s="742"/>
      <c r="T71" s="742"/>
      <c r="U71" s="742"/>
      <c r="V71" s="742"/>
      <c r="W71" s="742"/>
      <c r="X71" s="742"/>
      <c r="Y71" s="119" t="s">
        <v>584</v>
      </c>
      <c r="Z71" s="120" t="s">
        <v>583</v>
      </c>
      <c r="AA71" s="745" t="str">
        <f t="shared" si="0"/>
        <v/>
      </c>
      <c r="AB71" s="745"/>
      <c r="AC71" s="745"/>
      <c r="AD71" s="745"/>
      <c r="AE71" s="745"/>
      <c r="AF71" s="745"/>
      <c r="AG71" s="119" t="s">
        <v>584</v>
      </c>
      <c r="AH71" s="119" t="s">
        <v>585</v>
      </c>
      <c r="AK71" s="200">
        <f t="shared" si="1"/>
        <v>0</v>
      </c>
      <c r="AL71" s="142">
        <f>IF(AA71="",0,IF(AA71&gt;$AA$61/100,ROUNDDOWN($AA$61/100,2),AA71))</f>
        <v>0</v>
      </c>
      <c r="BO71" s="198"/>
      <c r="BP71" s="260"/>
      <c r="BQ71" s="260"/>
    </row>
    <row r="72" spans="1:69" ht="13.5" customHeight="1" x14ac:dyDescent="0.15">
      <c r="B72" s="748" t="s">
        <v>1102</v>
      </c>
      <c r="C72" s="748"/>
      <c r="D72" s="748"/>
      <c r="E72" s="748"/>
      <c r="F72" s="748"/>
      <c r="G72" s="748"/>
      <c r="H72" s="748"/>
      <c r="I72" s="748"/>
      <c r="J72" s="120" t="s">
        <v>583</v>
      </c>
      <c r="K72" s="742"/>
      <c r="L72" s="742"/>
      <c r="M72" s="742"/>
      <c r="N72" s="742"/>
      <c r="O72" s="742"/>
      <c r="P72" s="742"/>
      <c r="Q72" s="119" t="s">
        <v>584</v>
      </c>
      <c r="R72" s="120" t="s">
        <v>583</v>
      </c>
      <c r="S72" s="742"/>
      <c r="T72" s="742"/>
      <c r="U72" s="742"/>
      <c r="V72" s="742"/>
      <c r="W72" s="742"/>
      <c r="X72" s="742"/>
      <c r="Y72" s="119" t="s">
        <v>584</v>
      </c>
      <c r="Z72" s="120" t="s">
        <v>583</v>
      </c>
      <c r="AA72" s="745" t="str">
        <f t="shared" si="0"/>
        <v/>
      </c>
      <c r="AB72" s="745"/>
      <c r="AC72" s="745"/>
      <c r="AD72" s="745"/>
      <c r="AE72" s="745"/>
      <c r="AF72" s="745"/>
      <c r="AG72" s="119" t="s">
        <v>584</v>
      </c>
      <c r="AH72" s="119" t="s">
        <v>585</v>
      </c>
      <c r="AK72" s="200">
        <f t="shared" si="1"/>
        <v>0</v>
      </c>
      <c r="AL72" s="142">
        <f>IF(AA72="",0,IF(AA72&gt;$AA$61/100,ROUNDDOWN($AA$61/100,2),AA72))</f>
        <v>0</v>
      </c>
      <c r="BO72" s="198"/>
      <c r="BP72" s="260"/>
      <c r="BQ72" s="260"/>
    </row>
    <row r="73" spans="1:69" ht="13.5" customHeight="1" x14ac:dyDescent="0.15">
      <c r="B73" s="748" t="s">
        <v>1103</v>
      </c>
      <c r="C73" s="748"/>
      <c r="D73" s="748"/>
      <c r="E73" s="748"/>
      <c r="F73" s="748"/>
      <c r="G73" s="748"/>
      <c r="H73" s="748"/>
      <c r="I73" s="748"/>
      <c r="J73" s="120" t="s">
        <v>12</v>
      </c>
      <c r="K73" s="742"/>
      <c r="L73" s="742"/>
      <c r="M73" s="742"/>
      <c r="N73" s="742"/>
      <c r="O73" s="742"/>
      <c r="P73" s="742"/>
      <c r="Q73" s="119" t="s">
        <v>15</v>
      </c>
      <c r="R73" s="120" t="s">
        <v>12</v>
      </c>
      <c r="S73" s="742"/>
      <c r="T73" s="742"/>
      <c r="U73" s="742"/>
      <c r="V73" s="742"/>
      <c r="W73" s="742"/>
      <c r="X73" s="742"/>
      <c r="Y73" s="119" t="s">
        <v>15</v>
      </c>
      <c r="Z73" s="120" t="s">
        <v>12</v>
      </c>
      <c r="AA73" s="745" t="str">
        <f>IF(AND(K73="",S73=""),"",K73+S73)</f>
        <v/>
      </c>
      <c r="AB73" s="745"/>
      <c r="AC73" s="745"/>
      <c r="AD73" s="745"/>
      <c r="AE73" s="745"/>
      <c r="AF73" s="745"/>
      <c r="AG73" s="119" t="s">
        <v>15</v>
      </c>
      <c r="AH73" s="119" t="s">
        <v>35</v>
      </c>
      <c r="AK73" s="200">
        <f t="shared" si="1"/>
        <v>0</v>
      </c>
      <c r="AL73" s="142">
        <f>IF(AA73="",0,IF(AA73&gt;$AA$61/100,ROUNDDOWN($AA$61/100,2),AA73))</f>
        <v>0</v>
      </c>
      <c r="BO73" s="198"/>
      <c r="BP73" s="260"/>
      <c r="BQ73" s="260"/>
    </row>
    <row r="74" spans="1:69" ht="13.5" customHeight="1" x14ac:dyDescent="0.15">
      <c r="B74" s="748" t="s">
        <v>1104</v>
      </c>
      <c r="C74" s="748"/>
      <c r="D74" s="748"/>
      <c r="E74" s="748"/>
      <c r="F74" s="748"/>
      <c r="G74" s="748"/>
      <c r="H74" s="748"/>
      <c r="I74" s="748"/>
      <c r="J74" s="120" t="s">
        <v>12</v>
      </c>
      <c r="K74" s="742"/>
      <c r="L74" s="742"/>
      <c r="M74" s="742"/>
      <c r="N74" s="742"/>
      <c r="O74" s="742"/>
      <c r="P74" s="742"/>
      <c r="Q74" s="119" t="s">
        <v>15</v>
      </c>
      <c r="R74" s="120" t="s">
        <v>12</v>
      </c>
      <c r="S74" s="742"/>
      <c r="T74" s="742"/>
      <c r="U74" s="742"/>
      <c r="V74" s="742"/>
      <c r="W74" s="742"/>
      <c r="X74" s="742"/>
      <c r="Y74" s="119" t="s">
        <v>15</v>
      </c>
      <c r="Z74" s="120" t="s">
        <v>12</v>
      </c>
      <c r="AA74" s="745" t="str">
        <f>IF(AND(K74="",S74=""),"",K74+S74)</f>
        <v/>
      </c>
      <c r="AB74" s="745"/>
      <c r="AC74" s="745"/>
      <c r="AD74" s="745"/>
      <c r="AE74" s="745"/>
      <c r="AF74" s="745"/>
      <c r="AG74" s="119" t="s">
        <v>15</v>
      </c>
      <c r="AH74" s="119" t="s">
        <v>35</v>
      </c>
      <c r="AK74" s="200"/>
      <c r="AL74" s="142">
        <f>IF(AA74="",0,AA74)</f>
        <v>0</v>
      </c>
      <c r="BO74" s="198"/>
      <c r="BP74" s="260"/>
      <c r="BQ74" s="260"/>
    </row>
    <row r="75" spans="1:69" ht="13.5" customHeight="1" x14ac:dyDescent="0.15">
      <c r="B75" s="748" t="s">
        <v>1105</v>
      </c>
      <c r="C75" s="748"/>
      <c r="D75" s="748"/>
      <c r="E75" s="748"/>
      <c r="F75" s="748"/>
      <c r="G75" s="748"/>
      <c r="H75" s="748"/>
      <c r="I75" s="748"/>
      <c r="J75" s="120" t="s">
        <v>583</v>
      </c>
      <c r="K75" s="742"/>
      <c r="L75" s="742"/>
      <c r="M75" s="742"/>
      <c r="N75" s="742"/>
      <c r="O75" s="742"/>
      <c r="P75" s="742"/>
      <c r="Q75" s="119" t="s">
        <v>584</v>
      </c>
      <c r="R75" s="120" t="s">
        <v>583</v>
      </c>
      <c r="S75" s="742"/>
      <c r="T75" s="742"/>
      <c r="U75" s="742"/>
      <c r="V75" s="742"/>
      <c r="W75" s="742"/>
      <c r="X75" s="742"/>
      <c r="Y75" s="119" t="s">
        <v>584</v>
      </c>
      <c r="Z75" s="120" t="s">
        <v>583</v>
      </c>
      <c r="AA75" s="745" t="str">
        <f t="shared" si="0"/>
        <v/>
      </c>
      <c r="AB75" s="745"/>
      <c r="AC75" s="745"/>
      <c r="AD75" s="745"/>
      <c r="AE75" s="745"/>
      <c r="AF75" s="745"/>
      <c r="AG75" s="119" t="s">
        <v>584</v>
      </c>
      <c r="AH75" s="119" t="s">
        <v>585</v>
      </c>
      <c r="AK75" s="200"/>
      <c r="AL75" s="201">
        <f>SUM(AL63:AL74)</f>
        <v>0</v>
      </c>
      <c r="AN75" s="181"/>
      <c r="BO75" s="198"/>
      <c r="BP75" s="260"/>
      <c r="BQ75" s="260"/>
    </row>
    <row r="76" spans="1:69" ht="13.5" customHeight="1" x14ac:dyDescent="0.15">
      <c r="B76" s="748" t="s">
        <v>1106</v>
      </c>
      <c r="C76" s="748"/>
      <c r="D76" s="748"/>
      <c r="E76" s="748"/>
      <c r="F76" s="748"/>
      <c r="G76" s="748"/>
      <c r="H76" s="748"/>
      <c r="I76" s="748"/>
      <c r="J76" s="120" t="s">
        <v>12</v>
      </c>
      <c r="K76" s="742"/>
      <c r="L76" s="742"/>
      <c r="M76" s="742"/>
      <c r="N76" s="742"/>
      <c r="O76" s="742"/>
      <c r="P76" s="742"/>
      <c r="Q76" s="119" t="s">
        <v>15</v>
      </c>
      <c r="R76" s="120" t="s">
        <v>12</v>
      </c>
      <c r="S76" s="750"/>
      <c r="T76" s="750"/>
      <c r="U76" s="750"/>
      <c r="V76" s="750"/>
      <c r="W76" s="750"/>
      <c r="X76" s="750"/>
      <c r="Y76" s="119" t="s">
        <v>15</v>
      </c>
      <c r="Z76" s="120" t="s">
        <v>12</v>
      </c>
      <c r="AA76" s="745" t="str">
        <f>IF(AND(K76="",S76=""),"",K76+S76)</f>
        <v/>
      </c>
      <c r="AB76" s="745"/>
      <c r="AC76" s="745"/>
      <c r="AD76" s="745"/>
      <c r="AE76" s="745"/>
      <c r="AF76" s="745"/>
      <c r="AG76" s="119" t="s">
        <v>15</v>
      </c>
      <c r="AH76" s="119" t="s">
        <v>35</v>
      </c>
      <c r="AK76" s="200"/>
      <c r="AL76" s="202"/>
      <c r="AN76" s="181"/>
      <c r="BO76" s="198"/>
      <c r="BP76" s="260"/>
      <c r="BQ76" s="260"/>
    </row>
    <row r="77" spans="1:69" ht="13.5" customHeight="1" x14ac:dyDescent="0.15">
      <c r="B77" s="748" t="s">
        <v>1107</v>
      </c>
      <c r="C77" s="748"/>
      <c r="D77" s="748"/>
      <c r="E77" s="748"/>
      <c r="F77" s="748"/>
      <c r="G77" s="748"/>
      <c r="H77" s="748"/>
      <c r="I77" s="748"/>
      <c r="J77" s="120"/>
      <c r="K77" s="745" t="str">
        <f>IF(K61="","",AL77)</f>
        <v/>
      </c>
      <c r="L77" s="745"/>
      <c r="M77" s="745"/>
      <c r="N77" s="745"/>
      <c r="O77" s="745"/>
      <c r="P77" s="745"/>
      <c r="Q77" s="119" t="s">
        <v>585</v>
      </c>
      <c r="S77" s="194"/>
      <c r="T77" s="120"/>
      <c r="U77" s="181"/>
      <c r="W77" s="120"/>
      <c r="X77" s="120"/>
      <c r="Z77" s="120"/>
      <c r="AA77" s="120"/>
      <c r="AB77" s="120"/>
      <c r="AC77" s="120"/>
      <c r="AD77" s="120"/>
      <c r="AE77" s="120"/>
      <c r="AF77" s="120"/>
      <c r="AK77" s="200"/>
      <c r="AL77" s="303" t="e">
        <f>AA61-AL75</f>
        <v>#VALUE!</v>
      </c>
      <c r="AM77" s="116"/>
      <c r="AN77" s="181"/>
      <c r="AO77" s="116"/>
      <c r="AP77" s="116"/>
      <c r="BO77" s="198"/>
      <c r="BP77" s="260"/>
      <c r="BQ77" s="260"/>
    </row>
    <row r="78" spans="1:69" ht="13.5" customHeight="1" x14ac:dyDescent="0.15">
      <c r="B78" s="748" t="s">
        <v>1108</v>
      </c>
      <c r="C78" s="748"/>
      <c r="D78" s="748"/>
      <c r="E78" s="748"/>
      <c r="F78" s="748"/>
      <c r="G78" s="748"/>
      <c r="H78" s="748"/>
      <c r="I78" s="748"/>
      <c r="K78" s="745" t="str">
        <f>IF(K61="","",ROUNDUP(K77/K40*100,2))</f>
        <v/>
      </c>
      <c r="L78" s="745" t="e">
        <f>IF(OR(#REF!="",L41&lt;&gt;"",L77=""),"",ROUNDUP((L77/#REF!)*100,2))</f>
        <v>#REF!</v>
      </c>
      <c r="M78" s="745" t="str">
        <f>IF(OR(M40="",M41&lt;&gt;"",M77=""),"",ROUNDUP((M77/M40)*100,2))</f>
        <v/>
      </c>
      <c r="N78" s="745" t="str">
        <f>IF(OR(L40="",N41&lt;&gt;"",N77=""),"",ROUNDUP((N77/L40)*100,2))</f>
        <v/>
      </c>
      <c r="O78" s="745" t="str">
        <f>IF(OR(O40="",O41&lt;&gt;"",O77=""),"",ROUNDUP((O77/O40)*100,2))</f>
        <v/>
      </c>
      <c r="P78" s="745" t="str">
        <f>IF(OR(P40="",P41&lt;&gt;"",P77=""),"",ROUNDUP((P77/P40)*100,2))</f>
        <v/>
      </c>
      <c r="Q78" s="119" t="s">
        <v>586</v>
      </c>
      <c r="U78" s="181"/>
      <c r="Y78" s="170" t="str">
        <f>IF(K78&gt;T42,"容積率ＮＧです！","")</f>
        <v/>
      </c>
      <c r="AL78" s="142"/>
      <c r="AN78" s="181"/>
      <c r="AO78" s="203"/>
      <c r="AP78" s="203"/>
      <c r="AQ78" s="203"/>
      <c r="AR78" s="203"/>
      <c r="AS78" s="203"/>
      <c r="BO78" s="198"/>
      <c r="BP78" s="263"/>
    </row>
    <row r="79" spans="1:69" ht="4.9000000000000004" customHeight="1" x14ac:dyDescent="0.15">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BO79" s="198"/>
      <c r="BP79" s="263"/>
    </row>
    <row r="80" spans="1:69" ht="4.1500000000000004" customHeight="1" thickBot="1" x14ac:dyDescent="0.2">
      <c r="BO80" s="198"/>
      <c r="BP80" s="260"/>
      <c r="BQ80" s="260"/>
    </row>
    <row r="81" spans="1:69" ht="14.25" customHeight="1" thickTop="1" x14ac:dyDescent="0.15">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271"/>
      <c r="BO81" s="198"/>
      <c r="BP81" s="260"/>
      <c r="BQ81" s="260"/>
    </row>
    <row r="82" spans="1:69" ht="4.1500000000000004" customHeight="1" x14ac:dyDescent="0.1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BO82" s="198"/>
      <c r="BP82" s="260"/>
      <c r="BQ82" s="260"/>
    </row>
    <row r="83" spans="1:69" ht="13.5" customHeight="1" x14ac:dyDescent="0.15">
      <c r="A83" s="119" t="s">
        <v>77</v>
      </c>
      <c r="AM83" s="119" t="s">
        <v>580</v>
      </c>
      <c r="BO83" s="198"/>
      <c r="BP83" s="260"/>
      <c r="BQ83" s="260"/>
    </row>
    <row r="84" spans="1:69" ht="13.5" customHeight="1" x14ac:dyDescent="0.15">
      <c r="B84" s="119" t="s">
        <v>168</v>
      </c>
      <c r="N84" s="757"/>
      <c r="O84" s="757"/>
      <c r="P84" s="757"/>
      <c r="Q84" s="182"/>
      <c r="R84" s="182"/>
      <c r="AM84" s="119" t="s">
        <v>581</v>
      </c>
      <c r="BO84" s="198"/>
      <c r="BP84" s="260"/>
      <c r="BQ84" s="260"/>
    </row>
    <row r="85" spans="1:69" ht="13.5" customHeight="1" x14ac:dyDescent="0.15">
      <c r="B85" s="119" t="s">
        <v>169</v>
      </c>
      <c r="N85" s="757"/>
      <c r="O85" s="757"/>
      <c r="P85" s="757"/>
      <c r="Q85" s="182"/>
      <c r="R85" s="182"/>
      <c r="AM85" s="119" t="s">
        <v>899</v>
      </c>
      <c r="BO85" s="198"/>
      <c r="BP85" s="260"/>
      <c r="BQ85" s="260"/>
    </row>
    <row r="86" spans="1:69" ht="4.1500000000000004"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BO86" s="198"/>
      <c r="BP86" s="260"/>
      <c r="BQ86" s="260"/>
    </row>
    <row r="87" spans="1:69" ht="4.1500000000000004" customHeight="1" x14ac:dyDescent="0.1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BO87" s="198"/>
      <c r="BP87" s="260"/>
      <c r="BQ87" s="260"/>
    </row>
    <row r="88" spans="1:69" ht="13.5" customHeight="1" x14ac:dyDescent="0.15">
      <c r="A88" s="119" t="s">
        <v>78</v>
      </c>
      <c r="J88" s="120" t="s">
        <v>409</v>
      </c>
      <c r="K88" s="119" t="s">
        <v>415</v>
      </c>
      <c r="Q88" s="137" t="s">
        <v>408</v>
      </c>
      <c r="R88" s="120" t="s">
        <v>409</v>
      </c>
      <c r="S88" s="137" t="s">
        <v>416</v>
      </c>
      <c r="T88" s="120"/>
      <c r="U88" s="120"/>
      <c r="V88" s="120"/>
      <c r="W88" s="120"/>
      <c r="X88" s="120"/>
      <c r="Y88" s="119" t="s">
        <v>408</v>
      </c>
      <c r="BO88" s="198"/>
      <c r="BP88" s="260"/>
      <c r="BQ88" s="260"/>
    </row>
    <row r="89" spans="1:69" ht="13.5" customHeight="1" x14ac:dyDescent="0.15">
      <c r="B89" s="119" t="s">
        <v>170</v>
      </c>
      <c r="J89" s="120" t="s">
        <v>409</v>
      </c>
      <c r="K89" s="759"/>
      <c r="L89" s="759"/>
      <c r="M89" s="759"/>
      <c r="N89" s="759"/>
      <c r="O89" s="759"/>
      <c r="P89" s="759"/>
      <c r="Q89" s="183" t="s">
        <v>408</v>
      </c>
      <c r="R89" s="184" t="s">
        <v>409</v>
      </c>
      <c r="S89" s="759"/>
      <c r="T89" s="759"/>
      <c r="U89" s="759"/>
      <c r="V89" s="759"/>
      <c r="W89" s="759"/>
      <c r="X89" s="759"/>
      <c r="Y89" s="119" t="s">
        <v>408</v>
      </c>
      <c r="Z89" s="169" t="s">
        <v>417</v>
      </c>
      <c r="BO89" s="198"/>
      <c r="BP89" s="260"/>
      <c r="BQ89" s="260"/>
    </row>
    <row r="90" spans="1:69" ht="13.5" customHeight="1" x14ac:dyDescent="0.15">
      <c r="B90" s="119" t="s">
        <v>171</v>
      </c>
      <c r="H90" s="119" t="s">
        <v>172</v>
      </c>
      <c r="J90" s="120" t="s">
        <v>409</v>
      </c>
      <c r="K90" s="757"/>
      <c r="L90" s="757"/>
      <c r="M90" s="757"/>
      <c r="N90" s="757"/>
      <c r="O90" s="757"/>
      <c r="P90" s="757"/>
      <c r="Q90" s="119" t="s">
        <v>408</v>
      </c>
      <c r="R90" s="120" t="s">
        <v>409</v>
      </c>
      <c r="S90" s="757"/>
      <c r="T90" s="757"/>
      <c r="U90" s="757"/>
      <c r="V90" s="757"/>
      <c r="W90" s="757"/>
      <c r="X90" s="757"/>
      <c r="Y90" s="119" t="s">
        <v>408</v>
      </c>
      <c r="Z90" s="169" t="s">
        <v>224</v>
      </c>
      <c r="AM90" s="204"/>
      <c r="AN90" s="204"/>
      <c r="AO90" s="204"/>
      <c r="AP90" s="204"/>
      <c r="AQ90" s="204"/>
      <c r="BO90" s="198"/>
      <c r="BP90" s="260"/>
      <c r="BQ90" s="260"/>
    </row>
    <row r="91" spans="1:69" ht="13.5" customHeight="1" x14ac:dyDescent="0.15">
      <c r="H91" s="119" t="s">
        <v>173</v>
      </c>
      <c r="J91" s="120" t="s">
        <v>409</v>
      </c>
      <c r="K91" s="757"/>
      <c r="L91" s="757"/>
      <c r="M91" s="757"/>
      <c r="N91" s="757"/>
      <c r="O91" s="757"/>
      <c r="P91" s="757"/>
      <c r="Q91" s="119" t="s">
        <v>408</v>
      </c>
      <c r="R91" s="120" t="s">
        <v>409</v>
      </c>
      <c r="S91" s="757"/>
      <c r="T91" s="757"/>
      <c r="U91" s="757"/>
      <c r="V91" s="757"/>
      <c r="W91" s="757"/>
      <c r="X91" s="757"/>
      <c r="Y91" s="119" t="s">
        <v>408</v>
      </c>
      <c r="Z91" s="169" t="s">
        <v>224</v>
      </c>
      <c r="BO91" s="198"/>
      <c r="BP91" s="260"/>
      <c r="BQ91" s="260"/>
    </row>
    <row r="92" spans="1:69" ht="13.5" customHeight="1" x14ac:dyDescent="0.15">
      <c r="B92" s="119" t="s">
        <v>174</v>
      </c>
      <c r="I92" s="24"/>
      <c r="J92" s="738"/>
      <c r="K92" s="738"/>
      <c r="L92" s="738"/>
      <c r="M92" s="738"/>
      <c r="N92" s="738"/>
      <c r="O92" s="738"/>
      <c r="P92" s="738"/>
      <c r="Q92" s="738"/>
      <c r="R92" s="738"/>
      <c r="S92" s="24"/>
      <c r="T92" s="732"/>
      <c r="U92" s="732"/>
      <c r="V92" s="732"/>
      <c r="W92" s="732"/>
      <c r="X92" s="732"/>
      <c r="Y92" s="732"/>
      <c r="Z92" s="732"/>
      <c r="AA92" s="732"/>
      <c r="AB92" s="732"/>
      <c r="AC92" s="732"/>
      <c r="AD92" s="732"/>
      <c r="AE92" s="732"/>
      <c r="AF92" s="24"/>
      <c r="AG92" s="24"/>
      <c r="AM92" s="151" t="s">
        <v>588</v>
      </c>
      <c r="AS92" s="119" t="s">
        <v>702</v>
      </c>
      <c r="BO92" s="198"/>
      <c r="BP92" s="260"/>
      <c r="BQ92" s="260"/>
    </row>
    <row r="93" spans="1:69" ht="13.5" customHeight="1" x14ac:dyDescent="0.15">
      <c r="B93" s="119" t="s">
        <v>216</v>
      </c>
      <c r="W93" s="169" t="s">
        <v>16</v>
      </c>
      <c r="X93" s="119" t="s">
        <v>195</v>
      </c>
      <c r="Z93" s="169" t="s">
        <v>107</v>
      </c>
      <c r="AA93" s="119" t="s">
        <v>196</v>
      </c>
      <c r="AN93" s="119" t="s">
        <v>630</v>
      </c>
      <c r="AS93" s="119" t="s">
        <v>1092</v>
      </c>
      <c r="BO93" s="198"/>
      <c r="BP93" s="260"/>
      <c r="BQ93" s="260"/>
    </row>
    <row r="94" spans="1:69" ht="13.5" customHeight="1" x14ac:dyDescent="0.15">
      <c r="B94" s="119" t="s">
        <v>217</v>
      </c>
      <c r="BO94" s="198"/>
      <c r="BP94" s="260"/>
      <c r="BQ94" s="260"/>
    </row>
    <row r="95" spans="1:69" ht="13.5" customHeight="1" x14ac:dyDescent="0.15">
      <c r="H95" s="169" t="s">
        <v>16</v>
      </c>
      <c r="I95" s="119" t="s">
        <v>218</v>
      </c>
      <c r="Q95" s="169" t="s">
        <v>16</v>
      </c>
      <c r="R95" s="119" t="s">
        <v>219</v>
      </c>
      <c r="Z95" s="169" t="s">
        <v>16</v>
      </c>
      <c r="AA95" s="119" t="s">
        <v>220</v>
      </c>
      <c r="BO95" s="198"/>
      <c r="BP95" s="260"/>
      <c r="BQ95" s="260"/>
    </row>
    <row r="96" spans="1:69" ht="4.1500000000000004" customHeight="1" x14ac:dyDescent="0.15">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BO96" s="198"/>
      <c r="BP96" s="260"/>
      <c r="BQ96" s="260"/>
    </row>
    <row r="97" spans="1:70" ht="4.1500000000000004" customHeight="1" x14ac:dyDescent="0.1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BO97" s="198"/>
      <c r="BP97" s="260"/>
      <c r="BQ97" s="260"/>
      <c r="BR97" s="198"/>
    </row>
    <row r="98" spans="1:70" ht="13.5" customHeight="1" x14ac:dyDescent="0.15">
      <c r="A98" s="119" t="s">
        <v>175</v>
      </c>
      <c r="BO98" s="198"/>
      <c r="BP98" s="260"/>
      <c r="BQ98" s="260"/>
    </row>
    <row r="99" spans="1:70" ht="6" customHeight="1" x14ac:dyDescent="0.15">
      <c r="BO99" s="198"/>
      <c r="BP99" s="260"/>
      <c r="BQ99" s="260"/>
    </row>
    <row r="100" spans="1:70" ht="13.5" customHeight="1" x14ac:dyDescent="0.15">
      <c r="E100" s="760"/>
      <c r="F100" s="732"/>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105"/>
      <c r="BO100" s="198"/>
      <c r="BP100" s="260"/>
      <c r="BQ100" s="260"/>
    </row>
    <row r="101" spans="1:70" ht="13.5" customHeight="1" x14ac:dyDescent="0.15">
      <c r="E101" s="732"/>
      <c r="F101" s="732"/>
      <c r="G101" s="732"/>
      <c r="H101" s="732"/>
      <c r="I101" s="732"/>
      <c r="J101" s="732"/>
      <c r="K101" s="732"/>
      <c r="L101" s="732"/>
      <c r="M101" s="732"/>
      <c r="N101" s="732"/>
      <c r="O101" s="732"/>
      <c r="P101" s="732"/>
      <c r="Q101" s="732"/>
      <c r="R101" s="732"/>
      <c r="S101" s="732"/>
      <c r="T101" s="732"/>
      <c r="U101" s="732"/>
      <c r="V101" s="732"/>
      <c r="W101" s="732"/>
      <c r="X101" s="732"/>
      <c r="Y101" s="732"/>
      <c r="Z101" s="732"/>
      <c r="AA101" s="732"/>
      <c r="AB101" s="732"/>
      <c r="AC101" s="732"/>
      <c r="AD101" s="732"/>
      <c r="AE101" s="732"/>
      <c r="AF101" s="732"/>
      <c r="AG101" s="732"/>
      <c r="AH101" s="732"/>
      <c r="AI101" s="732"/>
      <c r="AJ101" s="105"/>
      <c r="AM101" s="119" t="s">
        <v>703</v>
      </c>
      <c r="BO101" s="198"/>
      <c r="BP101" s="260"/>
      <c r="BQ101" s="260"/>
    </row>
    <row r="102" spans="1:70" ht="13.5" customHeight="1" x14ac:dyDescent="0.15">
      <c r="E102" s="732"/>
      <c r="F102" s="732"/>
      <c r="G102" s="732"/>
      <c r="H102" s="732"/>
      <c r="I102" s="732"/>
      <c r="J102" s="732"/>
      <c r="K102" s="732"/>
      <c r="L102" s="732"/>
      <c r="M102" s="732"/>
      <c r="N102" s="732"/>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105"/>
      <c r="BO102" s="198"/>
      <c r="BP102" s="260"/>
      <c r="BQ102" s="260"/>
    </row>
    <row r="103" spans="1:70" ht="13.5" customHeight="1" x14ac:dyDescent="0.15">
      <c r="E103" s="732"/>
      <c r="F103" s="732"/>
      <c r="G103" s="732"/>
      <c r="H103" s="732"/>
      <c r="I103" s="732"/>
      <c r="J103" s="732"/>
      <c r="K103" s="732"/>
      <c r="L103" s="732"/>
      <c r="M103" s="732"/>
      <c r="N103" s="732"/>
      <c r="O103" s="732"/>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105"/>
      <c r="BO103" s="198"/>
      <c r="BP103" s="260"/>
      <c r="BQ103" s="260"/>
    </row>
    <row r="104" spans="1:70" ht="13.5" customHeight="1" x14ac:dyDescent="0.15">
      <c r="E104" s="732"/>
      <c r="F104" s="732"/>
      <c r="G104" s="732"/>
      <c r="H104" s="732"/>
      <c r="I104" s="732"/>
      <c r="J104" s="732"/>
      <c r="K104" s="732"/>
      <c r="L104" s="732"/>
      <c r="M104" s="732"/>
      <c r="N104" s="732"/>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105"/>
      <c r="BO104" s="198"/>
      <c r="BP104" s="260"/>
      <c r="BQ104" s="260"/>
    </row>
    <row r="105" spans="1:70" ht="13.5" customHeight="1" x14ac:dyDescent="0.15">
      <c r="E105" s="732"/>
      <c r="F105" s="732"/>
      <c r="G105" s="732"/>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105"/>
      <c r="BO105" s="198"/>
      <c r="BP105" s="260"/>
      <c r="BQ105" s="260"/>
    </row>
    <row r="106" spans="1:70" ht="13.5" customHeight="1" x14ac:dyDescent="0.15">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105"/>
      <c r="BO106" s="198"/>
      <c r="BP106" s="260"/>
      <c r="BQ106" s="260"/>
    </row>
    <row r="107" spans="1:70" ht="4.1500000000000004" customHeight="1" x14ac:dyDescent="0.15">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BO107" s="198"/>
      <c r="BP107" s="260"/>
      <c r="BQ107" s="260"/>
    </row>
    <row r="108" spans="1:70" ht="4.1500000000000004" customHeight="1" x14ac:dyDescent="0.1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BO108" s="198"/>
      <c r="BP108" s="260"/>
      <c r="BQ108" s="260"/>
    </row>
    <row r="109" spans="1:70" ht="13.5" customHeight="1" x14ac:dyDescent="0.15">
      <c r="A109" s="119" t="s">
        <v>176</v>
      </c>
      <c r="K109" s="736" t="s">
        <v>842</v>
      </c>
      <c r="L109" s="736"/>
      <c r="M109" s="346"/>
      <c r="N109" s="119" t="s">
        <v>177</v>
      </c>
      <c r="O109" s="346"/>
      <c r="P109" s="119" t="s">
        <v>93</v>
      </c>
      <c r="Q109" s="346"/>
      <c r="R109" s="119" t="s">
        <v>179</v>
      </c>
      <c r="AM109" s="119" t="s">
        <v>710</v>
      </c>
      <c r="BO109" s="198"/>
      <c r="BP109" s="260"/>
      <c r="BQ109" s="260"/>
    </row>
    <row r="110" spans="1:70" ht="4.1500000000000004" customHeight="1" x14ac:dyDescent="0.15">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BO110" s="198"/>
      <c r="BP110" s="260"/>
      <c r="BQ110" s="260"/>
    </row>
    <row r="111" spans="1:70" ht="4.1500000000000004" customHeight="1" x14ac:dyDescent="0.1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BO111" s="198"/>
      <c r="BP111" s="260"/>
      <c r="BQ111" s="260"/>
    </row>
    <row r="112" spans="1:70" ht="13.5" customHeight="1" x14ac:dyDescent="0.15">
      <c r="A112" s="119" t="s">
        <v>180</v>
      </c>
      <c r="K112" s="736" t="s">
        <v>842</v>
      </c>
      <c r="L112" s="736"/>
      <c r="M112" s="346"/>
      <c r="N112" s="119" t="s">
        <v>177</v>
      </c>
      <c r="O112" s="346"/>
      <c r="P112" s="119" t="s">
        <v>94</v>
      </c>
      <c r="Q112" s="346"/>
      <c r="R112" s="119" t="s">
        <v>179</v>
      </c>
      <c r="AM112" s="308"/>
      <c r="BO112" s="198"/>
      <c r="BP112" s="260"/>
      <c r="BQ112" s="260"/>
    </row>
    <row r="113" spans="1:69" ht="4.1500000000000004" customHeight="1" x14ac:dyDescent="0.15">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BO113" s="198"/>
      <c r="BP113" s="260"/>
      <c r="BQ113" s="260"/>
    </row>
    <row r="114" spans="1:69" ht="4.1500000000000004" customHeight="1" x14ac:dyDescent="0.1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BO114" s="198"/>
      <c r="BP114" s="260"/>
      <c r="BQ114" s="260"/>
    </row>
    <row r="115" spans="1:69" ht="13.5" customHeight="1" x14ac:dyDescent="0.15">
      <c r="A115" s="119" t="s">
        <v>7</v>
      </c>
      <c r="S115" s="119" t="s">
        <v>51</v>
      </c>
      <c r="T115" s="137"/>
      <c r="U115" s="169"/>
      <c r="V115" s="169"/>
      <c r="W115" s="169"/>
      <c r="BO115" s="198"/>
      <c r="BP115" s="260"/>
      <c r="BQ115" s="260"/>
    </row>
    <row r="116" spans="1:69" ht="13.5" customHeight="1" x14ac:dyDescent="0.15">
      <c r="D116" s="120" t="s">
        <v>405</v>
      </c>
      <c r="E116" s="119" t="s">
        <v>131</v>
      </c>
      <c r="F116" s="106"/>
      <c r="G116" s="119" t="s">
        <v>37</v>
      </c>
      <c r="H116" s="137" t="s">
        <v>406</v>
      </c>
      <c r="I116" s="736" t="s">
        <v>842</v>
      </c>
      <c r="J116" s="736"/>
      <c r="K116" s="346"/>
      <c r="L116" s="119" t="s">
        <v>177</v>
      </c>
      <c r="M116" s="346"/>
      <c r="N116" s="119" t="s">
        <v>94</v>
      </c>
      <c r="O116" s="346"/>
      <c r="P116" s="119" t="s">
        <v>179</v>
      </c>
      <c r="Q116" s="169" t="s">
        <v>405</v>
      </c>
      <c r="R116" s="733"/>
      <c r="S116" s="733"/>
      <c r="T116" s="733"/>
      <c r="U116" s="733"/>
      <c r="V116" s="733"/>
      <c r="W116" s="733"/>
      <c r="X116" s="733"/>
      <c r="Y116" s="733"/>
      <c r="Z116" s="733"/>
      <c r="AA116" s="733"/>
      <c r="AB116" s="733"/>
      <c r="AC116" s="733"/>
      <c r="AD116" s="733"/>
      <c r="AE116" s="733"/>
      <c r="AF116" s="733"/>
      <c r="AG116" s="733"/>
      <c r="AH116" s="733"/>
      <c r="AI116" s="169" t="s">
        <v>406</v>
      </c>
      <c r="AJ116" s="169"/>
      <c r="AK116" s="205"/>
      <c r="AL116" s="205"/>
      <c r="AM116" s="205"/>
      <c r="AN116" s="205"/>
      <c r="AO116" s="205"/>
      <c r="AP116" s="205"/>
      <c r="AQ116" s="205"/>
      <c r="AR116" s="205"/>
      <c r="AS116" s="205"/>
      <c r="AT116" s="205"/>
      <c r="AU116" s="205"/>
      <c r="AV116" s="205"/>
      <c r="AW116" s="205"/>
      <c r="AX116" s="205"/>
      <c r="AY116" s="205"/>
      <c r="AZ116" s="205"/>
      <c r="BA116" s="205"/>
      <c r="BO116" s="198"/>
      <c r="BP116" s="260"/>
      <c r="BQ116" s="260"/>
    </row>
    <row r="117" spans="1:69" ht="13.5" customHeight="1" x14ac:dyDescent="0.15">
      <c r="D117" s="120" t="s">
        <v>405</v>
      </c>
      <c r="E117" s="119" t="s">
        <v>131</v>
      </c>
      <c r="F117" s="106"/>
      <c r="G117" s="119" t="s">
        <v>37</v>
      </c>
      <c r="H117" s="137" t="s">
        <v>406</v>
      </c>
      <c r="I117" s="736" t="s">
        <v>842</v>
      </c>
      <c r="J117" s="736"/>
      <c r="K117" s="346"/>
      <c r="L117" s="119" t="s">
        <v>177</v>
      </c>
      <c r="M117" s="346"/>
      <c r="N117" s="119" t="s">
        <v>94</v>
      </c>
      <c r="O117" s="346"/>
      <c r="P117" s="119" t="s">
        <v>179</v>
      </c>
      <c r="Q117" s="169" t="s">
        <v>405</v>
      </c>
      <c r="R117" s="733"/>
      <c r="S117" s="733"/>
      <c r="T117" s="733"/>
      <c r="U117" s="733"/>
      <c r="V117" s="733"/>
      <c r="W117" s="733"/>
      <c r="X117" s="733"/>
      <c r="Y117" s="733"/>
      <c r="Z117" s="733"/>
      <c r="AA117" s="733"/>
      <c r="AB117" s="733"/>
      <c r="AC117" s="733"/>
      <c r="AD117" s="733"/>
      <c r="AE117" s="733"/>
      <c r="AF117" s="733"/>
      <c r="AG117" s="733"/>
      <c r="AH117" s="733"/>
      <c r="AI117" s="169" t="s">
        <v>406</v>
      </c>
      <c r="AJ117" s="169"/>
      <c r="BO117" s="198"/>
      <c r="BP117" s="260"/>
      <c r="BQ117" s="260"/>
    </row>
    <row r="118" spans="1:69" ht="13.5" customHeight="1" x14ac:dyDescent="0.15">
      <c r="D118" s="120" t="s">
        <v>405</v>
      </c>
      <c r="E118" s="119" t="s">
        <v>131</v>
      </c>
      <c r="F118" s="106"/>
      <c r="G118" s="119" t="s">
        <v>37</v>
      </c>
      <c r="H118" s="137" t="s">
        <v>406</v>
      </c>
      <c r="I118" s="736" t="s">
        <v>842</v>
      </c>
      <c r="J118" s="736"/>
      <c r="K118" s="346"/>
      <c r="L118" s="119" t="s">
        <v>177</v>
      </c>
      <c r="M118" s="346"/>
      <c r="N118" s="119" t="s">
        <v>94</v>
      </c>
      <c r="O118" s="346"/>
      <c r="P118" s="119" t="s">
        <v>179</v>
      </c>
      <c r="Q118" s="169" t="s">
        <v>405</v>
      </c>
      <c r="R118" s="733"/>
      <c r="S118" s="733"/>
      <c r="T118" s="733"/>
      <c r="U118" s="733"/>
      <c r="V118" s="733"/>
      <c r="W118" s="733"/>
      <c r="X118" s="733"/>
      <c r="Y118" s="733"/>
      <c r="Z118" s="733"/>
      <c r="AA118" s="733"/>
      <c r="AB118" s="733"/>
      <c r="AC118" s="733"/>
      <c r="AD118" s="733"/>
      <c r="AE118" s="733"/>
      <c r="AF118" s="733"/>
      <c r="AG118" s="733"/>
      <c r="AH118" s="733"/>
      <c r="AI118" s="169" t="s">
        <v>406</v>
      </c>
      <c r="AJ118" s="169"/>
      <c r="BO118" s="198"/>
      <c r="BP118" s="263"/>
      <c r="BQ118" s="260"/>
    </row>
    <row r="119" spans="1:69" ht="4.1500000000000004" customHeight="1" x14ac:dyDescent="0.15">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BO119" s="198"/>
      <c r="BP119" s="263"/>
      <c r="BQ119" s="260"/>
    </row>
    <row r="120" spans="1:69" ht="4.1500000000000004" customHeight="1" x14ac:dyDescent="0.1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BO120" s="198"/>
      <c r="BP120" s="263"/>
      <c r="BQ120" s="260"/>
    </row>
    <row r="121" spans="1:69" ht="13.5" customHeight="1" x14ac:dyDescent="0.15">
      <c r="A121" s="119" t="s">
        <v>1173</v>
      </c>
      <c r="BO121" s="198"/>
      <c r="BP121" s="263"/>
      <c r="BQ121" s="260"/>
    </row>
    <row r="122" spans="1:69" ht="13.5" customHeight="1" x14ac:dyDescent="0.15">
      <c r="B122" s="119" t="s">
        <v>1174</v>
      </c>
      <c r="E122" s="24"/>
      <c r="F122" s="24"/>
      <c r="G122" s="24"/>
      <c r="H122" s="169" t="s">
        <v>16</v>
      </c>
      <c r="I122" s="119" t="s">
        <v>30</v>
      </c>
      <c r="J122" s="24"/>
      <c r="K122" s="24"/>
      <c r="L122" s="24"/>
      <c r="M122" s="24"/>
      <c r="N122" s="169" t="s">
        <v>16</v>
      </c>
      <c r="O122" s="24" t="s">
        <v>1177</v>
      </c>
      <c r="P122" s="24"/>
      <c r="Q122" s="24"/>
      <c r="R122" s="24"/>
      <c r="S122" s="24"/>
      <c r="T122" s="24"/>
      <c r="U122" s="24"/>
      <c r="V122" s="24"/>
      <c r="W122" s="24"/>
      <c r="X122" s="24"/>
      <c r="Y122" s="24"/>
      <c r="Z122" s="24"/>
      <c r="AA122" s="24"/>
      <c r="AB122" s="24"/>
      <c r="AC122" s="24"/>
      <c r="AD122" s="24"/>
      <c r="AE122" s="24"/>
      <c r="AF122" s="24"/>
      <c r="AG122" s="24"/>
      <c r="AH122" s="24"/>
      <c r="AI122" s="24"/>
      <c r="AJ122" s="105"/>
      <c r="AL122" s="119" t="s">
        <v>545</v>
      </c>
    </row>
    <row r="123" spans="1:69" ht="13.5" customHeight="1" x14ac:dyDescent="0.15">
      <c r="B123" s="119" t="s">
        <v>1175</v>
      </c>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105"/>
      <c r="AL123" s="119" t="s">
        <v>544</v>
      </c>
    </row>
    <row r="124" spans="1:69" ht="13.5" customHeight="1" x14ac:dyDescent="0.15">
      <c r="E124" s="24"/>
      <c r="F124" s="24"/>
      <c r="G124" s="24"/>
      <c r="H124" s="169" t="s">
        <v>16</v>
      </c>
      <c r="I124" s="119" t="s">
        <v>1176</v>
      </c>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105"/>
    </row>
    <row r="125" spans="1:69" ht="13.5" customHeight="1" x14ac:dyDescent="0.15">
      <c r="E125" s="24"/>
      <c r="F125" s="24"/>
      <c r="G125" s="24"/>
      <c r="H125" s="169" t="s">
        <v>16</v>
      </c>
      <c r="I125" s="119" t="s">
        <v>120</v>
      </c>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105"/>
    </row>
    <row r="126" spans="1:69" ht="4.1500000000000004" customHeight="1" x14ac:dyDescent="0.15">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BO126" s="206"/>
      <c r="BP126" s="296"/>
      <c r="BQ126" s="206"/>
    </row>
    <row r="127" spans="1:69" ht="4.1500000000000004" customHeight="1" x14ac:dyDescent="0.1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BO127" s="206"/>
      <c r="BP127" s="296"/>
      <c r="BQ127" s="206"/>
    </row>
    <row r="128" spans="1:69" ht="13.5" customHeight="1" x14ac:dyDescent="0.15">
      <c r="A128" s="119" t="s">
        <v>1172</v>
      </c>
      <c r="BO128" s="198"/>
      <c r="BP128" s="295"/>
      <c r="BQ128" s="186"/>
    </row>
    <row r="129" spans="1:69" ht="13.5" customHeight="1" x14ac:dyDescent="0.15">
      <c r="E129" s="732"/>
      <c r="F129" s="732"/>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105"/>
      <c r="AM129" s="119" t="s">
        <v>896</v>
      </c>
      <c r="BO129" s="198"/>
      <c r="BP129" s="295"/>
      <c r="BQ129" s="186"/>
    </row>
    <row r="130" spans="1:69" ht="13.5" customHeight="1" x14ac:dyDescent="0.15">
      <c r="E130" s="732"/>
      <c r="F130" s="732"/>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105"/>
      <c r="AM130" s="119" t="s">
        <v>898</v>
      </c>
      <c r="BO130" s="198"/>
      <c r="BP130" s="295"/>
      <c r="BQ130" s="186"/>
    </row>
    <row r="131" spans="1:69" ht="13.5" customHeight="1" x14ac:dyDescent="0.15">
      <c r="E131" s="732"/>
      <c r="F131" s="732"/>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105"/>
      <c r="AM131" s="119" t="s">
        <v>897</v>
      </c>
      <c r="BO131" s="198"/>
      <c r="BP131" s="295"/>
      <c r="BQ131" s="186"/>
    </row>
    <row r="132" spans="1:69" ht="13.5" customHeight="1" x14ac:dyDescent="0.15">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105"/>
      <c r="BO132" s="198"/>
      <c r="BP132" s="295"/>
      <c r="BQ132" s="186"/>
    </row>
    <row r="133" spans="1:69" ht="13.5" customHeight="1" x14ac:dyDescent="0.15">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105"/>
      <c r="BO133" s="198"/>
      <c r="BP133" s="295"/>
      <c r="BQ133" s="186"/>
    </row>
    <row r="134" spans="1:69" ht="13.5" customHeight="1" x14ac:dyDescent="0.15">
      <c r="E134" s="732"/>
      <c r="F134" s="732"/>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105"/>
      <c r="BO134" s="198"/>
      <c r="BP134" s="295"/>
      <c r="BQ134" s="186"/>
    </row>
    <row r="135" spans="1:69" ht="13.5" customHeight="1" x14ac:dyDescent="0.15">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105"/>
      <c r="BO135" s="198"/>
      <c r="BP135" s="295"/>
      <c r="BQ135" s="186"/>
    </row>
    <row r="136" spans="1:69" ht="4.1500000000000004" customHeight="1" x14ac:dyDescent="0.15">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BO136" s="206"/>
      <c r="BP136" s="296"/>
      <c r="BQ136" s="206"/>
    </row>
    <row r="137" spans="1:69" ht="4.1500000000000004" customHeight="1" x14ac:dyDescent="0.1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BO137" s="206"/>
      <c r="BP137" s="296"/>
      <c r="BQ137" s="206"/>
    </row>
    <row r="138" spans="1:69" ht="13.5" customHeight="1" x14ac:dyDescent="0.15">
      <c r="A138" s="119" t="s">
        <v>1171</v>
      </c>
      <c r="BO138" s="198"/>
      <c r="BP138" s="295"/>
      <c r="BQ138" s="186"/>
    </row>
    <row r="139" spans="1:69" ht="13.5" customHeight="1" x14ac:dyDescent="0.15">
      <c r="E139" s="732"/>
      <c r="F139" s="732"/>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105"/>
      <c r="BO139" s="198"/>
      <c r="BP139" s="295"/>
      <c r="BQ139" s="186"/>
    </row>
    <row r="140" spans="1:69" ht="13.5" customHeight="1" x14ac:dyDescent="0.15">
      <c r="E140" s="732"/>
      <c r="F140" s="732"/>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105"/>
      <c r="BO140" s="198"/>
      <c r="BP140" s="295"/>
      <c r="BQ140" s="186"/>
    </row>
    <row r="141" spans="1:69" ht="13.5" customHeight="1" x14ac:dyDescent="0.15">
      <c r="E141" s="732"/>
      <c r="F141" s="732"/>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105"/>
      <c r="BO141" s="198"/>
      <c r="BP141" s="295"/>
      <c r="BQ141" s="186"/>
    </row>
    <row r="142" spans="1:69" ht="13.5" customHeight="1" x14ac:dyDescent="0.15">
      <c r="E142" s="732"/>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105"/>
      <c r="BO142" s="198"/>
      <c r="BP142" s="295"/>
      <c r="BQ142" s="186"/>
    </row>
    <row r="143" spans="1:69" ht="13.5" customHeight="1" x14ac:dyDescent="0.15">
      <c r="E143" s="732"/>
      <c r="F143" s="732"/>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105"/>
      <c r="BO143" s="198"/>
      <c r="BP143" s="295"/>
      <c r="BQ143" s="186"/>
    </row>
    <row r="144" spans="1:69" ht="13.5" customHeight="1" x14ac:dyDescent="0.15">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105"/>
      <c r="BO144" s="198"/>
      <c r="BP144" s="295"/>
      <c r="BQ144" s="186"/>
    </row>
    <row r="145" spans="1:69" ht="13.5" customHeight="1" x14ac:dyDescent="0.15">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105"/>
      <c r="BO145" s="198"/>
      <c r="BP145" s="295"/>
      <c r="BQ145" s="186"/>
    </row>
    <row r="146" spans="1:69" ht="4.1500000000000004" customHeight="1" x14ac:dyDescent="0.15">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05"/>
      <c r="BO146" s="198"/>
      <c r="BP146" s="295"/>
      <c r="BQ146" s="186"/>
    </row>
    <row r="147" spans="1:69" ht="4.1500000000000004" customHeight="1" x14ac:dyDescent="0.15">
      <c r="A147" s="377"/>
      <c r="B147" s="377"/>
      <c r="C147" s="377"/>
      <c r="D147" s="377"/>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105"/>
      <c r="BO147" s="198"/>
      <c r="BP147" s="295"/>
      <c r="BQ147" s="186"/>
    </row>
    <row r="148" spans="1:69" ht="13.5" customHeight="1" x14ac:dyDescent="0.15">
      <c r="E148" s="24" t="s">
        <v>1022</v>
      </c>
      <c r="F148" s="24"/>
      <c r="G148" s="24"/>
      <c r="H148" s="24"/>
      <c r="I148" s="24"/>
      <c r="J148" s="24"/>
      <c r="K148" s="24"/>
      <c r="L148" s="24"/>
      <c r="M148" s="24"/>
      <c r="N148" s="24"/>
      <c r="O148" s="24"/>
      <c r="P148" s="24"/>
      <c r="Q148" s="24"/>
      <c r="R148" s="24"/>
      <c r="S148" s="24"/>
      <c r="T148" s="24"/>
      <c r="U148" s="24"/>
      <c r="V148" s="24"/>
      <c r="W148" s="24"/>
      <c r="X148" s="24"/>
      <c r="Y148" s="24"/>
      <c r="Z148" s="24"/>
      <c r="AA148" s="24"/>
      <c r="AB148" s="169" t="s">
        <v>16</v>
      </c>
      <c r="AC148" s="119" t="s">
        <v>1039</v>
      </c>
      <c r="AE148" s="169" t="s">
        <v>107</v>
      </c>
      <c r="AF148" s="119" t="s">
        <v>1040</v>
      </c>
      <c r="AG148" s="24"/>
      <c r="AH148" s="24"/>
      <c r="AI148" s="24"/>
      <c r="AJ148" s="105"/>
      <c r="BO148" s="198"/>
      <c r="BP148" s="295"/>
      <c r="BQ148" s="186"/>
    </row>
    <row r="149" spans="1:69" ht="13.5" customHeight="1" x14ac:dyDescent="0.15">
      <c r="E149" s="24" t="s">
        <v>1021</v>
      </c>
      <c r="F149" s="24"/>
      <c r="G149" s="24"/>
      <c r="H149" s="24"/>
      <c r="I149" s="24"/>
      <c r="J149" s="24"/>
      <c r="K149" s="24"/>
      <c r="L149" s="24"/>
      <c r="M149" s="24"/>
      <c r="N149" s="24"/>
      <c r="O149" s="24"/>
      <c r="P149" s="24"/>
      <c r="Q149" s="24"/>
      <c r="R149" s="24"/>
      <c r="S149" s="24"/>
      <c r="T149" s="24"/>
      <c r="U149" s="24"/>
      <c r="V149" s="24"/>
      <c r="W149" s="24"/>
      <c r="X149" s="24"/>
      <c r="Y149" s="24"/>
      <c r="Z149" s="24"/>
      <c r="AA149" s="24"/>
      <c r="AB149" s="169" t="s">
        <v>16</v>
      </c>
      <c r="AC149" s="119" t="s">
        <v>195</v>
      </c>
      <c r="AE149" s="169" t="s">
        <v>107</v>
      </c>
      <c r="AF149" s="119" t="s">
        <v>196</v>
      </c>
      <c r="AG149" s="140"/>
      <c r="AH149" s="140"/>
      <c r="AI149" s="140"/>
      <c r="AJ149" s="105"/>
      <c r="BO149" s="206"/>
      <c r="BP149" s="296"/>
      <c r="BQ149" s="206"/>
    </row>
    <row r="150" spans="1:69" ht="4.1500000000000004" customHeight="1" x14ac:dyDescent="0.15">
      <c r="A150" s="122"/>
      <c r="B150" s="122"/>
      <c r="C150" s="122"/>
      <c r="D150" s="122"/>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207"/>
      <c r="BO150" s="206"/>
      <c r="BP150" s="296"/>
      <c r="BQ150" s="206"/>
    </row>
    <row r="151" spans="1:69" ht="6" customHeight="1" thickBot="1" x14ac:dyDescent="0.2">
      <c r="BO151" s="198"/>
      <c r="BP151" s="295"/>
      <c r="BQ151" s="186"/>
    </row>
    <row r="152" spans="1:69" ht="13.5" customHeight="1" thickTop="1" x14ac:dyDescent="0.15">
      <c r="AI152" s="272"/>
      <c r="AJ152" s="271"/>
      <c r="BO152" s="198"/>
      <c r="BP152" s="295"/>
      <c r="BQ152" s="186"/>
    </row>
    <row r="153" spans="1:69" ht="13.5" customHeight="1" x14ac:dyDescent="0.15">
      <c r="AI153" s="272"/>
      <c r="BO153" s="198"/>
      <c r="BP153" s="295"/>
      <c r="BQ153" s="186"/>
    </row>
    <row r="154" spans="1:69" ht="13.5" customHeight="1" x14ac:dyDescent="0.15">
      <c r="BO154" s="198"/>
      <c r="BP154" s="295"/>
      <c r="BQ154" s="186"/>
    </row>
    <row r="155" spans="1:69" ht="13.5" customHeight="1" x14ac:dyDescent="0.15">
      <c r="BO155" s="198"/>
      <c r="BP155" s="295"/>
      <c r="BQ155" s="186"/>
    </row>
    <row r="156" spans="1:69" ht="13.5" customHeight="1" x14ac:dyDescent="0.15">
      <c r="BO156" s="198"/>
      <c r="BP156" s="295"/>
      <c r="BQ156" s="186"/>
    </row>
    <row r="157" spans="1:69" ht="13.5" customHeight="1" x14ac:dyDescent="0.15">
      <c r="BO157" s="198"/>
      <c r="BP157" s="295"/>
      <c r="BQ157" s="186"/>
    </row>
    <row r="158" spans="1:69" ht="13.5" customHeight="1" x14ac:dyDescent="0.15">
      <c r="BO158" s="198"/>
      <c r="BP158" s="295"/>
      <c r="BQ158" s="186"/>
    </row>
    <row r="159" spans="1:69" ht="13.5" customHeight="1" x14ac:dyDescent="0.15">
      <c r="BO159" s="198"/>
      <c r="BP159" s="295"/>
      <c r="BQ159" s="186"/>
    </row>
    <row r="160" spans="1:69" ht="13.5" customHeight="1" x14ac:dyDescent="0.15">
      <c r="BO160" s="198"/>
      <c r="BP160" s="295"/>
      <c r="BQ160" s="186"/>
    </row>
    <row r="161" spans="67:69" ht="13.5" customHeight="1" x14ac:dyDescent="0.15">
      <c r="BO161" s="198"/>
      <c r="BP161" s="295"/>
      <c r="BQ161" s="186"/>
    </row>
    <row r="162" spans="67:69" ht="13.5" customHeight="1" x14ac:dyDescent="0.15">
      <c r="BO162" s="198"/>
      <c r="BP162" s="295"/>
      <c r="BQ162" s="186"/>
    </row>
    <row r="163" spans="67:69" ht="13.5" customHeight="1" x14ac:dyDescent="0.15">
      <c r="BO163" s="198"/>
      <c r="BP163" s="295"/>
      <c r="BQ163" s="186"/>
    </row>
    <row r="164" spans="67:69" ht="13.5" customHeight="1" x14ac:dyDescent="0.15">
      <c r="BO164" s="198"/>
      <c r="BP164" s="295"/>
      <c r="BQ164" s="186"/>
    </row>
    <row r="165" spans="67:69" ht="13.5" x14ac:dyDescent="0.15">
      <c r="BO165" s="198"/>
      <c r="BP165" s="295"/>
      <c r="BQ165" s="186"/>
    </row>
    <row r="166" spans="67:69" ht="13.5" x14ac:dyDescent="0.15">
      <c r="BO166" s="198"/>
      <c r="BP166" s="295"/>
      <c r="BQ166" s="186"/>
    </row>
    <row r="167" spans="67:69" ht="13.5" x14ac:dyDescent="0.15">
      <c r="BO167" s="198"/>
      <c r="BP167" s="295"/>
      <c r="BQ167" s="186"/>
    </row>
    <row r="168" spans="67:69" ht="13.5" x14ac:dyDescent="0.15">
      <c r="BO168" s="198"/>
      <c r="BP168" s="295"/>
      <c r="BQ168" s="186"/>
    </row>
    <row r="169" spans="67:69" ht="13.5" x14ac:dyDescent="0.15">
      <c r="BO169" s="198"/>
      <c r="BP169" s="295"/>
      <c r="BQ169" s="186"/>
    </row>
    <row r="170" spans="67:69" ht="13.5" x14ac:dyDescent="0.15">
      <c r="BO170" s="198"/>
      <c r="BP170" s="295"/>
      <c r="BQ170" s="186"/>
    </row>
    <row r="171" spans="67:69" ht="13.5" x14ac:dyDescent="0.15">
      <c r="BO171" s="198"/>
      <c r="BP171" s="295"/>
      <c r="BQ171" s="186"/>
    </row>
    <row r="172" spans="67:69" ht="13.5" x14ac:dyDescent="0.15">
      <c r="BO172" s="198"/>
      <c r="BP172" s="295"/>
      <c r="BQ172" s="186"/>
    </row>
    <row r="173" spans="67:69" ht="13.5" x14ac:dyDescent="0.15">
      <c r="BO173" s="198"/>
      <c r="BP173" s="295"/>
      <c r="BQ173" s="186"/>
    </row>
    <row r="174" spans="67:69" ht="13.5" x14ac:dyDescent="0.15">
      <c r="BO174" s="198"/>
      <c r="BP174" s="295"/>
      <c r="BQ174" s="186"/>
    </row>
    <row r="175" spans="67:69" ht="13.5" x14ac:dyDescent="0.15">
      <c r="BO175" s="198"/>
      <c r="BP175" s="295"/>
      <c r="BQ175" s="186"/>
    </row>
    <row r="176" spans="67:69" ht="13.5" x14ac:dyDescent="0.15">
      <c r="BO176" s="198"/>
      <c r="BP176" s="295"/>
      <c r="BQ176" s="186"/>
    </row>
    <row r="177" spans="67:69" ht="13.5" x14ac:dyDescent="0.15">
      <c r="BO177" s="198"/>
      <c r="BP177" s="295"/>
      <c r="BQ177" s="186"/>
    </row>
    <row r="178" spans="67:69" ht="13.5" x14ac:dyDescent="0.15">
      <c r="BO178" s="198"/>
      <c r="BP178" s="295"/>
      <c r="BQ178" s="186"/>
    </row>
    <row r="179" spans="67:69" ht="13.5" x14ac:dyDescent="0.15">
      <c r="BO179" s="198"/>
      <c r="BP179" s="295"/>
      <c r="BQ179" s="186"/>
    </row>
    <row r="180" spans="67:69" ht="13.5" x14ac:dyDescent="0.15">
      <c r="BO180" s="198"/>
      <c r="BP180" s="295"/>
      <c r="BQ180" s="186"/>
    </row>
    <row r="181" spans="67:69" ht="13.5" x14ac:dyDescent="0.15">
      <c r="BO181" s="198"/>
      <c r="BP181" s="295"/>
      <c r="BQ181" s="186"/>
    </row>
    <row r="182" spans="67:69" ht="13.5" x14ac:dyDescent="0.15">
      <c r="BO182" s="198"/>
      <c r="BP182" s="295"/>
      <c r="BQ182" s="186"/>
    </row>
    <row r="183" spans="67:69" ht="13.5" x14ac:dyDescent="0.15">
      <c r="BO183" s="198"/>
      <c r="BP183" s="295"/>
      <c r="BQ183" s="186"/>
    </row>
    <row r="184" spans="67:69" ht="13.5" x14ac:dyDescent="0.15">
      <c r="BO184" s="198"/>
      <c r="BP184" s="295"/>
      <c r="BQ184" s="186"/>
    </row>
    <row r="185" spans="67:69" ht="13.5" x14ac:dyDescent="0.15">
      <c r="BO185" s="198"/>
      <c r="BP185" s="295"/>
      <c r="BQ185" s="186"/>
    </row>
    <row r="186" spans="67:69" ht="13.5" x14ac:dyDescent="0.15">
      <c r="BO186" s="198"/>
      <c r="BP186" s="295"/>
      <c r="BQ186" s="186"/>
    </row>
    <row r="187" spans="67:69" ht="13.5" x14ac:dyDescent="0.15">
      <c r="BO187" s="198"/>
      <c r="BP187" s="295"/>
      <c r="BQ187" s="186"/>
    </row>
  </sheetData>
  <sheetProtection algorithmName="SHA-512" hashValue="DUll91ND7m1DANgHXTn++3quYDcVhxoTjDpv94FUSxPjMpRVAfRrV7NUP+WNWHbJHie2EyOeE8CAgtKTYlARKg==" saltValue="zU+nhh2SHIgJJqFPBGFhPA==" spinCount="100000" sheet="1" objects="1" scenarios="1"/>
  <protectedRanges>
    <protectedRange sqref="S28:X28" name="範囲10"/>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H124:H125 H122 N122" name="範囲4"/>
    <protectedRange sqref="M109 O109 Q109 M112 O112 Q112 F116:F118 K116:K118 M116:M118 O116:O118 R116:AH118 E123:AI123 AB148:AB149 AE148:AE149 E139:AI145 E124:G125 J124:AI125 E122:G122 J122:M122 O122:AI122 E129:AI135" name="範囲5"/>
    <protectedRange sqref="J44 Q44" name="範囲6"/>
    <protectedRange sqref="T92:AE92" name="範囲8"/>
    <protectedRange sqref="Y42:AC43" name="範囲9"/>
  </protectedRanges>
  <mergeCells count="148">
    <mergeCell ref="E133:AI133"/>
    <mergeCell ref="E134:AI134"/>
    <mergeCell ref="E135:AI135"/>
    <mergeCell ref="E139:AI139"/>
    <mergeCell ref="E140:AI140"/>
    <mergeCell ref="E142:AI142"/>
    <mergeCell ref="E143:AI143"/>
    <mergeCell ref="E141:AI141"/>
    <mergeCell ref="Y42:AC42"/>
    <mergeCell ref="Y43:AC43"/>
    <mergeCell ref="B67:I67"/>
    <mergeCell ref="K67:P67"/>
    <mergeCell ref="S67:X67"/>
    <mergeCell ref="AA67:AF67"/>
    <mergeCell ref="B74:I74"/>
    <mergeCell ref="K74:P74"/>
    <mergeCell ref="S74:X74"/>
    <mergeCell ref="AA74:AF74"/>
    <mergeCell ref="B69:I69"/>
    <mergeCell ref="B70:I70"/>
    <mergeCell ref="B72:I72"/>
    <mergeCell ref="E129:AI129"/>
    <mergeCell ref="E130:AI130"/>
    <mergeCell ref="AA72:AF72"/>
    <mergeCell ref="R117:AH117"/>
    <mergeCell ref="I118:J118"/>
    <mergeCell ref="K109:L109"/>
    <mergeCell ref="K112:L112"/>
    <mergeCell ref="E102:AI102"/>
    <mergeCell ref="E100:AI100"/>
    <mergeCell ref="B75:I75"/>
    <mergeCell ref="E103:AI103"/>
    <mergeCell ref="K91:P91"/>
    <mergeCell ref="S91:X91"/>
    <mergeCell ref="K90:P90"/>
    <mergeCell ref="N84:P84"/>
    <mergeCell ref="E132:AI132"/>
    <mergeCell ref="E145:AI145"/>
    <mergeCell ref="E144:AI144"/>
    <mergeCell ref="B42:S42"/>
    <mergeCell ref="B43:S43"/>
    <mergeCell ref="I116:J116"/>
    <mergeCell ref="I117:J117"/>
    <mergeCell ref="K89:P89"/>
    <mergeCell ref="E106:AI106"/>
    <mergeCell ref="E105:AI105"/>
    <mergeCell ref="E104:AI104"/>
    <mergeCell ref="S89:X89"/>
    <mergeCell ref="E131:AI131"/>
    <mergeCell ref="R116:AH116"/>
    <mergeCell ref="R118:AH118"/>
    <mergeCell ref="E101:AI101"/>
    <mergeCell ref="S90:X90"/>
    <mergeCell ref="S73:X73"/>
    <mergeCell ref="T92:AE92"/>
    <mergeCell ref="S66:X66"/>
    <mergeCell ref="K76:P76"/>
    <mergeCell ref="S76:X76"/>
    <mergeCell ref="B73:I73"/>
    <mergeCell ref="K72:P72"/>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K69:P69"/>
    <mergeCell ref="K61:P61"/>
    <mergeCell ref="S61:X61"/>
    <mergeCell ref="K64:P64"/>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Q44:AI44"/>
    <mergeCell ref="H6:AI8"/>
    <mergeCell ref="Z23:AI23"/>
    <mergeCell ref="M28:P28"/>
    <mergeCell ref="B68:I68"/>
    <mergeCell ref="K70:P70"/>
    <mergeCell ref="S70:X70"/>
    <mergeCell ref="K77:P77"/>
    <mergeCell ref="J92:R92"/>
    <mergeCell ref="B76:I76"/>
    <mergeCell ref="B77:I77"/>
    <mergeCell ref="B78:I78"/>
    <mergeCell ref="AA71:AF71"/>
    <mergeCell ref="S69:X69"/>
    <mergeCell ref="AA69:AF69"/>
    <mergeCell ref="AA73:AF73"/>
    <mergeCell ref="AA70:AF70"/>
    <mergeCell ref="B71:I71"/>
    <mergeCell ref="K73:P73"/>
    <mergeCell ref="S71:X71"/>
    <mergeCell ref="S72:X72"/>
    <mergeCell ref="S64:X64"/>
    <mergeCell ref="O23:X23"/>
    <mergeCell ref="O24:X24"/>
    <mergeCell ref="D24:M24"/>
    <mergeCell ref="K33:P33"/>
    <mergeCell ref="S35:X35"/>
    <mergeCell ref="K39:P39"/>
    <mergeCell ref="AA34:AF34"/>
    <mergeCell ref="K54:P54"/>
    <mergeCell ref="S54:X54"/>
    <mergeCell ref="AA61:AF61"/>
    <mergeCell ref="K35:P35"/>
    <mergeCell ref="K41:P41"/>
    <mergeCell ref="J47:M47"/>
    <mergeCell ref="S37:X37"/>
    <mergeCell ref="M29:P29"/>
    <mergeCell ref="O47:AH47"/>
    <mergeCell ref="AA39:AF39"/>
    <mergeCell ref="K57:P57"/>
    <mergeCell ref="K56:P56"/>
    <mergeCell ref="S56:X56"/>
    <mergeCell ref="AA56:AF56"/>
    <mergeCell ref="S28:X28"/>
  </mergeCells>
  <phoneticPr fontId="2"/>
  <conditionalFormatting sqref="J92">
    <cfRule type="containsBlanks" dxfId="16" priority="12">
      <formula>LEN(TRIM(J92))=0</formula>
    </cfRule>
  </conditionalFormatting>
  <conditionalFormatting sqref="K89:P91">
    <cfRule type="containsBlanks" dxfId="15" priority="1">
      <formula>LEN(TRIM(K89))=0</formula>
    </cfRule>
  </conditionalFormatting>
  <conditionalFormatting sqref="N84:P85">
    <cfRule type="containsBlanks" dxfId="14" priority="2">
      <formula>LEN(TRIM(N84))=0</formula>
    </cfRule>
  </conditionalFormatting>
  <conditionalFormatting sqref="O47:AH47">
    <cfRule type="containsBlanks" dxfId="13" priority="11" stopIfTrue="1">
      <formula>LEN(TRIM(O47))=0</formula>
    </cfRule>
  </conditionalFormatting>
  <dataValidations count="8">
    <dataValidation imeMode="off" allowBlank="1" showInputMessage="1" showErrorMessage="1" sqref="AA61:AF64 AK15 R40:R41 AL50:AN50 AA66:AF76 AM90:AQ90 Q84:R85 AM15:AO15 AA54:AF56" xr:uid="{00000000-0002-0000-06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600-000001000000}"/>
    <dataValidation type="list" allowBlank="1" showInputMessage="1" showErrorMessage="1" sqref="Z95 Y15 R15 C15:C16 K15:K16 H19 N19 T19 G50 J50 M50 P50 S50 W50 AC50 Y23 AG24 Q95 AD24 C23:C24 N23:N24 W93 Z93 H95 H124:H125 H122 N122" xr:uid="{00000000-0002-0000-0600-000002000000}">
      <formula1>"■,□"</formula1>
    </dataValidation>
    <dataValidation imeMode="hiragana" allowBlank="1" showInputMessage="1" showErrorMessage="1" sqref="E100:E106 H6 H11 I44 P44:Q44 F150:AJ150 E122:E125 E129:E135 E139:E150" xr:uid="{00000000-0002-0000-0600-000003000000}"/>
    <dataValidation errorStyle="warning" imeMode="off" allowBlank="1" showInputMessage="1" showErrorMessage="1" sqref="T42 AF41 T43:W43 AO78:AS78 K57 K78" xr:uid="{00000000-0002-0000-0600-000004000000}"/>
    <dataValidation type="list" imeMode="halfAlpha" allowBlank="1" showInputMessage="1" showErrorMessage="1" sqref="J25 T25 M49 C25" xr:uid="{00000000-0002-0000-0600-000005000000}">
      <formula1>"■,□"</formula1>
    </dataValidation>
    <dataValidation type="list" imeMode="hiragana" allowBlank="1" showInputMessage="1" showErrorMessage="1" sqref="J44:O44" xr:uid="{00000000-0002-0000-0600-000006000000}">
      <formula1>"　　　　,角地等"</formula1>
    </dataValidation>
    <dataValidation type="list" allowBlank="1" showInputMessage="1" showErrorMessage="1" sqref="AB148:AB149 AE148:AE149" xr:uid="{00000000-0002-0000-0600-000007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B000000}">
          <x14:formula1>
            <xm:f>利用方法!$AY$2:$AY$15</xm:f>
          </x14:formula1>
          <xm:sqref>K35:P35 S35:X35 AA35:AF35</xm:sqref>
        </x14:dataValidation>
        <x14:dataValidation type="list" allowBlank="1" showInputMessage="1" showErrorMessage="1" xr:uid="{67EEC208-98E2-4766-804F-0F12FDF30A0C}">
          <x14:formula1>
            <xm:f>利用方法!$AX$2:$AX$16</xm:f>
          </x14:formula1>
          <xm:sqref>J92</xm:sqref>
        </x14:dataValidation>
        <x14:dataValidation type="list" allowBlank="1" showInputMessage="1" showErrorMessage="1" xr:uid="{00000000-0002-0000-0500-00000C000000}">
          <x14:formula1>
            <xm:f>利用方法!$BA$2:$BA$74</xm:f>
          </x14:formula1>
          <xm:sqref>AM47:AV47</xm:sqref>
        </x14:dataValidation>
        <x14:dataValidation type="list" allowBlank="1" showInputMessage="1" showErrorMessage="1" xr:uid="{1DDCF900-A026-4E7C-BB41-7B3C499FED59}">
          <x14:formula1>
            <xm:f>利用方法!$AX$18:$AX$32</xm:f>
          </x14:formula1>
          <xm:sqref>T92 AF92:AG92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199"/>
  <sheetViews>
    <sheetView view="pageBreakPreview" topLeftCell="A67" zoomScaleNormal="100" zoomScaleSheetLayoutView="100" workbookViewId="0">
      <selection activeCell="S3" sqref="S3"/>
    </sheetView>
  </sheetViews>
  <sheetFormatPr defaultColWidth="2.625" defaultRowHeight="12.75" x14ac:dyDescent="0.15"/>
  <cols>
    <col min="1" max="4" width="2.625" style="119" customWidth="1"/>
    <col min="5" max="6" width="2.625" style="119"/>
    <col min="7" max="8" width="2.625" style="119" customWidth="1"/>
    <col min="9" max="12" width="2.625" style="119"/>
    <col min="13" max="13" width="2.625" style="119" customWidth="1"/>
    <col min="14" max="36" width="2.625" style="119"/>
    <col min="37" max="37" width="2.625" style="119" customWidth="1"/>
    <col min="38" max="38" width="3.5" style="119" customWidth="1"/>
    <col min="39" max="40" width="5.75" style="119" customWidth="1"/>
    <col min="41" max="41" width="2.5" style="119" customWidth="1"/>
    <col min="42" max="43" width="5.75" style="119" customWidth="1"/>
    <col min="44" max="44" width="6.5" style="119" customWidth="1"/>
    <col min="45" max="46" width="5.75" style="119" customWidth="1"/>
    <col min="47" max="47" width="5.25" style="119" customWidth="1"/>
    <col min="48" max="49" width="5.75" style="119" customWidth="1"/>
    <col min="50" max="50" width="1" style="119" customWidth="1"/>
    <col min="51" max="63" width="5.75" style="119" customWidth="1"/>
    <col min="64" max="68" width="5.625" style="119" customWidth="1"/>
    <col min="69" max="69" width="5.125" style="119" customWidth="1"/>
    <col min="70" max="73" width="5.75" style="119" customWidth="1"/>
    <col min="74" max="90" width="5.625" style="119" customWidth="1"/>
    <col min="91" max="16384" width="2.625" style="119"/>
  </cols>
  <sheetData>
    <row r="1" spans="1:57" ht="13.5" customHeight="1" x14ac:dyDescent="0.15">
      <c r="A1" s="737" t="s">
        <v>183</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row>
    <row r="2" spans="1:57" ht="13.5" customHeight="1" x14ac:dyDescent="0.1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row>
    <row r="3" spans="1:57" ht="13.5" customHeight="1" x14ac:dyDescent="0.15">
      <c r="A3" s="169"/>
      <c r="B3" s="137" t="s">
        <v>225</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4" spans="1:57" ht="5.0999999999999996"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row>
    <row r="5" spans="1:57" ht="5.0999999999999996" customHeight="1" x14ac:dyDescent="0.15"/>
    <row r="6" spans="1:57" ht="13.5" customHeight="1" x14ac:dyDescent="0.15">
      <c r="A6" s="119" t="s">
        <v>184</v>
      </c>
      <c r="F6" s="138"/>
      <c r="G6" s="138"/>
      <c r="H6" s="768">
        <v>1</v>
      </c>
      <c r="I6" s="768"/>
      <c r="J6" s="768"/>
      <c r="AJ6" s="151"/>
      <c r="AL6" s="151" t="s">
        <v>540</v>
      </c>
    </row>
    <row r="7" spans="1:57" ht="5.0999999999999996" customHeight="1" x14ac:dyDescent="0.1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row>
    <row r="8" spans="1:57" ht="5.0999999999999996"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9" spans="1:57" ht="13.5" customHeight="1" x14ac:dyDescent="0.15">
      <c r="A9" s="119" t="s">
        <v>185</v>
      </c>
      <c r="E9" s="120" t="s">
        <v>717</v>
      </c>
      <c r="F9" s="119" t="s">
        <v>157</v>
      </c>
      <c r="H9" s="735" t="str">
        <f>IF(AL9="","",VLOOKUP(AL9,利用方法!$BA$2:$BC$74,2))</f>
        <v/>
      </c>
      <c r="I9" s="735"/>
      <c r="J9" s="735"/>
      <c r="K9" s="119" t="s">
        <v>718</v>
      </c>
      <c r="M9" s="732"/>
      <c r="N9" s="732"/>
      <c r="O9" s="732"/>
      <c r="P9" s="732"/>
      <c r="Q9" s="732"/>
      <c r="R9" s="732"/>
      <c r="S9" s="732"/>
      <c r="T9" s="732"/>
      <c r="U9" s="732"/>
      <c r="V9" s="732"/>
      <c r="W9" s="732"/>
      <c r="X9" s="732"/>
      <c r="Y9" s="732"/>
      <c r="Z9" s="732"/>
      <c r="AA9" s="732"/>
      <c r="AB9" s="732"/>
      <c r="AC9" s="732"/>
      <c r="AD9" s="732"/>
      <c r="AE9" s="732"/>
      <c r="AF9" s="732"/>
      <c r="AL9" s="764"/>
      <c r="AM9" s="764"/>
      <c r="AN9" s="764"/>
      <c r="AO9" s="764"/>
      <c r="AP9" s="764"/>
      <c r="AQ9" s="764"/>
      <c r="AR9" s="764"/>
      <c r="AS9" s="764"/>
      <c r="AT9" s="764"/>
      <c r="AU9" s="764"/>
      <c r="AV9" s="764"/>
      <c r="AW9" s="353"/>
      <c r="AX9" s="353"/>
      <c r="AY9" s="353"/>
      <c r="AZ9" s="353"/>
      <c r="BA9" s="353"/>
      <c r="BB9" s="353"/>
      <c r="BC9" s="353"/>
      <c r="BD9" s="353"/>
      <c r="BE9" s="353"/>
    </row>
    <row r="10" spans="1:57" ht="13.5" customHeight="1" x14ac:dyDescent="0.15">
      <c r="E10" s="120" t="s">
        <v>719</v>
      </c>
      <c r="F10" s="119" t="s">
        <v>157</v>
      </c>
      <c r="H10" s="735" t="str">
        <f>IF(AL10="","",VLOOKUP(AL10,利用方法!$BA$2:$BC$74,2))</f>
        <v/>
      </c>
      <c r="I10" s="735"/>
      <c r="J10" s="735"/>
      <c r="K10" s="119" t="s">
        <v>718</v>
      </c>
      <c r="M10" s="732"/>
      <c r="N10" s="732"/>
      <c r="O10" s="732"/>
      <c r="P10" s="732"/>
      <c r="Q10" s="732"/>
      <c r="R10" s="732"/>
      <c r="S10" s="732"/>
      <c r="T10" s="732"/>
      <c r="U10" s="732"/>
      <c r="V10" s="732"/>
      <c r="W10" s="732"/>
      <c r="X10" s="732"/>
      <c r="Y10" s="732"/>
      <c r="Z10" s="732"/>
      <c r="AA10" s="732"/>
      <c r="AB10" s="732"/>
      <c r="AC10" s="732"/>
      <c r="AD10" s="732"/>
      <c r="AE10" s="732"/>
      <c r="AF10" s="732"/>
      <c r="AL10" s="764"/>
      <c r="AM10" s="764"/>
      <c r="AN10" s="764"/>
      <c r="AO10" s="764"/>
      <c r="AP10" s="764"/>
      <c r="AQ10" s="764"/>
      <c r="AR10" s="764"/>
      <c r="AS10" s="764"/>
      <c r="AT10" s="764"/>
      <c r="AU10" s="764"/>
      <c r="AV10" s="764"/>
      <c r="AW10" s="353"/>
      <c r="AX10" s="353"/>
      <c r="AY10" s="353"/>
      <c r="AZ10" s="353"/>
      <c r="BA10" s="353"/>
      <c r="BB10" s="353"/>
      <c r="BC10" s="353"/>
      <c r="BD10" s="353"/>
      <c r="BE10" s="353"/>
    </row>
    <row r="11" spans="1:57" ht="13.5" customHeight="1" x14ac:dyDescent="0.15">
      <c r="E11" s="120" t="s">
        <v>719</v>
      </c>
      <c r="F11" s="119" t="s">
        <v>157</v>
      </c>
      <c r="H11" s="735" t="str">
        <f>IF(AL11="","",VLOOKUP(AL11,利用方法!$BA$2:$BC$74,2))</f>
        <v/>
      </c>
      <c r="I11" s="735"/>
      <c r="J11" s="735"/>
      <c r="K11" s="119" t="s">
        <v>718</v>
      </c>
      <c r="M11" s="732"/>
      <c r="N11" s="732"/>
      <c r="O11" s="732"/>
      <c r="P11" s="732"/>
      <c r="Q11" s="732"/>
      <c r="R11" s="732"/>
      <c r="S11" s="732"/>
      <c r="T11" s="732"/>
      <c r="U11" s="732"/>
      <c r="V11" s="732"/>
      <c r="W11" s="732"/>
      <c r="X11" s="732"/>
      <c r="Y11" s="732"/>
      <c r="Z11" s="732"/>
      <c r="AA11" s="732"/>
      <c r="AB11" s="732"/>
      <c r="AC11" s="732"/>
      <c r="AD11" s="732"/>
      <c r="AE11" s="732"/>
      <c r="AF11" s="732"/>
      <c r="AL11" s="764"/>
      <c r="AM11" s="764"/>
      <c r="AN11" s="764"/>
      <c r="AO11" s="764"/>
      <c r="AP11" s="764"/>
      <c r="AQ11" s="764"/>
      <c r="AR11" s="764"/>
      <c r="AS11" s="764"/>
      <c r="AT11" s="764"/>
      <c r="AU11" s="764"/>
      <c r="AV11" s="764"/>
      <c r="AW11" s="353"/>
      <c r="AX11" s="353"/>
      <c r="AY11" s="353"/>
      <c r="AZ11" s="353"/>
      <c r="BA11" s="353"/>
      <c r="BB11" s="353"/>
      <c r="BC11" s="353"/>
      <c r="BD11" s="353"/>
      <c r="BE11" s="353"/>
    </row>
    <row r="12" spans="1:57" ht="13.5" customHeight="1" x14ac:dyDescent="0.15">
      <c r="E12" s="120" t="s">
        <v>719</v>
      </c>
      <c r="F12" s="119" t="s">
        <v>157</v>
      </c>
      <c r="H12" s="735" t="str">
        <f>IF(AL12="","",VLOOKUP(AL12,利用方法!$BA$2:$BC$74,2))</f>
        <v/>
      </c>
      <c r="I12" s="735"/>
      <c r="J12" s="735"/>
      <c r="K12" s="119" t="s">
        <v>718</v>
      </c>
      <c r="M12" s="732"/>
      <c r="N12" s="732"/>
      <c r="O12" s="732"/>
      <c r="P12" s="732"/>
      <c r="Q12" s="732"/>
      <c r="R12" s="732"/>
      <c r="S12" s="732"/>
      <c r="T12" s="732"/>
      <c r="U12" s="732"/>
      <c r="V12" s="732"/>
      <c r="W12" s="732"/>
      <c r="X12" s="732"/>
      <c r="Y12" s="732"/>
      <c r="Z12" s="732"/>
      <c r="AA12" s="732"/>
      <c r="AB12" s="732"/>
      <c r="AC12" s="732"/>
      <c r="AD12" s="732"/>
      <c r="AE12" s="732"/>
      <c r="AF12" s="732"/>
      <c r="AL12" s="764"/>
      <c r="AM12" s="764"/>
      <c r="AN12" s="764"/>
      <c r="AO12" s="764"/>
      <c r="AP12" s="764"/>
      <c r="AQ12" s="764"/>
      <c r="AR12" s="764"/>
      <c r="AS12" s="764"/>
      <c r="AT12" s="764"/>
      <c r="AU12" s="764"/>
      <c r="AV12" s="764"/>
      <c r="AW12" s="353"/>
      <c r="AX12" s="353"/>
      <c r="AY12" s="353"/>
      <c r="AZ12" s="353"/>
      <c r="BA12" s="353"/>
      <c r="BB12" s="353"/>
      <c r="BC12" s="353"/>
      <c r="BD12" s="353"/>
      <c r="BE12" s="353"/>
    </row>
    <row r="13" spans="1:57" ht="13.5" customHeight="1" x14ac:dyDescent="0.15">
      <c r="E13" s="120" t="s">
        <v>719</v>
      </c>
      <c r="F13" s="119" t="s">
        <v>157</v>
      </c>
      <c r="H13" s="735" t="str">
        <f>IF(AL13="","",VLOOKUP(AL13,利用方法!$BA$2:$BC$74,2))</f>
        <v/>
      </c>
      <c r="I13" s="735"/>
      <c r="J13" s="735"/>
      <c r="K13" s="119" t="s">
        <v>718</v>
      </c>
      <c r="M13" s="732"/>
      <c r="N13" s="732"/>
      <c r="O13" s="732"/>
      <c r="P13" s="732"/>
      <c r="Q13" s="732"/>
      <c r="R13" s="732"/>
      <c r="S13" s="732"/>
      <c r="T13" s="732"/>
      <c r="U13" s="732"/>
      <c r="V13" s="732"/>
      <c r="W13" s="732"/>
      <c r="X13" s="732"/>
      <c r="Y13" s="732"/>
      <c r="Z13" s="732"/>
      <c r="AA13" s="732"/>
      <c r="AB13" s="732"/>
      <c r="AC13" s="732"/>
      <c r="AD13" s="732"/>
      <c r="AE13" s="732"/>
      <c r="AF13" s="732"/>
      <c r="AL13" s="764"/>
      <c r="AM13" s="764"/>
      <c r="AN13" s="764"/>
      <c r="AO13" s="764"/>
      <c r="AP13" s="764"/>
      <c r="AQ13" s="764"/>
      <c r="AR13" s="764"/>
      <c r="AS13" s="764"/>
      <c r="AT13" s="764"/>
      <c r="AU13" s="764"/>
      <c r="AV13" s="764"/>
      <c r="AW13" s="353"/>
      <c r="AX13" s="353"/>
      <c r="AY13" s="353"/>
      <c r="AZ13" s="353"/>
      <c r="BA13" s="353"/>
      <c r="BB13" s="353"/>
      <c r="BC13" s="353"/>
      <c r="BD13" s="353"/>
      <c r="BE13" s="353"/>
    </row>
    <row r="14" spans="1:57" ht="5.0999999999999996" customHeight="1" x14ac:dyDescent="0.15">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row>
    <row r="15" spans="1:57" ht="5.0999999999999996" customHeight="1"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57" ht="13.5" customHeight="1" x14ac:dyDescent="0.15">
      <c r="A16" s="119" t="s">
        <v>186</v>
      </c>
    </row>
    <row r="17" spans="1:38" ht="13.5" customHeight="1" x14ac:dyDescent="0.15">
      <c r="D17" s="169" t="s">
        <v>16</v>
      </c>
      <c r="E17" s="119" t="s">
        <v>159</v>
      </c>
      <c r="G17" s="169" t="s">
        <v>16</v>
      </c>
      <c r="H17" s="119" t="s">
        <v>160</v>
      </c>
      <c r="J17" s="169" t="s">
        <v>16</v>
      </c>
      <c r="K17" s="119" t="s">
        <v>161</v>
      </c>
      <c r="M17" s="169" t="s">
        <v>16</v>
      </c>
      <c r="N17" s="119" t="s">
        <v>187</v>
      </c>
      <c r="P17" s="169" t="s">
        <v>16</v>
      </c>
      <c r="Q17" s="119" t="s">
        <v>162</v>
      </c>
      <c r="U17" s="169" t="s">
        <v>16</v>
      </c>
      <c r="V17" s="119" t="s">
        <v>188</v>
      </c>
      <c r="AB17" s="169" t="s">
        <v>16</v>
      </c>
      <c r="AC17" s="119" t="s">
        <v>215</v>
      </c>
    </row>
    <row r="18" spans="1:38" ht="5.0999999999999996"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row>
    <row r="19" spans="1:38" ht="6" customHeight="1" x14ac:dyDescent="0.15">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row>
    <row r="20" spans="1:38" ht="13.5" customHeight="1" x14ac:dyDescent="0.15">
      <c r="A20" s="119" t="s">
        <v>189</v>
      </c>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L20" s="119" t="s">
        <v>1090</v>
      </c>
    </row>
    <row r="21" spans="1:38" ht="6" customHeight="1" x14ac:dyDescent="0.15">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row>
    <row r="22" spans="1:38" ht="5.0999999999999996" customHeight="1" x14ac:dyDescent="0.15"/>
    <row r="23" spans="1:38" ht="13.5" customHeight="1" x14ac:dyDescent="0.15">
      <c r="A23" s="119" t="s">
        <v>850</v>
      </c>
      <c r="H23" s="119" t="s">
        <v>16</v>
      </c>
      <c r="I23" s="119" t="s">
        <v>1163</v>
      </c>
      <c r="AL23" s="119" t="s">
        <v>706</v>
      </c>
    </row>
    <row r="24" spans="1:38" ht="13.5" customHeight="1" x14ac:dyDescent="0.15">
      <c r="H24" s="119" t="s">
        <v>16</v>
      </c>
      <c r="I24" s="119" t="s">
        <v>1164</v>
      </c>
    </row>
    <row r="25" spans="1:38" ht="13.5" customHeight="1" x14ac:dyDescent="0.15">
      <c r="H25" s="119" t="s">
        <v>16</v>
      </c>
      <c r="I25" s="119" t="s">
        <v>1165</v>
      </c>
    </row>
    <row r="26" spans="1:38" ht="13.5" customHeight="1" x14ac:dyDescent="0.15">
      <c r="H26" s="119" t="s">
        <v>16</v>
      </c>
      <c r="I26" s="119" t="s">
        <v>851</v>
      </c>
      <c r="S26" s="737"/>
      <c r="T26" s="737"/>
    </row>
    <row r="27" spans="1:38" ht="13.5" customHeight="1" x14ac:dyDescent="0.15">
      <c r="H27" s="119" t="s">
        <v>16</v>
      </c>
      <c r="I27" s="119" t="s">
        <v>852</v>
      </c>
    </row>
    <row r="28" spans="1:38" ht="13.5" customHeight="1" x14ac:dyDescent="0.15">
      <c r="H28" s="119" t="s">
        <v>16</v>
      </c>
      <c r="I28" s="119" t="s">
        <v>853</v>
      </c>
    </row>
    <row r="29" spans="1:38" ht="13.5" customHeight="1" x14ac:dyDescent="0.15">
      <c r="H29" s="119" t="s">
        <v>16</v>
      </c>
      <c r="I29" s="119" t="s">
        <v>120</v>
      </c>
    </row>
    <row r="30" spans="1:38" ht="5.0999999999999996" customHeight="1" x14ac:dyDescent="0.15"/>
    <row r="31" spans="1:38" ht="5.0999999999999996" customHeight="1" x14ac:dyDescent="0.15">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row>
    <row r="32" spans="1:38" ht="13.5" customHeight="1" x14ac:dyDescent="0.15">
      <c r="A32" s="119" t="s">
        <v>856</v>
      </c>
      <c r="X32" s="137"/>
      <c r="AA32" s="137"/>
      <c r="AB32" s="137"/>
      <c r="AC32" s="137"/>
      <c r="AD32" s="137"/>
      <c r="AE32" s="137"/>
    </row>
    <row r="33" spans="1:38" ht="13.5" customHeight="1" x14ac:dyDescent="0.15">
      <c r="H33" s="119" t="s">
        <v>16</v>
      </c>
      <c r="I33" s="119" t="s">
        <v>854</v>
      </c>
      <c r="R33" s="137"/>
      <c r="V33" s="137"/>
      <c r="Z33" s="137"/>
      <c r="AA33" s="137"/>
      <c r="AB33" s="137"/>
      <c r="AC33" s="137"/>
      <c r="AD33" s="137"/>
      <c r="AE33" s="137"/>
      <c r="AL33" s="119" t="s">
        <v>706</v>
      </c>
    </row>
    <row r="34" spans="1:38" ht="13.5" customHeight="1" x14ac:dyDescent="0.15">
      <c r="H34" s="119" t="s">
        <v>16</v>
      </c>
      <c r="I34" s="119" t="s">
        <v>925</v>
      </c>
      <c r="R34" s="137"/>
      <c r="V34" s="137"/>
      <c r="Z34" s="137"/>
      <c r="AA34" s="137"/>
      <c r="AB34" s="137"/>
      <c r="AC34" s="137"/>
      <c r="AD34" s="137"/>
      <c r="AE34" s="137"/>
    </row>
    <row r="35" spans="1:38" ht="13.5" customHeight="1" x14ac:dyDescent="0.15">
      <c r="H35" s="119" t="s">
        <v>16</v>
      </c>
      <c r="I35" s="119" t="s">
        <v>1166</v>
      </c>
      <c r="R35" s="137"/>
      <c r="V35" s="137"/>
      <c r="Z35" s="137"/>
      <c r="AA35" s="137"/>
      <c r="AB35" s="137"/>
      <c r="AC35" s="137"/>
      <c r="AD35" s="137"/>
      <c r="AE35" s="137"/>
    </row>
    <row r="36" spans="1:38" ht="13.5" customHeight="1" x14ac:dyDescent="0.15">
      <c r="H36" s="119" t="s">
        <v>16</v>
      </c>
      <c r="I36" s="119" t="s">
        <v>855</v>
      </c>
      <c r="R36" s="137"/>
      <c r="V36" s="137"/>
      <c r="Z36" s="137"/>
      <c r="AA36" s="137"/>
      <c r="AB36" s="137"/>
      <c r="AC36" s="137"/>
      <c r="AD36" s="137"/>
      <c r="AE36" s="137"/>
    </row>
    <row r="37" spans="1:38" ht="13.5" customHeight="1" x14ac:dyDescent="0.15">
      <c r="H37" s="119" t="s">
        <v>16</v>
      </c>
      <c r="I37" s="119" t="s">
        <v>120</v>
      </c>
      <c r="R37" s="137"/>
      <c r="V37" s="137"/>
      <c r="Z37" s="137"/>
      <c r="AA37" s="137"/>
      <c r="AB37" s="137"/>
      <c r="AC37" s="137"/>
      <c r="AD37" s="137"/>
      <c r="AE37" s="137"/>
    </row>
    <row r="38" spans="1:38" ht="13.5" customHeight="1" x14ac:dyDescent="0.15">
      <c r="H38" s="119" t="s">
        <v>16</v>
      </c>
      <c r="I38" s="119" t="s">
        <v>887</v>
      </c>
      <c r="R38" s="137"/>
      <c r="V38" s="137"/>
      <c r="Z38" s="137"/>
      <c r="AA38" s="137"/>
      <c r="AB38" s="137"/>
      <c r="AC38" s="137"/>
      <c r="AD38" s="137"/>
      <c r="AE38" s="137"/>
    </row>
    <row r="39" spans="1:38" ht="5.0999999999999996" customHeight="1" x14ac:dyDescent="0.15">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row>
    <row r="40" spans="1:38" ht="5.0999999999999996" customHeight="1" x14ac:dyDescent="0.1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row>
    <row r="41" spans="1:38" ht="13.5" customHeight="1" x14ac:dyDescent="0.15">
      <c r="A41" s="119" t="s">
        <v>889</v>
      </c>
    </row>
    <row r="42" spans="1:38" ht="13.5" customHeight="1" x14ac:dyDescent="0.15">
      <c r="H42" s="119" t="s">
        <v>16</v>
      </c>
      <c r="I42" s="119" t="s">
        <v>888</v>
      </c>
      <c r="AL42" s="119" t="s">
        <v>706</v>
      </c>
    </row>
    <row r="43" spans="1:38" ht="13.5" customHeight="1" x14ac:dyDescent="0.15">
      <c r="H43" s="119" t="s">
        <v>16</v>
      </c>
      <c r="I43" s="119" t="s">
        <v>857</v>
      </c>
    </row>
    <row r="44" spans="1:38" ht="13.5" customHeight="1" x14ac:dyDescent="0.15">
      <c r="H44" s="119" t="s">
        <v>16</v>
      </c>
      <c r="I44" s="119" t="s">
        <v>890</v>
      </c>
    </row>
    <row r="45" spans="1:38" ht="13.5" customHeight="1" x14ac:dyDescent="0.15">
      <c r="H45" s="119" t="s">
        <v>16</v>
      </c>
      <c r="I45" s="119" t="s">
        <v>858</v>
      </c>
    </row>
    <row r="46" spans="1:38" ht="13.5" customHeight="1" x14ac:dyDescent="0.15">
      <c r="H46" s="119" t="s">
        <v>16</v>
      </c>
      <c r="I46" s="119" t="s">
        <v>120</v>
      </c>
    </row>
    <row r="47" spans="1:38" ht="13.5" customHeight="1" x14ac:dyDescent="0.15">
      <c r="H47" s="119" t="s">
        <v>16</v>
      </c>
      <c r="I47" s="119" t="s">
        <v>891</v>
      </c>
    </row>
    <row r="48" spans="1:38" ht="5.0999999999999996" customHeight="1" x14ac:dyDescent="0.15"/>
    <row r="49" spans="1:59" ht="5.0999999999999996" customHeight="1" x14ac:dyDescent="0.1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row>
    <row r="50" spans="1:59" ht="13.5" customHeight="1" x14ac:dyDescent="0.15">
      <c r="A50" s="119" t="s">
        <v>859</v>
      </c>
    </row>
    <row r="51" spans="1:59" ht="13.5" customHeight="1" x14ac:dyDescent="0.15">
      <c r="B51" s="119" t="s">
        <v>190</v>
      </c>
      <c r="M51" s="766"/>
      <c r="N51" s="766"/>
      <c r="O51" s="766"/>
      <c r="P51" s="119" t="s">
        <v>224</v>
      </c>
    </row>
    <row r="52" spans="1:59" ht="13.5" customHeight="1" x14ac:dyDescent="0.15">
      <c r="B52" s="119" t="s">
        <v>191</v>
      </c>
      <c r="M52" s="766"/>
      <c r="N52" s="766"/>
      <c r="O52" s="766"/>
      <c r="P52" s="119" t="s">
        <v>224</v>
      </c>
    </row>
    <row r="53" spans="1:59" ht="13.5" customHeight="1" x14ac:dyDescent="0.15">
      <c r="B53" s="119" t="s">
        <v>192</v>
      </c>
      <c r="M53" s="766"/>
      <c r="N53" s="766"/>
      <c r="O53" s="766"/>
      <c r="P53" s="119" t="s">
        <v>224</v>
      </c>
    </row>
    <row r="54" spans="1:59" ht="13.5" customHeight="1" x14ac:dyDescent="0.15">
      <c r="B54" s="119" t="s">
        <v>193</v>
      </c>
      <c r="M54" s="766"/>
      <c r="N54" s="766"/>
      <c r="O54" s="766"/>
      <c r="P54" s="119" t="s">
        <v>224</v>
      </c>
    </row>
    <row r="55" spans="1:59" ht="5.0999999999999996" customHeight="1" x14ac:dyDescent="0.15">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row>
    <row r="56" spans="1:59" ht="5.0999999999999996" customHeight="1" x14ac:dyDescent="0.1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1:59" ht="13.5" customHeight="1" x14ac:dyDescent="0.15">
      <c r="A57" s="119" t="s">
        <v>860</v>
      </c>
    </row>
    <row r="58" spans="1:59" ht="13.5" customHeight="1" x14ac:dyDescent="0.15">
      <c r="B58" s="119" t="s">
        <v>170</v>
      </c>
      <c r="M58" s="767"/>
      <c r="N58" s="767"/>
      <c r="O58" s="767"/>
      <c r="P58" s="119" t="s">
        <v>720</v>
      </c>
      <c r="AL58" s="119" t="s">
        <v>707</v>
      </c>
    </row>
    <row r="59" spans="1:59" ht="13.5" customHeight="1" x14ac:dyDescent="0.15">
      <c r="B59" s="119" t="s">
        <v>194</v>
      </c>
      <c r="M59" s="767"/>
      <c r="N59" s="767"/>
      <c r="O59" s="767"/>
      <c r="P59" s="119" t="s">
        <v>720</v>
      </c>
      <c r="AL59" s="119" t="s">
        <v>1091</v>
      </c>
    </row>
    <row r="60" spans="1:59" ht="5.0999999999999996" customHeight="1" x14ac:dyDescent="0.15">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row>
    <row r="61" spans="1:59" ht="5.0999999999999996" customHeight="1" x14ac:dyDescent="0.1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L61" s="219"/>
      <c r="AM61" s="143"/>
      <c r="AN61" s="143"/>
      <c r="AO61" s="143"/>
      <c r="AP61" s="143"/>
      <c r="AQ61" s="143"/>
      <c r="AR61" s="143"/>
      <c r="AS61" s="143"/>
      <c r="AT61" s="143"/>
      <c r="AU61" s="143"/>
      <c r="AV61" s="143"/>
      <c r="AW61" s="143"/>
      <c r="AX61" s="143"/>
      <c r="AY61" s="143"/>
      <c r="AZ61" s="143"/>
      <c r="BA61" s="143"/>
      <c r="BB61" s="221"/>
      <c r="BC61" s="208"/>
    </row>
    <row r="62" spans="1:59" ht="13.5" customHeight="1" x14ac:dyDescent="0.15">
      <c r="A62" s="119" t="s">
        <v>861</v>
      </c>
      <c r="H62" s="169"/>
      <c r="J62" s="205"/>
      <c r="K62" s="169"/>
      <c r="N62" s="169"/>
      <c r="Q62" s="169"/>
      <c r="T62" s="169"/>
      <c r="W62" s="169"/>
      <c r="Z62" s="169"/>
      <c r="AC62" s="169"/>
      <c r="AL62" s="208"/>
      <c r="AM62" s="258" t="s">
        <v>16</v>
      </c>
      <c r="AN62" s="119" t="s">
        <v>641</v>
      </c>
      <c r="AP62" s="258" t="s">
        <v>16</v>
      </c>
      <c r="AQ62" s="119" t="s">
        <v>1002</v>
      </c>
      <c r="AS62" s="357" t="s">
        <v>16</v>
      </c>
      <c r="AT62" s="119" t="s">
        <v>1003</v>
      </c>
      <c r="AU62" s="258"/>
      <c r="AV62" s="357" t="s">
        <v>16</v>
      </c>
      <c r="AW62" s="119" t="s">
        <v>642</v>
      </c>
      <c r="AY62" s="357" t="s">
        <v>16</v>
      </c>
      <c r="AZ62" s="119" t="s">
        <v>643</v>
      </c>
      <c r="BB62" s="351"/>
      <c r="BC62" s="208"/>
    </row>
    <row r="63" spans="1:59" ht="13.5" customHeight="1" x14ac:dyDescent="0.15">
      <c r="B63" s="119" t="s">
        <v>721</v>
      </c>
      <c r="D63" s="207"/>
      <c r="E63" s="207"/>
      <c r="F63" s="207"/>
      <c r="H63" s="137" t="str">
        <f>IF($AM$62="■","電気、","")&amp;IF($AP$62="■","ガス(都市ｶﾞｽ)、","")&amp;IF($AS$62="■","ガス(ﾌﾟﾛﾊﾟﾝ)、","")&amp;IF($AV$62="■","給水、","")&amp;IF($AY$62="■","排水、","")&amp;IF($AM$63="■","換気、","")&amp;IF($AP$63="■","暖房、","")&amp;IF($AS$63="■","冷房、","")&amp;IF($AV$63="■","消火、","")&amp;IF($AY$63="■","排煙、","")&amp;IF($AM$64="■","浄化槽、","")&amp;IF($AP$64="■","煙突、","")&amp;IF($AS$64="■","昇降機、","")&amp;IF($AV$64="■","避雷針、","")&amp;IF($AY$64="■","住宅用火災警報器","")</f>
        <v/>
      </c>
      <c r="J63" s="205"/>
      <c r="K63" s="169"/>
      <c r="N63" s="169"/>
      <c r="Q63" s="169"/>
      <c r="T63" s="169"/>
      <c r="W63" s="169"/>
      <c r="X63" s="169"/>
      <c r="Z63" s="169"/>
      <c r="AC63" s="169"/>
      <c r="AL63" s="208"/>
      <c r="AM63" s="258" t="s">
        <v>16</v>
      </c>
      <c r="AN63" s="119" t="s">
        <v>644</v>
      </c>
      <c r="AP63" s="258" t="s">
        <v>16</v>
      </c>
      <c r="AQ63" s="119" t="s">
        <v>645</v>
      </c>
      <c r="AS63" s="357" t="s">
        <v>16</v>
      </c>
      <c r="AT63" s="119" t="s">
        <v>646</v>
      </c>
      <c r="AU63" s="258"/>
      <c r="AV63" s="357" t="s">
        <v>16</v>
      </c>
      <c r="AW63" s="119" t="s">
        <v>704</v>
      </c>
      <c r="AY63" s="357" t="s">
        <v>16</v>
      </c>
      <c r="AZ63" s="119" t="s">
        <v>647</v>
      </c>
      <c r="BB63" s="351"/>
      <c r="BC63" s="208"/>
    </row>
    <row r="64" spans="1:59" ht="13.5" customHeight="1" x14ac:dyDescent="0.15">
      <c r="D64" s="207"/>
      <c r="E64" s="207"/>
      <c r="F64" s="207"/>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120"/>
      <c r="AL64" s="208"/>
      <c r="AM64" s="258" t="s">
        <v>16</v>
      </c>
      <c r="AN64" s="119" t="s">
        <v>705</v>
      </c>
      <c r="AO64" s="350"/>
      <c r="AP64" s="258" t="s">
        <v>16</v>
      </c>
      <c r="AQ64" s="137" t="s">
        <v>648</v>
      </c>
      <c r="AS64" s="357" t="s">
        <v>16</v>
      </c>
      <c r="AT64" s="119" t="s">
        <v>649</v>
      </c>
      <c r="AU64" s="258"/>
      <c r="AV64" s="357" t="s">
        <v>16</v>
      </c>
      <c r="AW64" s="119" t="s">
        <v>650</v>
      </c>
      <c r="AY64" s="357" t="s">
        <v>16</v>
      </c>
      <c r="AZ64" s="119" t="s">
        <v>841</v>
      </c>
      <c r="BB64" s="351"/>
      <c r="BC64" s="208"/>
      <c r="BF64" s="258"/>
      <c r="BG64" s="258"/>
    </row>
    <row r="65" spans="1:71" ht="5.0999999999999996" customHeight="1" x14ac:dyDescent="0.15">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L65" s="259"/>
      <c r="AM65" s="122"/>
      <c r="AN65" s="122"/>
      <c r="AO65" s="122"/>
      <c r="AP65" s="122"/>
      <c r="AQ65" s="122"/>
      <c r="AR65" s="122"/>
      <c r="AS65" s="122"/>
      <c r="AT65" s="122"/>
      <c r="AU65" s="122"/>
      <c r="AV65" s="122"/>
      <c r="AW65" s="122"/>
      <c r="AX65" s="122"/>
      <c r="AY65" s="122"/>
      <c r="AZ65" s="122"/>
      <c r="BA65" s="122"/>
      <c r="BB65" s="352"/>
      <c r="BC65" s="208"/>
    </row>
    <row r="66" spans="1:71" ht="5.0999999999999996" customHeight="1" thickBot="1" x14ac:dyDescent="0.2">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row>
    <row r="67" spans="1:71" ht="13.5" customHeight="1" thickTop="1" x14ac:dyDescent="0.15">
      <c r="AJ67" s="271"/>
      <c r="AK67" s="271"/>
    </row>
    <row r="68" spans="1:71" ht="5.25" customHeight="1" x14ac:dyDescent="0.15">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BS68" s="169">
        <v>1</v>
      </c>
    </row>
    <row r="69" spans="1:71" ht="13.5" customHeight="1" x14ac:dyDescent="0.15">
      <c r="A69" s="119" t="s">
        <v>1225</v>
      </c>
      <c r="BS69" s="169"/>
    </row>
    <row r="70" spans="1:71" ht="13.5" customHeight="1" x14ac:dyDescent="0.15">
      <c r="B70" s="119" t="s">
        <v>1185</v>
      </c>
      <c r="AL70" s="119" t="s">
        <v>722</v>
      </c>
      <c r="BS70" s="169">
        <v>2</v>
      </c>
    </row>
    <row r="71" spans="1:71" ht="13.5" customHeight="1" x14ac:dyDescent="0.15">
      <c r="B71" s="119" t="s">
        <v>723</v>
      </c>
      <c r="Z71" s="106" t="s">
        <v>16</v>
      </c>
      <c r="AA71" s="119" t="s">
        <v>195</v>
      </c>
      <c r="AC71" s="106" t="s">
        <v>16</v>
      </c>
      <c r="AD71" s="119" t="s">
        <v>196</v>
      </c>
      <c r="AM71" s="119" t="s">
        <v>724</v>
      </c>
      <c r="BS71" s="169">
        <v>3</v>
      </c>
    </row>
    <row r="72" spans="1:71" ht="13.5" customHeight="1" x14ac:dyDescent="0.15">
      <c r="B72" s="119" t="s">
        <v>1191</v>
      </c>
      <c r="AA72" s="169"/>
      <c r="AD72" s="169"/>
      <c r="BS72" s="169"/>
    </row>
    <row r="73" spans="1:71" ht="13.5" customHeight="1" x14ac:dyDescent="0.15">
      <c r="C73" s="106" t="s">
        <v>16</v>
      </c>
      <c r="D73" s="119" t="s">
        <v>1193</v>
      </c>
      <c r="AA73" s="169"/>
      <c r="AD73" s="169"/>
      <c r="BS73" s="169"/>
    </row>
    <row r="74" spans="1:71" ht="13.5" customHeight="1" x14ac:dyDescent="0.15">
      <c r="C74" s="106" t="s">
        <v>16</v>
      </c>
      <c r="D74" s="119" t="s">
        <v>1192</v>
      </c>
      <c r="AA74" s="169"/>
      <c r="AD74" s="169"/>
      <c r="BS74" s="169"/>
    </row>
    <row r="75" spans="1:71" ht="13.5" customHeight="1" x14ac:dyDescent="0.15">
      <c r="D75" s="214" t="s">
        <v>1194</v>
      </c>
      <c r="AA75" s="169"/>
      <c r="AD75" s="169"/>
      <c r="BS75" s="169"/>
    </row>
    <row r="76" spans="1:71" ht="13.5" customHeight="1" x14ac:dyDescent="0.15">
      <c r="E76" s="119" t="s">
        <v>1195</v>
      </c>
      <c r="Q76" s="738"/>
      <c r="R76" s="738"/>
      <c r="S76" s="738"/>
      <c r="T76" s="738"/>
      <c r="U76" s="738"/>
      <c r="V76" s="738"/>
      <c r="W76" s="738"/>
      <c r="AA76" s="169"/>
      <c r="AD76" s="169"/>
      <c r="BS76" s="169"/>
    </row>
    <row r="77" spans="1:71" ht="13.5" customHeight="1" x14ac:dyDescent="0.15">
      <c r="E77" s="119" t="s">
        <v>1196</v>
      </c>
      <c r="Q77" s="119" t="s">
        <v>131</v>
      </c>
      <c r="R77" s="738"/>
      <c r="S77" s="738"/>
      <c r="T77" s="738"/>
      <c r="U77" s="738"/>
      <c r="V77" s="738"/>
      <c r="W77" s="119" t="s">
        <v>126</v>
      </c>
      <c r="AA77" s="169"/>
      <c r="AD77" s="169"/>
      <c r="BS77" s="169"/>
    </row>
    <row r="78" spans="1:71" ht="13.5" customHeight="1" x14ac:dyDescent="0.15">
      <c r="B78" s="119" t="s">
        <v>1186</v>
      </c>
      <c r="G78" s="169"/>
      <c r="L78" s="169"/>
      <c r="Z78" s="106" t="s">
        <v>16</v>
      </c>
      <c r="AA78" s="119" t="s">
        <v>195</v>
      </c>
      <c r="AC78" s="106" t="s">
        <v>16</v>
      </c>
      <c r="AD78" s="119" t="s">
        <v>196</v>
      </c>
      <c r="BS78" s="169">
        <v>4</v>
      </c>
    </row>
    <row r="79" spans="1:71" ht="13.5" customHeight="1" x14ac:dyDescent="0.15">
      <c r="B79" s="119" t="s">
        <v>1187</v>
      </c>
      <c r="Z79" s="119" t="s">
        <v>131</v>
      </c>
      <c r="AA79" s="738"/>
      <c r="AB79" s="738"/>
      <c r="AC79" s="738"/>
      <c r="AD79" s="119" t="s">
        <v>126</v>
      </c>
      <c r="BS79" s="169" t="s">
        <v>792</v>
      </c>
    </row>
    <row r="80" spans="1:71" ht="13.5" customHeight="1" x14ac:dyDescent="0.15">
      <c r="B80" s="119" t="s">
        <v>1188</v>
      </c>
      <c r="Q80" s="119" t="s">
        <v>131</v>
      </c>
      <c r="R80" s="738"/>
      <c r="S80" s="738"/>
      <c r="T80" s="738"/>
      <c r="U80" s="738"/>
      <c r="V80" s="738"/>
      <c r="W80" s="738"/>
      <c r="X80" s="738"/>
      <c r="Y80" s="738"/>
      <c r="Z80" s="738"/>
      <c r="AA80" s="738"/>
      <c r="AB80" s="738"/>
      <c r="AC80" s="738"/>
      <c r="AD80" s="119" t="s">
        <v>126</v>
      </c>
      <c r="BS80" s="169" t="s">
        <v>793</v>
      </c>
    </row>
    <row r="81" spans="1:73" ht="13.5" customHeight="1" x14ac:dyDescent="0.15">
      <c r="B81" s="119" t="s">
        <v>1189</v>
      </c>
      <c r="R81" s="24"/>
      <c r="S81" s="24"/>
      <c r="T81" s="24"/>
      <c r="U81" s="24"/>
      <c r="V81" s="24"/>
      <c r="W81" s="24"/>
      <c r="X81" s="24"/>
      <c r="Y81" s="24"/>
      <c r="Z81" s="24"/>
      <c r="AA81" s="24"/>
      <c r="AB81" s="24"/>
      <c r="AC81" s="24"/>
    </row>
    <row r="82" spans="1:73" ht="13.5" customHeight="1" x14ac:dyDescent="0.15">
      <c r="H82" s="106" t="s">
        <v>16</v>
      </c>
      <c r="I82" s="119" t="s">
        <v>725</v>
      </c>
      <c r="R82" s="24"/>
      <c r="S82" s="24"/>
      <c r="T82" s="24"/>
      <c r="U82" s="24"/>
      <c r="V82" s="24"/>
      <c r="W82" s="24"/>
      <c r="X82" s="24"/>
      <c r="Y82" s="24"/>
      <c r="Z82" s="24"/>
      <c r="AA82" s="24"/>
      <c r="AB82" s="24"/>
      <c r="AC82" s="24"/>
    </row>
    <row r="83" spans="1:73" ht="13.5" customHeight="1" x14ac:dyDescent="0.15">
      <c r="H83" s="106" t="s">
        <v>16</v>
      </c>
      <c r="I83" s="119" t="s">
        <v>726</v>
      </c>
    </row>
    <row r="84" spans="1:73" ht="13.5" customHeight="1" x14ac:dyDescent="0.15">
      <c r="B84" s="119" t="s">
        <v>1190</v>
      </c>
      <c r="H84" s="169"/>
      <c r="I84" s="169"/>
      <c r="J84" s="169"/>
      <c r="K84" s="169"/>
      <c r="L84" s="169"/>
      <c r="M84" s="169"/>
      <c r="N84" s="169"/>
      <c r="O84" s="169"/>
      <c r="P84" s="169"/>
      <c r="Q84" s="119" t="s">
        <v>131</v>
      </c>
      <c r="R84" s="738"/>
      <c r="S84" s="738"/>
      <c r="T84" s="738"/>
      <c r="U84" s="738"/>
      <c r="V84" s="738"/>
      <c r="W84" s="738"/>
      <c r="X84" s="738"/>
      <c r="Y84" s="738"/>
      <c r="Z84" s="738"/>
      <c r="AA84" s="738"/>
      <c r="AB84" s="738"/>
      <c r="AC84" s="738"/>
      <c r="AD84" s="119" t="s">
        <v>126</v>
      </c>
    </row>
    <row r="85" spans="1:73" ht="5.0999999999999996" customHeight="1" x14ac:dyDescent="0.15">
      <c r="BS85" s="198"/>
      <c r="BT85" s="260"/>
      <c r="BU85" s="260"/>
    </row>
    <row r="86" spans="1:73" ht="5.0999999999999996" customHeight="1" x14ac:dyDescent="0.1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row>
    <row r="87" spans="1:73" ht="13.5" customHeight="1" x14ac:dyDescent="0.15">
      <c r="A87" s="119" t="s">
        <v>862</v>
      </c>
      <c r="J87" s="120" t="s">
        <v>727</v>
      </c>
      <c r="K87" s="736" t="s">
        <v>164</v>
      </c>
      <c r="L87" s="736"/>
      <c r="M87" s="736"/>
      <c r="N87" s="736"/>
      <c r="O87" s="736"/>
      <c r="P87" s="119" t="s">
        <v>728</v>
      </c>
      <c r="Q87" s="120" t="s">
        <v>727</v>
      </c>
      <c r="R87" s="758" t="s">
        <v>165</v>
      </c>
      <c r="S87" s="758"/>
      <c r="T87" s="758"/>
      <c r="U87" s="758"/>
      <c r="V87" s="758"/>
      <c r="W87" s="119" t="s">
        <v>728</v>
      </c>
      <c r="X87" s="120" t="s">
        <v>727</v>
      </c>
      <c r="Y87" s="736" t="s">
        <v>59</v>
      </c>
      <c r="Z87" s="736"/>
      <c r="AA87" s="736"/>
      <c r="AB87" s="736"/>
      <c r="AC87" s="736"/>
      <c r="AD87" s="119" t="s">
        <v>728</v>
      </c>
      <c r="AL87" s="119" t="s">
        <v>651</v>
      </c>
    </row>
    <row r="88" spans="1:73" ht="13.5" customHeight="1" x14ac:dyDescent="0.15">
      <c r="B88" s="119" t="s">
        <v>197</v>
      </c>
      <c r="F88" s="120" t="s">
        <v>727</v>
      </c>
      <c r="G88" s="262"/>
      <c r="H88" s="119" t="s">
        <v>224</v>
      </c>
      <c r="I88" s="119" t="s">
        <v>729</v>
      </c>
      <c r="J88" s="120" t="s">
        <v>730</v>
      </c>
      <c r="K88" s="742"/>
      <c r="L88" s="742"/>
      <c r="M88" s="742"/>
      <c r="N88" s="742"/>
      <c r="O88" s="742"/>
      <c r="P88" s="119" t="s">
        <v>729</v>
      </c>
      <c r="Q88" s="120" t="s">
        <v>730</v>
      </c>
      <c r="R88" s="742"/>
      <c r="S88" s="742"/>
      <c r="T88" s="742"/>
      <c r="U88" s="742"/>
      <c r="V88" s="742"/>
      <c r="W88" s="119" t="s">
        <v>729</v>
      </c>
      <c r="X88" s="120" t="s">
        <v>730</v>
      </c>
      <c r="Y88" s="750" t="str">
        <f t="shared" ref="Y88:Y93" si="0">IF(K88+R88=0,"",K88+R88)</f>
        <v/>
      </c>
      <c r="Z88" s="750"/>
      <c r="AA88" s="750"/>
      <c r="AB88" s="750"/>
      <c r="AC88" s="750"/>
      <c r="AD88" s="119" t="s">
        <v>729</v>
      </c>
      <c r="AE88" s="119" t="s">
        <v>731</v>
      </c>
      <c r="AJ88" s="151"/>
      <c r="AK88" s="151"/>
      <c r="AM88" s="119" t="s">
        <v>652</v>
      </c>
      <c r="AN88" s="119" t="s">
        <v>653</v>
      </c>
    </row>
    <row r="89" spans="1:73" ht="13.5" customHeight="1" x14ac:dyDescent="0.15">
      <c r="F89" s="120" t="s">
        <v>730</v>
      </c>
      <c r="G89" s="262"/>
      <c r="H89" s="119" t="s">
        <v>224</v>
      </c>
      <c r="I89" s="119" t="s">
        <v>729</v>
      </c>
      <c r="J89" s="120" t="s">
        <v>730</v>
      </c>
      <c r="K89" s="742"/>
      <c r="L89" s="742"/>
      <c r="M89" s="742"/>
      <c r="N89" s="742"/>
      <c r="O89" s="742"/>
      <c r="P89" s="119" t="s">
        <v>729</v>
      </c>
      <c r="Q89" s="120" t="s">
        <v>730</v>
      </c>
      <c r="R89" s="742"/>
      <c r="S89" s="742"/>
      <c r="T89" s="742"/>
      <c r="U89" s="742"/>
      <c r="V89" s="742"/>
      <c r="W89" s="119" t="s">
        <v>729</v>
      </c>
      <c r="X89" s="120" t="s">
        <v>730</v>
      </c>
      <c r="Y89" s="750" t="str">
        <f t="shared" si="0"/>
        <v/>
      </c>
      <c r="Z89" s="750"/>
      <c r="AA89" s="750"/>
      <c r="AB89" s="750"/>
      <c r="AC89" s="750"/>
      <c r="AD89" s="119" t="s">
        <v>729</v>
      </c>
      <c r="AE89" s="119" t="s">
        <v>731</v>
      </c>
      <c r="AN89" s="119" t="s">
        <v>654</v>
      </c>
    </row>
    <row r="90" spans="1:73" ht="13.5" customHeight="1" x14ac:dyDescent="0.15">
      <c r="F90" s="120" t="s">
        <v>730</v>
      </c>
      <c r="G90" s="262"/>
      <c r="H90" s="119" t="s">
        <v>224</v>
      </c>
      <c r="I90" s="119" t="s">
        <v>729</v>
      </c>
      <c r="J90" s="120" t="s">
        <v>730</v>
      </c>
      <c r="K90" s="742"/>
      <c r="L90" s="742"/>
      <c r="M90" s="742"/>
      <c r="N90" s="742"/>
      <c r="O90" s="742"/>
      <c r="P90" s="119" t="s">
        <v>729</v>
      </c>
      <c r="Q90" s="120" t="s">
        <v>730</v>
      </c>
      <c r="R90" s="742"/>
      <c r="S90" s="742"/>
      <c r="T90" s="742"/>
      <c r="U90" s="742"/>
      <c r="V90" s="742"/>
      <c r="W90" s="119" t="s">
        <v>729</v>
      </c>
      <c r="X90" s="120" t="s">
        <v>730</v>
      </c>
      <c r="Y90" s="750" t="str">
        <f t="shared" si="0"/>
        <v/>
      </c>
      <c r="Z90" s="750"/>
      <c r="AA90" s="750"/>
      <c r="AB90" s="750"/>
      <c r="AC90" s="750"/>
      <c r="AD90" s="119" t="s">
        <v>729</v>
      </c>
      <c r="AE90" s="119" t="s">
        <v>731</v>
      </c>
      <c r="AN90" s="119" t="s">
        <v>655</v>
      </c>
    </row>
    <row r="91" spans="1:73" ht="13.5" customHeight="1" x14ac:dyDescent="0.15">
      <c r="F91" s="120" t="s">
        <v>12</v>
      </c>
      <c r="G91" s="262"/>
      <c r="H91" s="119" t="s">
        <v>224</v>
      </c>
      <c r="I91" s="119" t="s">
        <v>15</v>
      </c>
      <c r="J91" s="120" t="s">
        <v>12</v>
      </c>
      <c r="K91" s="742"/>
      <c r="L91" s="742"/>
      <c r="M91" s="742"/>
      <c r="N91" s="742"/>
      <c r="O91" s="742"/>
      <c r="P91" s="119" t="s">
        <v>15</v>
      </c>
      <c r="Q91" s="120" t="s">
        <v>12</v>
      </c>
      <c r="R91" s="742"/>
      <c r="S91" s="742"/>
      <c r="T91" s="742"/>
      <c r="U91" s="742"/>
      <c r="V91" s="742"/>
      <c r="W91" s="119" t="s">
        <v>15</v>
      </c>
      <c r="X91" s="120" t="s">
        <v>12</v>
      </c>
      <c r="Y91" s="750" t="str">
        <f t="shared" si="0"/>
        <v/>
      </c>
      <c r="Z91" s="750"/>
      <c r="AA91" s="750"/>
      <c r="AB91" s="750"/>
      <c r="AC91" s="750"/>
      <c r="AD91" s="119" t="s">
        <v>15</v>
      </c>
      <c r="AE91" s="119" t="s">
        <v>35</v>
      </c>
      <c r="BS91" s="198"/>
      <c r="BT91" s="260"/>
      <c r="BU91" s="260"/>
    </row>
    <row r="92" spans="1:73" ht="13.5" customHeight="1" x14ac:dyDescent="0.15">
      <c r="F92" s="120" t="s">
        <v>730</v>
      </c>
      <c r="G92" s="262"/>
      <c r="H92" s="119" t="s">
        <v>224</v>
      </c>
      <c r="I92" s="119" t="s">
        <v>729</v>
      </c>
      <c r="J92" s="120" t="s">
        <v>730</v>
      </c>
      <c r="K92" s="742"/>
      <c r="L92" s="742"/>
      <c r="M92" s="742"/>
      <c r="N92" s="742"/>
      <c r="O92" s="742"/>
      <c r="P92" s="119" t="s">
        <v>729</v>
      </c>
      <c r="Q92" s="120" t="s">
        <v>730</v>
      </c>
      <c r="R92" s="742"/>
      <c r="S92" s="742"/>
      <c r="T92" s="742"/>
      <c r="U92" s="742"/>
      <c r="V92" s="742"/>
      <c r="W92" s="119" t="s">
        <v>729</v>
      </c>
      <c r="X92" s="120" t="s">
        <v>730</v>
      </c>
      <c r="Y92" s="750" t="str">
        <f t="shared" si="0"/>
        <v/>
      </c>
      <c r="Z92" s="750"/>
      <c r="AA92" s="750"/>
      <c r="AB92" s="750"/>
      <c r="AC92" s="750"/>
      <c r="AD92" s="119" t="s">
        <v>729</v>
      </c>
      <c r="AE92" s="119" t="s">
        <v>731</v>
      </c>
    </row>
    <row r="93" spans="1:73" ht="13.5" customHeight="1" x14ac:dyDescent="0.15">
      <c r="F93" s="120" t="s">
        <v>730</v>
      </c>
      <c r="G93" s="262"/>
      <c r="H93" s="119" t="s">
        <v>224</v>
      </c>
      <c r="I93" s="119" t="s">
        <v>729</v>
      </c>
      <c r="J93" s="120" t="s">
        <v>730</v>
      </c>
      <c r="K93" s="742"/>
      <c r="L93" s="742"/>
      <c r="M93" s="742"/>
      <c r="N93" s="742"/>
      <c r="O93" s="742"/>
      <c r="P93" s="119" t="s">
        <v>729</v>
      </c>
      <c r="Q93" s="120" t="s">
        <v>730</v>
      </c>
      <c r="R93" s="742"/>
      <c r="S93" s="742"/>
      <c r="T93" s="742"/>
      <c r="U93" s="742"/>
      <c r="V93" s="742"/>
      <c r="W93" s="119" t="s">
        <v>729</v>
      </c>
      <c r="X93" s="120" t="s">
        <v>730</v>
      </c>
      <c r="Y93" s="750" t="str">
        <f t="shared" si="0"/>
        <v/>
      </c>
      <c r="Z93" s="750"/>
      <c r="AA93" s="750"/>
      <c r="AB93" s="750"/>
      <c r="AC93" s="750"/>
      <c r="AD93" s="119" t="s">
        <v>729</v>
      </c>
      <c r="AE93" s="119" t="s">
        <v>731</v>
      </c>
    </row>
    <row r="94" spans="1:73" ht="13.5" customHeight="1" x14ac:dyDescent="0.15">
      <c r="B94" s="119" t="s">
        <v>198</v>
      </c>
      <c r="J94" s="120" t="s">
        <v>730</v>
      </c>
      <c r="K94" s="750">
        <f>SUM(K88:O93)</f>
        <v>0</v>
      </c>
      <c r="L94" s="750"/>
      <c r="M94" s="750"/>
      <c r="N94" s="750"/>
      <c r="O94" s="750"/>
      <c r="P94" s="119" t="s">
        <v>729</v>
      </c>
      <c r="Q94" s="120" t="s">
        <v>730</v>
      </c>
      <c r="R94" s="750" t="str">
        <f>IF(SUM(R88:R93)=0,"",SUM(R88:R93))</f>
        <v/>
      </c>
      <c r="S94" s="750"/>
      <c r="T94" s="750"/>
      <c r="U94" s="750"/>
      <c r="V94" s="750"/>
      <c r="W94" s="119" t="s">
        <v>729</v>
      </c>
      <c r="X94" s="120" t="s">
        <v>730</v>
      </c>
      <c r="Y94" s="750">
        <f>SUM(Y88:AC93)</f>
        <v>0</v>
      </c>
      <c r="Z94" s="750"/>
      <c r="AA94" s="750"/>
      <c r="AB94" s="750"/>
      <c r="AC94" s="750"/>
      <c r="AD94" s="119" t="s">
        <v>729</v>
      </c>
      <c r="AE94" s="119" t="s">
        <v>731</v>
      </c>
    </row>
    <row r="95" spans="1:73" ht="5.0999999999999996" customHeight="1" x14ac:dyDescent="0.15">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row>
    <row r="96" spans="1:73" ht="5.0999999999999996" customHeight="1" x14ac:dyDescent="0.1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row>
    <row r="97" spans="1:73" ht="13.5" customHeight="1" x14ac:dyDescent="0.15">
      <c r="A97" s="119" t="s">
        <v>863</v>
      </c>
      <c r="G97" s="121"/>
      <c r="H97" s="121"/>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L97" s="119" t="s">
        <v>892</v>
      </c>
    </row>
    <row r="98" spans="1:73" ht="13.5" customHeight="1" x14ac:dyDescent="0.15">
      <c r="G98" s="121"/>
      <c r="H98" s="121"/>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L98" s="119" t="s">
        <v>893</v>
      </c>
      <c r="BS98" s="198"/>
      <c r="BT98" s="260"/>
      <c r="BU98" s="260"/>
    </row>
    <row r="99" spans="1:73" ht="5.0999999999999996" customHeight="1" x14ac:dyDescent="0.15">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row>
    <row r="100" spans="1:73" ht="5.0999999999999996" customHeight="1" x14ac:dyDescent="0.1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row>
    <row r="101" spans="1:73" ht="13.5" customHeight="1" x14ac:dyDescent="0.15">
      <c r="A101" s="119" t="s">
        <v>864</v>
      </c>
      <c r="G101" s="121"/>
      <c r="H101" s="121"/>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L101" s="119" t="s">
        <v>657</v>
      </c>
    </row>
    <row r="102" spans="1:73" ht="13.5" customHeight="1" x14ac:dyDescent="0.15">
      <c r="G102" s="121"/>
      <c r="H102" s="121"/>
      <c r="I102" s="733"/>
      <c r="J102" s="733"/>
      <c r="K102" s="733"/>
      <c r="L102" s="733"/>
      <c r="M102" s="733"/>
      <c r="N102" s="733"/>
      <c r="O102" s="733"/>
      <c r="P102" s="733"/>
      <c r="Q102" s="733"/>
      <c r="R102" s="733"/>
      <c r="S102" s="733"/>
      <c r="T102" s="733"/>
      <c r="U102" s="733"/>
      <c r="V102" s="733"/>
      <c r="W102" s="733"/>
      <c r="X102" s="733"/>
      <c r="Y102" s="733"/>
      <c r="Z102" s="733"/>
      <c r="AA102" s="733"/>
      <c r="AB102" s="733"/>
      <c r="AC102" s="733"/>
      <c r="AD102" s="733"/>
      <c r="AE102" s="733"/>
      <c r="AF102" s="733"/>
      <c r="AG102" s="733"/>
      <c r="AH102" s="733"/>
      <c r="AI102" s="733"/>
      <c r="BS102" s="198"/>
      <c r="BT102" s="260"/>
      <c r="BU102" s="260"/>
    </row>
    <row r="103" spans="1:73" ht="5.0999999999999996" customHeight="1" x14ac:dyDescent="0.15">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row>
    <row r="104" spans="1:73" ht="5.0999999999999996" customHeight="1" x14ac:dyDescent="0.1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row>
    <row r="105" spans="1:73" ht="13.5" customHeight="1" x14ac:dyDescent="0.15">
      <c r="A105" s="119" t="s">
        <v>865</v>
      </c>
      <c r="G105" s="121"/>
      <c r="H105" s="121"/>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L105" s="119" t="s">
        <v>657</v>
      </c>
    </row>
    <row r="106" spans="1:73" ht="13.5" customHeight="1" x14ac:dyDescent="0.15">
      <c r="G106" s="121"/>
      <c r="H106" s="121"/>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BS106" s="198"/>
      <c r="BT106" s="260"/>
      <c r="BU106" s="260"/>
    </row>
    <row r="107" spans="1:73" ht="5.0999999999999996" customHeight="1" x14ac:dyDescent="0.15">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row>
    <row r="108" spans="1:73" ht="5.0999999999999996" customHeight="1" x14ac:dyDescent="0.1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row>
    <row r="109" spans="1:73" ht="13.5" customHeight="1" x14ac:dyDescent="0.15">
      <c r="A109" s="119" t="s">
        <v>866</v>
      </c>
      <c r="I109" s="765"/>
      <c r="J109" s="765"/>
      <c r="K109" s="765"/>
      <c r="L109" s="119" t="s">
        <v>732</v>
      </c>
      <c r="N109" s="732"/>
      <c r="O109" s="732"/>
      <c r="P109" s="732"/>
      <c r="Q109" s="732"/>
      <c r="R109" s="732"/>
      <c r="S109" s="732"/>
      <c r="T109" s="732"/>
      <c r="U109" s="732"/>
      <c r="V109" s="732"/>
      <c r="W109" s="732"/>
      <c r="X109" s="732"/>
      <c r="Y109" s="732"/>
      <c r="Z109" s="732"/>
      <c r="AA109" s="732"/>
      <c r="AB109" s="732"/>
      <c r="AC109" s="732"/>
      <c r="AD109" s="732"/>
      <c r="AE109" s="732"/>
      <c r="AF109" s="732"/>
      <c r="AG109" s="732"/>
      <c r="AH109" s="732"/>
      <c r="AL109" s="119" t="s">
        <v>656</v>
      </c>
    </row>
    <row r="110" spans="1:73" ht="5.0999999999999996" customHeight="1" x14ac:dyDescent="0.15">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row>
    <row r="111" spans="1:73" ht="5.0999999999999996" customHeight="1" x14ac:dyDescent="0.1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row>
    <row r="112" spans="1:73" ht="13.5" customHeight="1" x14ac:dyDescent="0.15">
      <c r="A112" s="119" t="s">
        <v>867</v>
      </c>
      <c r="I112" s="732"/>
      <c r="J112" s="732"/>
      <c r="K112" s="732"/>
      <c r="L112" s="732"/>
      <c r="M112" s="732"/>
      <c r="N112" s="732"/>
      <c r="O112" s="732"/>
      <c r="P112" s="732"/>
      <c r="Q112" s="24"/>
      <c r="AL112" s="119" t="s">
        <v>708</v>
      </c>
    </row>
    <row r="113" spans="1:82" ht="5.0999999999999996" customHeight="1" x14ac:dyDescent="0.15">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BV113" s="209"/>
      <c r="BW113" s="209"/>
      <c r="BX113" s="209"/>
      <c r="BY113" s="209"/>
      <c r="BZ113" s="209"/>
      <c r="CA113" s="209"/>
      <c r="CB113" s="209"/>
      <c r="CC113" s="209"/>
      <c r="CD113" s="209"/>
    </row>
    <row r="114" spans="1:82" ht="5.0999999999999996" customHeight="1" x14ac:dyDescent="0.1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row>
    <row r="115" spans="1:82" ht="13.5" customHeight="1" x14ac:dyDescent="0.15">
      <c r="A115" s="119" t="s">
        <v>181</v>
      </c>
      <c r="I115" s="762"/>
      <c r="J115" s="762"/>
      <c r="K115" s="762"/>
      <c r="L115" s="762"/>
      <c r="M115" s="762"/>
      <c r="N115" s="762"/>
      <c r="O115" s="762"/>
      <c r="P115" s="762"/>
      <c r="Q115" s="762"/>
      <c r="R115" s="762"/>
      <c r="S115" s="762"/>
      <c r="T115" s="762"/>
      <c r="U115" s="762"/>
      <c r="V115" s="762"/>
      <c r="W115" s="762"/>
      <c r="X115" s="762"/>
      <c r="Y115" s="762"/>
      <c r="Z115" s="762"/>
      <c r="AA115" s="762"/>
      <c r="AB115" s="762"/>
      <c r="AC115" s="762"/>
      <c r="AD115" s="762"/>
      <c r="AE115" s="762"/>
      <c r="AF115" s="762"/>
      <c r="AG115" s="762"/>
      <c r="AH115" s="762"/>
      <c r="AI115" s="762"/>
    </row>
    <row r="116" spans="1:82" ht="13.5" customHeight="1" x14ac:dyDescent="0.15">
      <c r="I116" s="762"/>
      <c r="J116" s="762"/>
      <c r="K116" s="762"/>
      <c r="L116" s="762"/>
      <c r="M116" s="762"/>
      <c r="N116" s="762"/>
      <c r="O116" s="762"/>
      <c r="P116" s="762"/>
      <c r="Q116" s="762"/>
      <c r="R116" s="762"/>
      <c r="S116" s="762"/>
      <c r="T116" s="762"/>
      <c r="U116" s="762"/>
      <c r="V116" s="762"/>
      <c r="W116" s="762"/>
      <c r="X116" s="762"/>
      <c r="Y116" s="762"/>
      <c r="Z116" s="762"/>
      <c r="AA116" s="762"/>
      <c r="AB116" s="762"/>
      <c r="AC116" s="762"/>
      <c r="AD116" s="762"/>
      <c r="AE116" s="762"/>
      <c r="AF116" s="762"/>
      <c r="AG116" s="762"/>
      <c r="AH116" s="762"/>
      <c r="AI116" s="762"/>
      <c r="BS116" s="198"/>
      <c r="BT116" s="260"/>
      <c r="BU116" s="260"/>
    </row>
    <row r="117" spans="1:82" ht="13.5" customHeight="1" x14ac:dyDescent="0.15">
      <c r="I117" s="762"/>
      <c r="J117" s="762"/>
      <c r="K117" s="762"/>
      <c r="L117" s="762"/>
      <c r="M117" s="762"/>
      <c r="N117" s="762"/>
      <c r="O117" s="762"/>
      <c r="P117" s="762"/>
      <c r="Q117" s="762"/>
      <c r="R117" s="762"/>
      <c r="S117" s="762"/>
      <c r="T117" s="762"/>
      <c r="U117" s="762"/>
      <c r="V117" s="762"/>
      <c r="W117" s="762"/>
      <c r="X117" s="762"/>
      <c r="Y117" s="762"/>
      <c r="Z117" s="762"/>
      <c r="AA117" s="762"/>
      <c r="AB117" s="762"/>
      <c r="AC117" s="762"/>
      <c r="AD117" s="762"/>
      <c r="AE117" s="762"/>
      <c r="AF117" s="762"/>
      <c r="AG117" s="762"/>
      <c r="AH117" s="762"/>
      <c r="AI117" s="762"/>
      <c r="BS117" s="198"/>
      <c r="BT117" s="260"/>
      <c r="BU117" s="260"/>
    </row>
    <row r="118" spans="1:82" ht="13.5" customHeight="1" x14ac:dyDescent="0.15">
      <c r="I118" s="762"/>
      <c r="J118" s="762"/>
      <c r="K118" s="762"/>
      <c r="L118" s="762"/>
      <c r="M118" s="762"/>
      <c r="N118" s="762"/>
      <c r="O118" s="762"/>
      <c r="P118" s="762"/>
      <c r="Q118" s="762"/>
      <c r="R118" s="762"/>
      <c r="S118" s="762"/>
      <c r="T118" s="762"/>
      <c r="U118" s="762"/>
      <c r="V118" s="762"/>
      <c r="W118" s="762"/>
      <c r="X118" s="762"/>
      <c r="Y118" s="762"/>
      <c r="Z118" s="762"/>
      <c r="AA118" s="762"/>
      <c r="AB118" s="762"/>
      <c r="AC118" s="762"/>
      <c r="AD118" s="762"/>
      <c r="AE118" s="762"/>
      <c r="AF118" s="762"/>
      <c r="AG118" s="762"/>
      <c r="AH118" s="762"/>
      <c r="AI118" s="762"/>
      <c r="BS118" s="198"/>
      <c r="BT118" s="260"/>
      <c r="BU118" s="260"/>
    </row>
    <row r="119" spans="1:82" ht="5.0999999999999996" customHeight="1" x14ac:dyDescent="0.15">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row>
    <row r="120" spans="1:82" ht="5.0999999999999996" customHeight="1" x14ac:dyDescent="0.1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row>
    <row r="121" spans="1:82" ht="13.5" customHeight="1" x14ac:dyDescent="0.15">
      <c r="A121" s="119" t="s">
        <v>182</v>
      </c>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row>
    <row r="122" spans="1:82" ht="13.5" customHeight="1" x14ac:dyDescent="0.15">
      <c r="I122" s="763"/>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row>
    <row r="123" spans="1:82" ht="13.5" customHeight="1" x14ac:dyDescent="0.15">
      <c r="D123" s="121"/>
      <c r="E123" s="121"/>
      <c r="F123" s="121"/>
      <c r="G123" s="121"/>
      <c r="H123" s="121"/>
      <c r="I123" s="763"/>
      <c r="J123" s="763"/>
      <c r="K123" s="763"/>
      <c r="L123" s="763"/>
      <c r="M123" s="763"/>
      <c r="N123" s="763"/>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row>
    <row r="124" spans="1:82" ht="13.5" customHeight="1" x14ac:dyDescent="0.15">
      <c r="D124" s="121"/>
      <c r="E124" s="121"/>
      <c r="F124" s="121"/>
      <c r="G124" s="121"/>
      <c r="H124" s="121"/>
      <c r="I124" s="763"/>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row>
    <row r="125" spans="1:82" ht="5.0999999999999996" customHeight="1" x14ac:dyDescent="0.15">
      <c r="A125" s="122"/>
      <c r="B125" s="122"/>
      <c r="C125" s="122"/>
      <c r="D125" s="210"/>
      <c r="E125" s="210"/>
      <c r="F125" s="210"/>
      <c r="G125" s="210"/>
      <c r="H125" s="210"/>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row>
    <row r="126" spans="1:82" ht="6.4" customHeight="1" thickBot="1" x14ac:dyDescent="0.2">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273"/>
      <c r="AK126" s="273"/>
    </row>
    <row r="127" spans="1:82" ht="13.5" thickTop="1" x14ac:dyDescent="0.15">
      <c r="AI127" s="272"/>
    </row>
    <row r="128" spans="1:82" x14ac:dyDescent="0.15">
      <c r="AI128" s="272"/>
    </row>
    <row r="130" spans="71:73" ht="13.5" x14ac:dyDescent="0.15">
      <c r="BS130" s="198"/>
      <c r="BT130" s="261"/>
      <c r="BU130" s="260"/>
    </row>
    <row r="131" spans="71:73" ht="13.5" x14ac:dyDescent="0.15">
      <c r="BS131" s="198"/>
      <c r="BT131" s="260"/>
      <c r="BU131" s="260"/>
    </row>
    <row r="132" spans="71:73" ht="13.5" x14ac:dyDescent="0.15">
      <c r="BS132" s="198"/>
      <c r="BT132" s="260"/>
      <c r="BU132" s="260"/>
    </row>
    <row r="133" spans="71:73" ht="13.5" x14ac:dyDescent="0.15">
      <c r="BS133" s="198"/>
      <c r="BT133" s="260"/>
      <c r="BU133" s="260"/>
    </row>
    <row r="134" spans="71:73" ht="13.5" x14ac:dyDescent="0.15">
      <c r="BS134" s="198"/>
      <c r="BT134" s="260"/>
      <c r="BU134" s="260"/>
    </row>
    <row r="135" spans="71:73" ht="13.5" x14ac:dyDescent="0.15">
      <c r="BS135" s="198"/>
      <c r="BT135" s="260"/>
      <c r="BU135" s="260"/>
    </row>
    <row r="136" spans="71:73" ht="13.5" x14ac:dyDescent="0.15">
      <c r="BS136" s="198"/>
      <c r="BT136" s="260"/>
      <c r="BU136" s="260"/>
    </row>
    <row r="137" spans="71:73" ht="13.5" x14ac:dyDescent="0.15">
      <c r="BS137" s="198"/>
      <c r="BT137" s="260"/>
      <c r="BU137" s="260"/>
    </row>
    <row r="138" spans="71:73" ht="13.5" x14ac:dyDescent="0.15">
      <c r="BS138" s="198"/>
      <c r="BT138" s="260"/>
      <c r="BU138" s="260"/>
    </row>
    <row r="139" spans="71:73" ht="13.5" x14ac:dyDescent="0.15">
      <c r="BS139" s="198"/>
      <c r="BT139" s="260"/>
      <c r="BU139" s="260"/>
    </row>
    <row r="140" spans="71:73" ht="13.5" x14ac:dyDescent="0.15">
      <c r="BS140" s="198"/>
      <c r="BT140" s="260"/>
      <c r="BU140" s="260"/>
    </row>
    <row r="141" spans="71:73" ht="13.5" x14ac:dyDescent="0.15">
      <c r="BS141" s="198"/>
      <c r="BT141" s="260"/>
      <c r="BU141" s="260"/>
    </row>
    <row r="142" spans="71:73" ht="13.5" x14ac:dyDescent="0.15">
      <c r="BS142" s="198"/>
      <c r="BT142" s="260"/>
      <c r="BU142" s="260"/>
    </row>
    <row r="143" spans="71:73" ht="13.5" x14ac:dyDescent="0.15">
      <c r="BS143" s="198"/>
      <c r="BT143" s="263"/>
      <c r="BU143" s="260"/>
    </row>
    <row r="144" spans="71:73" ht="13.5" x14ac:dyDescent="0.15">
      <c r="BS144" s="198"/>
      <c r="BT144" s="260"/>
      <c r="BU144" s="260"/>
    </row>
    <row r="145" spans="71:73" ht="13.5" x14ac:dyDescent="0.15">
      <c r="BS145" s="198"/>
      <c r="BT145" s="260"/>
      <c r="BU145" s="260"/>
    </row>
    <row r="146" spans="71:73" ht="13.5" x14ac:dyDescent="0.15">
      <c r="BS146" s="198"/>
      <c r="BT146" s="260"/>
      <c r="BU146" s="260"/>
    </row>
    <row r="147" spans="71:73" ht="13.5" x14ac:dyDescent="0.15">
      <c r="BS147" s="198"/>
      <c r="BT147" s="260"/>
      <c r="BU147" s="260"/>
    </row>
    <row r="148" spans="71:73" ht="13.5" x14ac:dyDescent="0.15">
      <c r="BS148" s="198"/>
      <c r="BT148" s="260"/>
      <c r="BU148" s="260"/>
    </row>
    <row r="149" spans="71:73" ht="13.5" x14ac:dyDescent="0.15">
      <c r="BS149" s="198"/>
      <c r="BT149" s="260"/>
      <c r="BU149" s="260"/>
    </row>
    <row r="150" spans="71:73" ht="13.5" x14ac:dyDescent="0.15">
      <c r="BS150" s="198"/>
      <c r="BT150" s="260"/>
      <c r="BU150" s="260"/>
    </row>
    <row r="151" spans="71:73" ht="13.5" x14ac:dyDescent="0.15">
      <c r="BS151" s="198"/>
      <c r="BT151" s="260"/>
      <c r="BU151" s="260"/>
    </row>
    <row r="152" spans="71:73" ht="13.5" x14ac:dyDescent="0.15">
      <c r="BS152" s="198"/>
      <c r="BT152" s="260"/>
      <c r="BU152" s="260"/>
    </row>
    <row r="153" spans="71:73" ht="13.5" x14ac:dyDescent="0.15">
      <c r="BS153" s="198"/>
      <c r="BT153" s="260"/>
      <c r="BU153" s="260"/>
    </row>
    <row r="154" spans="71:73" ht="13.5" x14ac:dyDescent="0.15">
      <c r="BS154" s="198"/>
      <c r="BT154" s="260"/>
      <c r="BU154" s="260"/>
    </row>
    <row r="155" spans="71:73" ht="13.5" x14ac:dyDescent="0.15">
      <c r="BS155" s="198"/>
      <c r="BT155" s="260"/>
      <c r="BU155" s="260"/>
    </row>
    <row r="156" spans="71:73" ht="13.5" x14ac:dyDescent="0.15">
      <c r="BS156" s="198"/>
      <c r="BT156" s="260"/>
      <c r="BU156" s="260"/>
    </row>
    <row r="157" spans="71:73" ht="13.5" x14ac:dyDescent="0.15">
      <c r="BS157" s="198"/>
      <c r="BT157" s="263"/>
    </row>
    <row r="158" spans="71:73" ht="13.5" x14ac:dyDescent="0.15">
      <c r="BS158" s="198"/>
      <c r="BT158" s="263"/>
    </row>
    <row r="159" spans="71:73" ht="13.5" x14ac:dyDescent="0.15">
      <c r="BS159" s="198"/>
      <c r="BT159" s="260"/>
      <c r="BU159" s="260"/>
    </row>
    <row r="160" spans="71:73" ht="13.5" x14ac:dyDescent="0.15">
      <c r="BS160" s="198"/>
      <c r="BT160" s="260"/>
      <c r="BU160" s="260"/>
    </row>
    <row r="161" spans="71:73" ht="13.5" x14ac:dyDescent="0.15">
      <c r="BS161" s="198"/>
      <c r="BT161" s="260"/>
      <c r="BU161" s="260"/>
    </row>
    <row r="162" spans="71:73" ht="13.5" x14ac:dyDescent="0.15">
      <c r="BS162" s="198"/>
      <c r="BT162" s="260"/>
      <c r="BU162" s="260"/>
    </row>
    <row r="163" spans="71:73" ht="13.5" x14ac:dyDescent="0.15">
      <c r="BS163" s="198"/>
      <c r="BT163" s="260"/>
      <c r="BU163" s="260"/>
    </row>
    <row r="164" spans="71:73" ht="13.5" x14ac:dyDescent="0.15">
      <c r="BS164" s="198"/>
      <c r="BT164" s="260"/>
      <c r="BU164" s="260"/>
    </row>
    <row r="165" spans="71:73" ht="13.5" x14ac:dyDescent="0.15">
      <c r="BS165" s="198"/>
      <c r="BT165" s="260"/>
      <c r="BU165" s="260"/>
    </row>
    <row r="166" spans="71:73" ht="13.5" x14ac:dyDescent="0.15">
      <c r="BS166" s="198"/>
      <c r="BT166" s="260"/>
      <c r="BU166" s="260"/>
    </row>
    <row r="167" spans="71:73" ht="13.5" x14ac:dyDescent="0.15">
      <c r="BS167" s="198"/>
      <c r="BT167" s="260"/>
      <c r="BU167" s="260"/>
    </row>
    <row r="168" spans="71:73" ht="13.5" x14ac:dyDescent="0.15">
      <c r="BS168" s="198"/>
      <c r="BT168" s="260"/>
      <c r="BU168" s="260"/>
    </row>
    <row r="169" spans="71:73" ht="13.5" x14ac:dyDescent="0.15">
      <c r="BS169" s="198"/>
      <c r="BT169" s="260"/>
      <c r="BU169" s="260"/>
    </row>
    <row r="170" spans="71:73" ht="13.5" x14ac:dyDescent="0.15">
      <c r="BS170" s="198"/>
      <c r="BT170" s="260"/>
      <c r="BU170" s="260"/>
    </row>
    <row r="171" spans="71:73" ht="13.5" x14ac:dyDescent="0.15">
      <c r="BS171" s="198"/>
      <c r="BT171" s="260"/>
      <c r="BU171" s="260"/>
    </row>
    <row r="172" spans="71:73" ht="13.5" x14ac:dyDescent="0.15">
      <c r="BS172" s="198"/>
      <c r="BT172" s="260"/>
      <c r="BU172" s="260"/>
    </row>
    <row r="173" spans="71:73" ht="13.5" x14ac:dyDescent="0.15">
      <c r="BS173" s="198"/>
      <c r="BT173" s="260"/>
      <c r="BU173" s="260"/>
    </row>
    <row r="174" spans="71:73" ht="13.5" x14ac:dyDescent="0.15">
      <c r="BS174" s="198"/>
      <c r="BT174" s="260"/>
      <c r="BU174" s="260"/>
    </row>
    <row r="175" spans="71:73" ht="13.5" x14ac:dyDescent="0.15">
      <c r="BS175" s="198"/>
      <c r="BT175" s="260"/>
      <c r="BU175" s="260"/>
    </row>
    <row r="176" spans="71:73" ht="13.5" x14ac:dyDescent="0.15">
      <c r="BS176" s="198"/>
      <c r="BT176" s="260"/>
      <c r="BU176" s="260"/>
    </row>
    <row r="177" spans="71:73" ht="13.5" x14ac:dyDescent="0.15">
      <c r="BS177" s="198"/>
      <c r="BT177" s="260"/>
      <c r="BU177" s="260"/>
    </row>
    <row r="178" spans="71:73" ht="13.5" x14ac:dyDescent="0.15">
      <c r="BS178" s="198"/>
      <c r="BT178" s="260"/>
      <c r="BU178" s="260"/>
    </row>
    <row r="179" spans="71:73" ht="13.5" x14ac:dyDescent="0.15">
      <c r="BS179" s="198"/>
      <c r="BT179" s="260"/>
      <c r="BU179" s="260"/>
    </row>
    <row r="180" spans="71:73" ht="13.5" x14ac:dyDescent="0.15">
      <c r="BS180" s="198"/>
      <c r="BT180" s="260"/>
      <c r="BU180" s="260"/>
    </row>
    <row r="181" spans="71:73" ht="13.5" x14ac:dyDescent="0.15">
      <c r="BS181" s="198"/>
      <c r="BT181" s="260"/>
      <c r="BU181" s="260"/>
    </row>
    <row r="182" spans="71:73" ht="13.5" x14ac:dyDescent="0.15">
      <c r="BS182" s="198"/>
      <c r="BT182" s="260"/>
      <c r="BU182" s="260"/>
    </row>
    <row r="183" spans="71:73" ht="13.5" x14ac:dyDescent="0.15">
      <c r="BS183" s="198"/>
      <c r="BT183" s="260"/>
      <c r="BU183" s="260"/>
    </row>
    <row r="184" spans="71:73" ht="13.5" x14ac:dyDescent="0.15">
      <c r="BS184" s="198"/>
      <c r="BT184" s="260"/>
      <c r="BU184" s="260"/>
    </row>
    <row r="185" spans="71:73" ht="13.5" x14ac:dyDescent="0.15">
      <c r="BS185" s="198"/>
      <c r="BT185" s="260"/>
      <c r="BU185" s="260"/>
    </row>
    <row r="186" spans="71:73" ht="13.5" x14ac:dyDescent="0.15">
      <c r="BS186" s="198"/>
      <c r="BT186" s="260"/>
      <c r="BU186" s="260"/>
    </row>
    <row r="187" spans="71:73" ht="13.5" x14ac:dyDescent="0.15">
      <c r="BS187" s="198"/>
      <c r="BT187" s="260"/>
      <c r="BU187" s="260"/>
    </row>
    <row r="188" spans="71:73" ht="13.5" x14ac:dyDescent="0.15">
      <c r="BS188" s="198"/>
      <c r="BT188" s="260"/>
      <c r="BU188" s="260"/>
    </row>
    <row r="189" spans="71:73" ht="13.5" x14ac:dyDescent="0.15">
      <c r="BS189" s="198"/>
      <c r="BT189" s="260"/>
      <c r="BU189" s="260"/>
    </row>
    <row r="190" spans="71:73" ht="13.5" x14ac:dyDescent="0.15">
      <c r="BS190" s="198"/>
      <c r="BT190" s="260"/>
      <c r="BU190" s="260"/>
    </row>
    <row r="191" spans="71:73" ht="13.5" x14ac:dyDescent="0.15">
      <c r="BS191" s="198"/>
      <c r="BT191" s="260"/>
      <c r="BU191" s="260"/>
    </row>
    <row r="192" spans="71:73" ht="13.5" x14ac:dyDescent="0.15">
      <c r="BS192" s="198"/>
      <c r="BT192" s="260"/>
      <c r="BU192" s="260"/>
    </row>
    <row r="193" spans="71:73" ht="13.5" x14ac:dyDescent="0.15">
      <c r="BS193" s="198"/>
      <c r="BT193" s="260"/>
      <c r="BU193" s="260"/>
    </row>
    <row r="194" spans="71:73" ht="13.5" x14ac:dyDescent="0.15">
      <c r="BS194" s="198"/>
      <c r="BT194" s="260"/>
      <c r="BU194" s="260"/>
    </row>
    <row r="195" spans="71:73" ht="13.5" x14ac:dyDescent="0.15">
      <c r="BS195" s="198"/>
      <c r="BT195" s="260"/>
      <c r="BU195" s="260"/>
    </row>
    <row r="196" spans="71:73" ht="13.5" x14ac:dyDescent="0.15">
      <c r="BS196" s="198"/>
      <c r="BT196" s="263"/>
      <c r="BU196" s="260"/>
    </row>
    <row r="197" spans="71:73" ht="13.5" x14ac:dyDescent="0.15">
      <c r="BS197" s="198"/>
      <c r="BT197" s="263"/>
      <c r="BU197" s="260"/>
    </row>
    <row r="198" spans="71:73" ht="13.5" x14ac:dyDescent="0.15">
      <c r="BS198" s="198"/>
      <c r="BT198" s="263"/>
      <c r="BU198" s="260"/>
    </row>
    <row r="199" spans="71:73" ht="13.5" x14ac:dyDescent="0.15">
      <c r="BS199" s="198"/>
      <c r="BT199" s="263"/>
      <c r="BU199" s="260"/>
    </row>
  </sheetData>
  <sheetProtection algorithmName="SHA-512" hashValue="kY5L15PNYNzU1DpOAyBpjrwztIFDGX+TzZhEp+lz3QgzJxokWwdh58LQ7NHsud/QaB4ouo/xbnFXkTNCqhx6Gg==" saltValue="TP3odcH8V6CgkauZgE4+Kw==" spinCount="100000" sheet="1" objects="1" scenarios="1"/>
  <protectedRanges>
    <protectedRange sqref="Z71 AC71 C73:C74 Q76 R77" name="範囲7"/>
    <protectedRange sqref="I109 I112 N109 I101:I102 I97:I98 G88:G93 K88:O93 R88:V93 I105:I106 I121:I124 I115:I118" name="範囲4"/>
    <protectedRange sqref="Z71 AC71 Z78 AC78 AA79 R80 H82:H83 R84 AM62:AM64 AP62:AP64 AU62:AV64 AY62:AY64 C73:C74" name="範囲3"/>
    <protectedRange sqref="M51:O54 M58:O59 H64 AL9:BE13" name="範囲2"/>
    <protectedRange sqref="H6 M9:AF13 D17 G17 J17 M17 P17 U17 AB17 V20 P32:P37 Y32:Y38 D43:D44 H42:H47 H23:H29 H32:H38" name="範囲1"/>
    <protectedRange sqref="H20" name="範囲12"/>
    <protectedRange sqref="S20:U20" name="範囲6"/>
  </protectedRanges>
  <mergeCells count="73">
    <mergeCell ref="AL9:AV9"/>
    <mergeCell ref="I124:AI124"/>
    <mergeCell ref="K91:O91"/>
    <mergeCell ref="R91:V91"/>
    <mergeCell ref="Y91:AC91"/>
    <mergeCell ref="I106:AI106"/>
    <mergeCell ref="I118:AI118"/>
    <mergeCell ref="I116:AI116"/>
    <mergeCell ref="I102:AI102"/>
    <mergeCell ref="I98:AI98"/>
    <mergeCell ref="I123:AI123"/>
    <mergeCell ref="I121:AI121"/>
    <mergeCell ref="H13:J13"/>
    <mergeCell ref="M13:AF13"/>
    <mergeCell ref="M59:O59"/>
    <mergeCell ref="H11:J11"/>
    <mergeCell ref="A1:AI2"/>
    <mergeCell ref="M11:AF11"/>
    <mergeCell ref="H12:J12"/>
    <mergeCell ref="M12:AF12"/>
    <mergeCell ref="H20:R20"/>
    <mergeCell ref="S20:AF20"/>
    <mergeCell ref="H6:J6"/>
    <mergeCell ref="H9:J9"/>
    <mergeCell ref="M9:AF9"/>
    <mergeCell ref="H10:J10"/>
    <mergeCell ref="M10:AF10"/>
    <mergeCell ref="M52:O52"/>
    <mergeCell ref="M53:O53"/>
    <mergeCell ref="M54:O54"/>
    <mergeCell ref="S26:T26"/>
    <mergeCell ref="M58:O58"/>
    <mergeCell ref="M51:O51"/>
    <mergeCell ref="H64:AF64"/>
    <mergeCell ref="AA79:AC79"/>
    <mergeCell ref="R80:AC80"/>
    <mergeCell ref="R84:AC84"/>
    <mergeCell ref="K87:O87"/>
    <mergeCell ref="R87:V87"/>
    <mergeCell ref="Y87:AC87"/>
    <mergeCell ref="R77:V77"/>
    <mergeCell ref="Q76:W76"/>
    <mergeCell ref="K88:O88"/>
    <mergeCell ref="R88:V88"/>
    <mergeCell ref="Y88:AC88"/>
    <mergeCell ref="K89:O89"/>
    <mergeCell ref="R89:V89"/>
    <mergeCell ref="Y89:AC89"/>
    <mergeCell ref="R90:V90"/>
    <mergeCell ref="Y90:AC90"/>
    <mergeCell ref="N109:AH109"/>
    <mergeCell ref="K92:O92"/>
    <mergeCell ref="R92:V92"/>
    <mergeCell ref="Y92:AC92"/>
    <mergeCell ref="K93:O93"/>
    <mergeCell ref="R93:V93"/>
    <mergeCell ref="Y93:AC93"/>
    <mergeCell ref="I117:AI117"/>
    <mergeCell ref="I122:AI122"/>
    <mergeCell ref="I115:AI115"/>
    <mergeCell ref="AL10:AV10"/>
    <mergeCell ref="AL11:AV11"/>
    <mergeCell ref="AL12:AV12"/>
    <mergeCell ref="AL13:AV13"/>
    <mergeCell ref="I112:P112"/>
    <mergeCell ref="K94:O94"/>
    <mergeCell ref="R94:V94"/>
    <mergeCell ref="Y94:AC94"/>
    <mergeCell ref="I97:AI97"/>
    <mergeCell ref="I101:AI101"/>
    <mergeCell ref="I105:AI105"/>
    <mergeCell ref="I109:K109"/>
    <mergeCell ref="K90:O90"/>
  </mergeCells>
  <phoneticPr fontId="2"/>
  <conditionalFormatting sqref="H20">
    <cfRule type="containsBlanks" dxfId="12" priority="1" stopIfTrue="1">
      <formula>LEN(TRIM(H20))=0</formula>
    </cfRule>
  </conditionalFormatting>
  <conditionalFormatting sqref="H6:J6">
    <cfRule type="containsBlanks" dxfId="11" priority="3" stopIfTrue="1">
      <formula>LEN(TRIM(H6))=0</formula>
    </cfRule>
  </conditionalFormatting>
  <dataValidations count="6">
    <dataValidation type="list" allowBlank="1" showInputMessage="1" showErrorMessage="1" sqref="N34:N38 W34:W38 BF64 P34:P38 H23:H29 AM62:AM64 AV62:AV64 AS62:AS64 H42:H47 AP62:AP64 Y34:Y37 AY62:AY64 H33:H38" xr:uid="{00000000-0002-0000-0700-000000000000}">
      <formula1>"□,■"</formula1>
    </dataValidation>
    <dataValidation type="list" allowBlank="1" showInputMessage="1" showErrorMessage="1" sqref="I112:P112" xr:uid="{00000000-0002-0000-0700-000001000000}">
      <formula1>"水洗(公共下水道）,水洗(集落排水）,水洗（合併浄化槽）,水洗(団地浄化槽）,汲取り,なし"</formula1>
    </dataValidation>
    <dataValidation imeMode="halfAlpha" allowBlank="1" showInputMessage="1" showErrorMessage="1" sqref="M58:O59 I109:K109 G88:G93 K88:AC94" xr:uid="{00000000-0002-0000-0700-000002000000}"/>
    <dataValidation type="list" allowBlank="1" showInputMessage="1" showErrorMessage="1" sqref="D17 AB17 U17 P17 M17 J17 G17 AD71:AD77 L78 AA71:AA77 Z78 AC78 AC71 Z71 G78 H82:H83 C73:C74" xr:uid="{00000000-0002-0000-0700-000003000000}">
      <formula1>"■,□"</formula1>
    </dataValidation>
    <dataValidation imeMode="hiragana" allowBlank="1" showInputMessage="1" showErrorMessage="1" sqref="I125 G105:G106 D123:H125 G97:G98 G101:G102 D63:F64 I84:P84" xr:uid="{00000000-0002-0000-0700-000004000000}"/>
    <dataValidation imeMode="off" allowBlank="1" showInputMessage="1" showErrorMessage="1" sqref="M51:O54 F6" xr:uid="{00000000-0002-0000-0700-000005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rowBreaks count="1" manualBreakCount="1">
    <brk id="66"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68FC013-047C-4BC2-93A0-6064D0736717}">
          <x14:formula1>
            <xm:f>利用方法!$AX$2:$AX$16</xm:f>
          </x14:formula1>
          <xm:sqref>H20</xm:sqref>
        </x14:dataValidation>
        <x14:dataValidation type="list" allowBlank="1" showInputMessage="1" showErrorMessage="1" xr:uid="{00000000-0002-0000-0600-000008000000}">
          <x14:formula1>
            <xm:f>利用方法!$BA$2:$BA$74</xm:f>
          </x14:formula1>
          <xm:sqref>AL9:AV13</xm:sqref>
        </x14:dataValidation>
        <x14:dataValidation type="list" allowBlank="1" showInputMessage="1" showErrorMessage="1" xr:uid="{D30CE54A-1C9F-431C-97D4-63C11DB5BEC2}">
          <x14:formula1>
            <xm:f>利用方法!$AX$18:$AX$32</xm:f>
          </x14:formula1>
          <xm:sqref>S20:AF20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HW115"/>
  <sheetViews>
    <sheetView view="pageBreakPreview" zoomScaleNormal="100" zoomScaleSheetLayoutView="100" workbookViewId="0">
      <selection activeCell="S3" sqref="S3"/>
    </sheetView>
  </sheetViews>
  <sheetFormatPr defaultColWidth="2.625" defaultRowHeight="12.75" x14ac:dyDescent="0.15"/>
  <cols>
    <col min="1" max="33" width="2.625" style="24" customWidth="1"/>
    <col min="34" max="36" width="2.625" style="24"/>
    <col min="37" max="37" width="2.625" style="24" customWidth="1"/>
    <col min="38" max="64" width="5.75" style="24" customWidth="1"/>
    <col min="65" max="213" width="5.625" style="24" customWidth="1"/>
    <col min="214" max="16384" width="2.625" style="24"/>
  </cols>
  <sheetData>
    <row r="1" spans="1:35" ht="13.5" customHeight="1" x14ac:dyDescent="0.15">
      <c r="A1" s="738" t="s">
        <v>199</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row>
    <row r="2" spans="1:35" ht="13.5" customHeight="1" x14ac:dyDescent="0.15">
      <c r="A2" s="738"/>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row>
    <row r="3" spans="1:35" x14ac:dyDescent="0.15">
      <c r="B3" s="24" t="s">
        <v>200</v>
      </c>
    </row>
    <row r="4" spans="1:35" ht="6.75"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6.7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13.5" x14ac:dyDescent="0.15">
      <c r="A6" s="24" t="s">
        <v>184</v>
      </c>
      <c r="F6" s="118"/>
      <c r="G6" s="118"/>
      <c r="H6" s="118"/>
      <c r="L6" s="731">
        <v>1</v>
      </c>
      <c r="M6" s="731"/>
      <c r="N6" s="731"/>
    </row>
    <row r="7" spans="1:35" ht="6.75"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pans="1:35" ht="6.75"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5" ht="13.5" x14ac:dyDescent="0.15">
      <c r="A9" s="24" t="s">
        <v>201</v>
      </c>
      <c r="F9" s="118"/>
      <c r="G9" s="118"/>
      <c r="H9" s="118"/>
      <c r="L9" s="731" t="s">
        <v>1010</v>
      </c>
      <c r="M9" s="731"/>
      <c r="N9" s="731"/>
    </row>
    <row r="10" spans="1:35" ht="6.75" customHeight="1" x14ac:dyDescent="0.1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35" ht="6.75"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298"/>
      <c r="AH11" s="298"/>
      <c r="AI11" s="298"/>
    </row>
    <row r="12" spans="1:35" ht="13.5" x14ac:dyDescent="0.15">
      <c r="A12" s="24" t="s">
        <v>202</v>
      </c>
      <c r="L12" s="773"/>
      <c r="M12" s="773"/>
      <c r="N12" s="773"/>
      <c r="O12" s="24" t="s">
        <v>60</v>
      </c>
    </row>
    <row r="13" spans="1:35" ht="6.75" customHeight="1" x14ac:dyDescent="0.15">
      <c r="A13" s="99"/>
      <c r="B13" s="99"/>
      <c r="C13" s="99"/>
      <c r="D13" s="99"/>
      <c r="E13" s="99"/>
      <c r="F13" s="99"/>
      <c r="G13" s="99"/>
      <c r="H13" s="99"/>
      <c r="I13" s="99"/>
      <c r="J13" s="99"/>
      <c r="K13" s="99"/>
      <c r="L13" s="299"/>
      <c r="M13" s="299"/>
      <c r="N13" s="299"/>
      <c r="O13" s="99"/>
      <c r="P13" s="99"/>
      <c r="Q13" s="99"/>
      <c r="R13" s="99"/>
      <c r="S13" s="99"/>
      <c r="T13" s="99"/>
      <c r="U13" s="99"/>
      <c r="V13" s="99"/>
      <c r="W13" s="99"/>
      <c r="X13" s="99"/>
      <c r="Y13" s="99"/>
      <c r="Z13" s="99"/>
      <c r="AA13" s="99"/>
      <c r="AB13" s="99"/>
      <c r="AC13" s="99"/>
      <c r="AD13" s="99"/>
      <c r="AE13" s="99"/>
      <c r="AF13" s="99"/>
      <c r="AG13" s="99"/>
      <c r="AH13" s="99"/>
      <c r="AI13" s="99"/>
    </row>
    <row r="14" spans="1:35" ht="6.75" customHeight="1" x14ac:dyDescent="0.15">
      <c r="A14" s="107"/>
      <c r="B14" s="107"/>
      <c r="C14" s="107"/>
      <c r="D14" s="107"/>
      <c r="E14" s="107"/>
      <c r="F14" s="107"/>
      <c r="G14" s="107"/>
      <c r="H14" s="107"/>
      <c r="I14" s="107"/>
      <c r="J14" s="107"/>
      <c r="K14" s="107"/>
      <c r="L14" s="300"/>
      <c r="M14" s="300"/>
      <c r="N14" s="300"/>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ht="13.5" x14ac:dyDescent="0.15">
      <c r="A15" s="24" t="s">
        <v>203</v>
      </c>
      <c r="L15" s="773"/>
      <c r="M15" s="773"/>
      <c r="N15" s="773"/>
      <c r="O15" s="24" t="s">
        <v>60</v>
      </c>
    </row>
    <row r="16" spans="1:35" ht="6.75" customHeight="1" x14ac:dyDescent="0.15">
      <c r="A16" s="99"/>
      <c r="B16" s="99"/>
      <c r="C16" s="99"/>
      <c r="D16" s="99"/>
      <c r="E16" s="99"/>
      <c r="F16" s="99"/>
      <c r="G16" s="99"/>
      <c r="H16" s="99"/>
      <c r="I16" s="99"/>
      <c r="J16" s="99"/>
      <c r="K16" s="99"/>
      <c r="L16" s="299"/>
      <c r="M16" s="299"/>
      <c r="N16" s="299"/>
      <c r="O16" s="99"/>
      <c r="P16" s="99"/>
      <c r="Q16" s="99"/>
      <c r="R16" s="99"/>
      <c r="S16" s="99"/>
      <c r="T16" s="99"/>
      <c r="U16" s="99"/>
      <c r="V16" s="99"/>
      <c r="W16" s="99"/>
      <c r="X16" s="99"/>
      <c r="Y16" s="99"/>
      <c r="Z16" s="99"/>
      <c r="AA16" s="99"/>
      <c r="AB16" s="99"/>
      <c r="AC16" s="99"/>
      <c r="AD16" s="99"/>
      <c r="AE16" s="99"/>
      <c r="AF16" s="99"/>
      <c r="AG16" s="99"/>
      <c r="AH16" s="99"/>
      <c r="AI16" s="99"/>
    </row>
    <row r="17" spans="1:62" ht="6.75" customHeight="1" x14ac:dyDescent="0.15">
      <c r="A17" s="107"/>
      <c r="B17" s="107"/>
      <c r="C17" s="107"/>
      <c r="D17" s="107"/>
      <c r="E17" s="107"/>
      <c r="F17" s="107"/>
      <c r="G17" s="107"/>
      <c r="H17" s="107"/>
      <c r="I17" s="107"/>
      <c r="J17" s="107"/>
      <c r="K17" s="107"/>
      <c r="L17" s="300"/>
      <c r="M17" s="300"/>
      <c r="N17" s="300"/>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62" ht="13.5" x14ac:dyDescent="0.15">
      <c r="A18" s="24" t="s">
        <v>204</v>
      </c>
      <c r="L18" s="773"/>
      <c r="M18" s="773"/>
      <c r="N18" s="773"/>
      <c r="O18" s="24" t="s">
        <v>60</v>
      </c>
    </row>
    <row r="19" spans="1:62" ht="6.75" customHeight="1" x14ac:dyDescent="0.15">
      <c r="A19" s="99"/>
      <c r="B19" s="99"/>
      <c r="C19" s="99"/>
      <c r="D19" s="99"/>
      <c r="E19" s="99"/>
      <c r="F19" s="99"/>
      <c r="G19" s="99"/>
      <c r="H19" s="99"/>
      <c r="I19" s="99"/>
      <c r="J19" s="99"/>
      <c r="K19" s="99"/>
      <c r="L19" s="299"/>
      <c r="M19" s="299"/>
      <c r="N19" s="299"/>
      <c r="O19" s="99"/>
      <c r="P19" s="99"/>
      <c r="Q19" s="99"/>
      <c r="R19" s="99"/>
      <c r="S19" s="99"/>
      <c r="T19" s="99"/>
      <c r="U19" s="99"/>
      <c r="V19" s="99"/>
      <c r="W19" s="99"/>
      <c r="X19" s="99"/>
      <c r="Y19" s="99"/>
      <c r="Z19" s="99"/>
      <c r="AA19" s="99"/>
      <c r="AB19" s="99"/>
      <c r="AC19" s="99"/>
      <c r="AD19" s="99"/>
      <c r="AE19" s="99"/>
      <c r="AF19" s="99"/>
      <c r="AG19" s="99"/>
      <c r="AH19" s="99"/>
      <c r="AI19" s="99"/>
    </row>
    <row r="20" spans="1:62" ht="6.75" customHeight="1" x14ac:dyDescent="0.15">
      <c r="A20" s="107"/>
      <c r="B20" s="107"/>
      <c r="C20" s="107"/>
      <c r="D20" s="107"/>
      <c r="E20" s="107"/>
      <c r="F20" s="107"/>
      <c r="G20" s="107"/>
      <c r="H20" s="107"/>
      <c r="I20" s="107"/>
      <c r="J20" s="107"/>
      <c r="K20" s="107"/>
      <c r="L20" s="300"/>
      <c r="M20" s="300"/>
      <c r="N20" s="300"/>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62" ht="13.5" x14ac:dyDescent="0.15">
      <c r="A21" s="24" t="s">
        <v>600</v>
      </c>
      <c r="L21" s="163"/>
      <c r="M21" s="163"/>
      <c r="N21" s="163"/>
    </row>
    <row r="22" spans="1:62" ht="13.5" x14ac:dyDescent="0.15">
      <c r="C22" s="24" t="s">
        <v>601</v>
      </c>
      <c r="L22" s="773"/>
      <c r="M22" s="773"/>
      <c r="N22" s="773"/>
      <c r="O22" s="24" t="s">
        <v>60</v>
      </c>
    </row>
    <row r="23" spans="1:62" ht="13.5" x14ac:dyDescent="0.15">
      <c r="C23" s="24" t="s">
        <v>602</v>
      </c>
      <c r="L23" s="162"/>
      <c r="M23" s="162"/>
      <c r="N23" s="162"/>
      <c r="W23" s="111" t="s">
        <v>16</v>
      </c>
      <c r="X23" s="24" t="s">
        <v>195</v>
      </c>
      <c r="Z23" s="111" t="s">
        <v>16</v>
      </c>
      <c r="AA23" s="24" t="s">
        <v>196</v>
      </c>
    </row>
    <row r="24" spans="1:62" ht="6.75" customHeight="1" x14ac:dyDescent="0.1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row>
    <row r="25" spans="1:62" ht="6.7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62" x14ac:dyDescent="0.15">
      <c r="A26" s="24" t="s">
        <v>205</v>
      </c>
      <c r="AL26" s="112" t="s">
        <v>540</v>
      </c>
    </row>
    <row r="27" spans="1:62" x14ac:dyDescent="0.15">
      <c r="F27" s="109" t="s">
        <v>12</v>
      </c>
      <c r="G27" s="24" t="s">
        <v>206</v>
      </c>
      <c r="K27" s="24" t="s">
        <v>15</v>
      </c>
      <c r="L27" s="109" t="s">
        <v>12</v>
      </c>
      <c r="M27" s="24" t="s">
        <v>207</v>
      </c>
      <c r="X27" s="24" t="s">
        <v>15</v>
      </c>
      <c r="Y27" s="109" t="s">
        <v>12</v>
      </c>
      <c r="Z27" s="24" t="s">
        <v>208</v>
      </c>
      <c r="AE27" s="24" t="s">
        <v>15</v>
      </c>
      <c r="AK27" s="112"/>
    </row>
    <row r="28" spans="1:62" ht="13.5" x14ac:dyDescent="0.15">
      <c r="C28" s="24" t="s">
        <v>84</v>
      </c>
      <c r="F28" s="109" t="s">
        <v>12</v>
      </c>
      <c r="G28" s="769" t="str">
        <f>IF(AL28="","",VLOOKUP($AL28,利用方法!$BA$2:$BC$74,2))</f>
        <v/>
      </c>
      <c r="H28" s="769"/>
      <c r="I28" s="769"/>
      <c r="J28" s="769"/>
      <c r="K28" s="24" t="s">
        <v>15</v>
      </c>
      <c r="L28" s="109" t="s">
        <v>12</v>
      </c>
      <c r="M28" s="774"/>
      <c r="N28" s="774"/>
      <c r="O28" s="774"/>
      <c r="P28" s="774"/>
      <c r="Q28" s="774"/>
      <c r="R28" s="774"/>
      <c r="S28" s="774"/>
      <c r="T28" s="774"/>
      <c r="U28" s="774"/>
      <c r="V28" s="774"/>
      <c r="W28" s="774"/>
      <c r="X28" s="24" t="s">
        <v>15</v>
      </c>
      <c r="Y28" s="109" t="s">
        <v>12</v>
      </c>
      <c r="Z28" s="771"/>
      <c r="AA28" s="771"/>
      <c r="AB28" s="771"/>
      <c r="AC28" s="771"/>
      <c r="AD28" s="771"/>
      <c r="AE28" s="24" t="s">
        <v>15</v>
      </c>
      <c r="AF28" s="24" t="s">
        <v>35</v>
      </c>
      <c r="AL28" s="775"/>
      <c r="AM28" s="775"/>
      <c r="AN28" s="775"/>
      <c r="AO28" s="775"/>
      <c r="AP28" s="775"/>
      <c r="AQ28" s="775"/>
      <c r="AR28" s="775"/>
      <c r="AS28" s="775"/>
      <c r="AT28" s="775"/>
      <c r="AU28" s="775"/>
      <c r="AV28" s="775"/>
      <c r="AW28" s="354"/>
      <c r="AX28" s="354"/>
      <c r="AY28" s="354"/>
      <c r="AZ28" s="354"/>
      <c r="BA28" s="354"/>
      <c r="BG28" s="198"/>
      <c r="BH28" s="261"/>
      <c r="BI28" s="260"/>
    </row>
    <row r="29" spans="1:62" ht="13.5" x14ac:dyDescent="0.15">
      <c r="C29" s="24" t="s">
        <v>85</v>
      </c>
      <c r="F29" s="109" t="s">
        <v>12</v>
      </c>
      <c r="G29" s="769" t="str">
        <f>IF(AL29="","",VLOOKUP($AL29,利用方法!$BA$2:$BC$74,2))</f>
        <v/>
      </c>
      <c r="H29" s="769"/>
      <c r="I29" s="769"/>
      <c r="J29" s="769"/>
      <c r="K29" s="24" t="s">
        <v>15</v>
      </c>
      <c r="L29" s="109" t="s">
        <v>12</v>
      </c>
      <c r="M29" s="774"/>
      <c r="N29" s="774"/>
      <c r="O29" s="774"/>
      <c r="P29" s="774"/>
      <c r="Q29" s="774"/>
      <c r="R29" s="774"/>
      <c r="S29" s="774"/>
      <c r="T29" s="774"/>
      <c r="U29" s="774"/>
      <c r="V29" s="774"/>
      <c r="W29" s="774"/>
      <c r="X29" s="24" t="s">
        <v>15</v>
      </c>
      <c r="Y29" s="109" t="s">
        <v>12</v>
      </c>
      <c r="Z29" s="771"/>
      <c r="AA29" s="771"/>
      <c r="AB29" s="771"/>
      <c r="AC29" s="771"/>
      <c r="AD29" s="771"/>
      <c r="AE29" s="24" t="s">
        <v>15</v>
      </c>
      <c r="AF29" s="24" t="s">
        <v>35</v>
      </c>
      <c r="AL29" s="775"/>
      <c r="AM29" s="775"/>
      <c r="AN29" s="775"/>
      <c r="AO29" s="775"/>
      <c r="AP29" s="775"/>
      <c r="AQ29" s="775"/>
      <c r="AR29" s="775"/>
      <c r="AS29" s="775"/>
      <c r="AT29" s="775"/>
      <c r="AU29" s="775"/>
      <c r="AV29" s="775"/>
      <c r="AW29" s="354"/>
      <c r="AX29" s="354"/>
      <c r="AY29" s="354"/>
      <c r="AZ29" s="354"/>
      <c r="BA29" s="354"/>
      <c r="BG29" s="198"/>
      <c r="BH29" s="260"/>
      <c r="BI29" s="260"/>
    </row>
    <row r="30" spans="1:62" ht="13.5" x14ac:dyDescent="0.15">
      <c r="C30" s="24" t="s">
        <v>86</v>
      </c>
      <c r="F30" s="109" t="s">
        <v>12</v>
      </c>
      <c r="G30" s="769" t="str">
        <f>IF(AL30="","",VLOOKUP($AL30,利用方法!$BA$2:$BC$74,2))</f>
        <v/>
      </c>
      <c r="H30" s="769"/>
      <c r="I30" s="769"/>
      <c r="J30" s="769"/>
      <c r="K30" s="24" t="s">
        <v>15</v>
      </c>
      <c r="L30" s="109" t="s">
        <v>12</v>
      </c>
      <c r="M30" s="774"/>
      <c r="N30" s="774"/>
      <c r="O30" s="774"/>
      <c r="P30" s="774"/>
      <c r="Q30" s="774"/>
      <c r="R30" s="774"/>
      <c r="S30" s="774"/>
      <c r="T30" s="774"/>
      <c r="U30" s="774"/>
      <c r="V30" s="774"/>
      <c r="W30" s="774"/>
      <c r="X30" s="24" t="s">
        <v>15</v>
      </c>
      <c r="Y30" s="109" t="s">
        <v>12</v>
      </c>
      <c r="Z30" s="771"/>
      <c r="AA30" s="771"/>
      <c r="AB30" s="771"/>
      <c r="AC30" s="771"/>
      <c r="AD30" s="771"/>
      <c r="AE30" s="24" t="s">
        <v>15</v>
      </c>
      <c r="AF30" s="24" t="s">
        <v>35</v>
      </c>
      <c r="AL30" s="775"/>
      <c r="AM30" s="775"/>
      <c r="AN30" s="775"/>
      <c r="AO30" s="775"/>
      <c r="AP30" s="775"/>
      <c r="AQ30" s="775"/>
      <c r="AR30" s="775"/>
      <c r="AS30" s="775"/>
      <c r="AT30" s="775"/>
      <c r="AU30" s="775"/>
      <c r="AV30" s="775"/>
      <c r="AW30" s="354"/>
      <c r="AX30" s="354"/>
      <c r="AY30" s="354"/>
      <c r="AZ30" s="354"/>
      <c r="BA30" s="354"/>
      <c r="BG30" s="198"/>
      <c r="BH30" s="260"/>
      <c r="BI30" s="260"/>
    </row>
    <row r="31" spans="1:62" ht="13.5" x14ac:dyDescent="0.15">
      <c r="C31" s="24" t="s">
        <v>87</v>
      </c>
      <c r="F31" s="109" t="s">
        <v>12</v>
      </c>
      <c r="G31" s="769" t="str">
        <f>IF(AL31="","",VLOOKUP($AL31,利用方法!$BA$2:$BC$74,2))</f>
        <v/>
      </c>
      <c r="H31" s="769"/>
      <c r="I31" s="769"/>
      <c r="J31" s="769"/>
      <c r="K31" s="24" t="s">
        <v>15</v>
      </c>
      <c r="L31" s="109" t="s">
        <v>12</v>
      </c>
      <c r="M31" s="774"/>
      <c r="N31" s="774"/>
      <c r="O31" s="774"/>
      <c r="P31" s="774"/>
      <c r="Q31" s="774"/>
      <c r="R31" s="774"/>
      <c r="S31" s="774"/>
      <c r="T31" s="774"/>
      <c r="U31" s="774"/>
      <c r="V31" s="774"/>
      <c r="W31" s="774"/>
      <c r="X31" s="24" t="s">
        <v>15</v>
      </c>
      <c r="Y31" s="109" t="s">
        <v>12</v>
      </c>
      <c r="Z31" s="771"/>
      <c r="AA31" s="771"/>
      <c r="AB31" s="771"/>
      <c r="AC31" s="771"/>
      <c r="AD31" s="771"/>
      <c r="AE31" s="24" t="s">
        <v>15</v>
      </c>
      <c r="AF31" s="24" t="s">
        <v>35</v>
      </c>
      <c r="AL31" s="775"/>
      <c r="AM31" s="775"/>
      <c r="AN31" s="775"/>
      <c r="AO31" s="775"/>
      <c r="AP31" s="775"/>
      <c r="AQ31" s="775"/>
      <c r="AR31" s="775"/>
      <c r="AS31" s="775"/>
      <c r="AT31" s="775"/>
      <c r="AU31" s="775"/>
      <c r="AV31" s="775"/>
      <c r="AW31" s="354"/>
      <c r="AX31" s="354"/>
      <c r="AY31" s="354"/>
      <c r="AZ31" s="354"/>
      <c r="BA31" s="354"/>
      <c r="BG31" s="198"/>
      <c r="BH31" s="260"/>
      <c r="BI31" s="260"/>
      <c r="BJ31" s="164"/>
    </row>
    <row r="32" spans="1:62" ht="13.5" x14ac:dyDescent="0.15">
      <c r="C32" s="24" t="s">
        <v>88</v>
      </c>
      <c r="F32" s="109" t="s">
        <v>12</v>
      </c>
      <c r="G32" s="769" t="str">
        <f>IF(AL32="","",VLOOKUP($AL32,利用方法!$BA$2:$BC$74,2))</f>
        <v/>
      </c>
      <c r="H32" s="769"/>
      <c r="I32" s="769"/>
      <c r="J32" s="769"/>
      <c r="K32" s="24" t="s">
        <v>15</v>
      </c>
      <c r="L32" s="109" t="s">
        <v>12</v>
      </c>
      <c r="M32" s="774"/>
      <c r="N32" s="774"/>
      <c r="O32" s="774"/>
      <c r="P32" s="774"/>
      <c r="Q32" s="774"/>
      <c r="R32" s="774"/>
      <c r="S32" s="774"/>
      <c r="T32" s="774"/>
      <c r="U32" s="774"/>
      <c r="V32" s="774"/>
      <c r="W32" s="774"/>
      <c r="X32" s="24" t="s">
        <v>15</v>
      </c>
      <c r="Y32" s="109" t="s">
        <v>12</v>
      </c>
      <c r="Z32" s="771"/>
      <c r="AA32" s="771"/>
      <c r="AB32" s="771"/>
      <c r="AC32" s="771"/>
      <c r="AD32" s="771"/>
      <c r="AE32" s="24" t="s">
        <v>15</v>
      </c>
      <c r="AF32" s="24" t="s">
        <v>35</v>
      </c>
      <c r="AL32" s="775"/>
      <c r="AM32" s="775"/>
      <c r="AN32" s="775"/>
      <c r="AO32" s="775"/>
      <c r="AP32" s="775"/>
      <c r="AQ32" s="775"/>
      <c r="AR32" s="775"/>
      <c r="AS32" s="775"/>
      <c r="AT32" s="775"/>
      <c r="AU32" s="775"/>
      <c r="AV32" s="775"/>
      <c r="AW32" s="354"/>
      <c r="AX32" s="354"/>
      <c r="AY32" s="354"/>
      <c r="AZ32" s="354"/>
      <c r="BA32" s="354"/>
      <c r="BG32" s="198"/>
      <c r="BH32" s="260"/>
      <c r="BI32" s="260"/>
      <c r="BJ32" s="164"/>
    </row>
    <row r="33" spans="1:62" ht="13.5" x14ac:dyDescent="0.15">
      <c r="C33" s="24" t="s">
        <v>89</v>
      </c>
      <c r="F33" s="109" t="s">
        <v>12</v>
      </c>
      <c r="G33" s="769" t="str">
        <f>IF(AL33="","",VLOOKUP($AL33,利用方法!$BA$2:$BC$74,2))</f>
        <v/>
      </c>
      <c r="H33" s="769"/>
      <c r="I33" s="769"/>
      <c r="J33" s="769"/>
      <c r="K33" s="24" t="s">
        <v>15</v>
      </c>
      <c r="L33" s="109" t="s">
        <v>12</v>
      </c>
      <c r="M33" s="774"/>
      <c r="N33" s="774"/>
      <c r="O33" s="774"/>
      <c r="P33" s="774"/>
      <c r="Q33" s="774"/>
      <c r="R33" s="774"/>
      <c r="S33" s="774"/>
      <c r="T33" s="774"/>
      <c r="U33" s="774"/>
      <c r="V33" s="774"/>
      <c r="W33" s="774"/>
      <c r="X33" s="24" t="s">
        <v>15</v>
      </c>
      <c r="Y33" s="109" t="s">
        <v>12</v>
      </c>
      <c r="Z33" s="771"/>
      <c r="AA33" s="771"/>
      <c r="AB33" s="771"/>
      <c r="AC33" s="771"/>
      <c r="AD33" s="771"/>
      <c r="AE33" s="24" t="s">
        <v>15</v>
      </c>
      <c r="AF33" s="24" t="s">
        <v>35</v>
      </c>
      <c r="AL33" s="775"/>
      <c r="AM33" s="775"/>
      <c r="AN33" s="775"/>
      <c r="AO33" s="775"/>
      <c r="AP33" s="775"/>
      <c r="AQ33" s="775"/>
      <c r="AR33" s="775"/>
      <c r="AS33" s="775"/>
      <c r="AT33" s="775"/>
      <c r="AU33" s="775"/>
      <c r="AV33" s="775"/>
      <c r="AW33" s="354"/>
      <c r="AX33" s="354"/>
      <c r="AY33" s="354"/>
      <c r="AZ33" s="354"/>
      <c r="BA33" s="354"/>
      <c r="BG33" s="198"/>
      <c r="BH33" s="260"/>
      <c r="BI33" s="260"/>
      <c r="BJ33" s="164"/>
    </row>
    <row r="34" spans="1:62" ht="6.75" customHeight="1" x14ac:dyDescent="0.1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BG34" s="198"/>
      <c r="BH34" s="260"/>
      <c r="BI34" s="260"/>
      <c r="BJ34" s="164"/>
    </row>
    <row r="35" spans="1:62" ht="6.75" customHeight="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BG35" s="198"/>
      <c r="BH35" s="260"/>
      <c r="BI35" s="260"/>
      <c r="BJ35" s="164"/>
    </row>
    <row r="36" spans="1:62" ht="13.5" customHeight="1" x14ac:dyDescent="0.15">
      <c r="A36" s="24" t="s">
        <v>209</v>
      </c>
      <c r="AL36" s="24" t="s">
        <v>610</v>
      </c>
      <c r="AO36" s="168" t="str">
        <f>SUM(Z28:AD33)&amp;"㎡"</f>
        <v>0㎡</v>
      </c>
      <c r="BG36" s="198"/>
      <c r="BH36" s="260"/>
      <c r="BI36" s="260"/>
      <c r="BJ36" s="164"/>
    </row>
    <row r="37" spans="1:62" ht="13.5" customHeight="1" x14ac:dyDescent="0.15">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L37" s="24" t="s">
        <v>611</v>
      </c>
      <c r="AO37" s="168"/>
      <c r="BG37" s="198"/>
      <c r="BH37" s="260"/>
      <c r="BI37" s="260"/>
      <c r="BJ37" s="164"/>
    </row>
    <row r="38" spans="1:62" ht="13.5" customHeight="1" x14ac:dyDescent="0.15">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BG38" s="198"/>
      <c r="BH38" s="260"/>
      <c r="BI38" s="260"/>
      <c r="BJ38" s="164"/>
    </row>
    <row r="39" spans="1:62" ht="13.5" customHeight="1" x14ac:dyDescent="0.15">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BG39" s="198"/>
      <c r="BH39" s="260"/>
      <c r="BI39" s="260"/>
      <c r="BJ39" s="164"/>
    </row>
    <row r="40" spans="1:62" ht="13.5" x14ac:dyDescent="0.15">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K40" s="117"/>
      <c r="AL40" s="117"/>
      <c r="AM40" s="117"/>
      <c r="BG40" s="198"/>
      <c r="BH40" s="260"/>
      <c r="BI40" s="260"/>
      <c r="BJ40" s="164"/>
    </row>
    <row r="41" spans="1:62" ht="6.75" customHeight="1" x14ac:dyDescent="0.1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BG41" s="198"/>
      <c r="BH41" s="260"/>
      <c r="BI41" s="260"/>
      <c r="BJ41" s="164"/>
    </row>
    <row r="42" spans="1:62" ht="6.75"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BG42" s="198"/>
      <c r="BH42" s="263"/>
      <c r="BI42" s="260"/>
      <c r="BJ42" s="164"/>
    </row>
    <row r="43" spans="1:62" ht="13.5" x14ac:dyDescent="0.15">
      <c r="A43" s="24" t="s">
        <v>210</v>
      </c>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BG43" s="198"/>
      <c r="BH43" s="260"/>
      <c r="BI43" s="260"/>
      <c r="BJ43" s="164"/>
    </row>
    <row r="44" spans="1:62" ht="13.5" x14ac:dyDescent="0.15">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BG44" s="198"/>
      <c r="BH44" s="260"/>
      <c r="BI44" s="260"/>
      <c r="BJ44" s="164"/>
    </row>
    <row r="45" spans="1:62" ht="13.5" x14ac:dyDescent="0.15">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BG45" s="198"/>
      <c r="BH45" s="260"/>
      <c r="BI45" s="260"/>
      <c r="BJ45" s="164"/>
    </row>
    <row r="46" spans="1:62" ht="13.5" x14ac:dyDescent="0.15">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BG46" s="198"/>
      <c r="BH46" s="260"/>
      <c r="BI46" s="260"/>
      <c r="BJ46" s="164"/>
    </row>
    <row r="47" spans="1:62" ht="13.5" x14ac:dyDescent="0.15">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BG47" s="198"/>
      <c r="BH47" s="260"/>
      <c r="BI47" s="260"/>
      <c r="BJ47" s="164"/>
    </row>
    <row r="48" spans="1:62" ht="6.75" customHeight="1" x14ac:dyDescent="0.1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BG48" s="198"/>
      <c r="BH48" s="260"/>
      <c r="BI48" s="260"/>
      <c r="BJ48" s="164"/>
    </row>
    <row r="49" spans="6:231" ht="6.75" customHeight="1" x14ac:dyDescent="0.15">
      <c r="BG49" s="198"/>
      <c r="BH49" s="260"/>
      <c r="BI49" s="260"/>
      <c r="BJ49" s="164"/>
      <c r="CO49" s="160"/>
      <c r="CP49" s="141"/>
      <c r="CQ49" s="160"/>
    </row>
    <row r="50" spans="6:231" ht="13.5" customHeight="1" x14ac:dyDescent="0.15">
      <c r="BG50" s="198"/>
      <c r="BH50" s="260"/>
      <c r="BI50" s="260"/>
      <c r="BJ50" s="164"/>
      <c r="CO50" s="160"/>
      <c r="CP50" s="160"/>
      <c r="CQ50" s="160"/>
    </row>
    <row r="51" spans="6:231" ht="13.5" customHeight="1" x14ac:dyDescent="0.15">
      <c r="BG51" s="198"/>
      <c r="BH51" s="260"/>
      <c r="BI51" s="260"/>
      <c r="BJ51" s="164"/>
      <c r="CO51" s="160"/>
      <c r="CP51" s="160"/>
      <c r="CQ51" s="160"/>
    </row>
    <row r="52" spans="6:231" ht="13.5" customHeight="1" x14ac:dyDescent="0.15">
      <c r="BG52" s="198"/>
      <c r="BH52" s="260"/>
      <c r="BI52" s="260"/>
      <c r="BJ52" s="164"/>
      <c r="CO52" s="160"/>
      <c r="CP52" s="160"/>
      <c r="CQ52" s="160"/>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64"/>
      <c r="FN52" s="164"/>
      <c r="FO52" s="164"/>
      <c r="FP52" s="164"/>
      <c r="FQ52" s="164"/>
      <c r="FR52" s="164"/>
      <c r="FS52" s="164"/>
      <c r="FT52" s="164"/>
      <c r="FU52" s="164"/>
      <c r="FV52" s="164"/>
      <c r="FW52" s="164"/>
      <c r="FX52" s="164"/>
      <c r="FY52" s="164"/>
      <c r="FZ52" s="164"/>
      <c r="GA52" s="164"/>
      <c r="GB52" s="164"/>
      <c r="GC52" s="164"/>
      <c r="GD52" s="164"/>
      <c r="GE52" s="164"/>
      <c r="GF52" s="164"/>
      <c r="GG52" s="164"/>
      <c r="GH52" s="164"/>
      <c r="GI52" s="164"/>
      <c r="GJ52" s="164"/>
      <c r="GK52" s="164"/>
      <c r="GL52" s="164"/>
      <c r="GM52" s="164"/>
      <c r="GN52" s="164"/>
      <c r="GO52" s="164"/>
      <c r="GP52" s="164"/>
      <c r="GQ52" s="164"/>
      <c r="GR52" s="164"/>
      <c r="GS52" s="164"/>
      <c r="GT52" s="164"/>
      <c r="GU52" s="164"/>
      <c r="GV52" s="164"/>
      <c r="GW52" s="164"/>
      <c r="GX52" s="164"/>
      <c r="GY52" s="164"/>
      <c r="GZ52" s="164"/>
      <c r="HA52" s="164"/>
      <c r="HB52" s="164"/>
      <c r="HC52" s="164"/>
      <c r="HD52" s="164"/>
      <c r="HE52" s="164"/>
      <c r="HF52" s="164"/>
      <c r="HG52" s="164"/>
      <c r="HH52" s="164"/>
      <c r="HI52" s="164"/>
      <c r="HJ52" s="164"/>
      <c r="HK52" s="164"/>
      <c r="HL52" s="164"/>
      <c r="HM52" s="164"/>
      <c r="HN52" s="164"/>
      <c r="HO52" s="164"/>
      <c r="HP52" s="164"/>
      <c r="HQ52" s="164"/>
      <c r="HR52" s="164"/>
      <c r="HS52" s="164"/>
      <c r="HT52" s="164"/>
      <c r="HU52" s="164"/>
      <c r="HV52" s="164"/>
      <c r="HW52" s="164"/>
    </row>
    <row r="53" spans="6:231" ht="13.5" customHeight="1" x14ac:dyDescent="0.15">
      <c r="F53" s="118"/>
      <c r="G53" s="118"/>
      <c r="H53" s="118"/>
      <c r="L53" s="4"/>
      <c r="M53" s="4"/>
      <c r="N53" s="4"/>
      <c r="BG53" s="198"/>
      <c r="BH53" s="260"/>
      <c r="BI53" s="260"/>
      <c r="BJ53" s="164"/>
      <c r="CO53" s="160"/>
      <c r="CP53" s="160"/>
      <c r="CQ53" s="160"/>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c r="FA53" s="164"/>
      <c r="FB53" s="164"/>
      <c r="FC53" s="164"/>
      <c r="FD53" s="164"/>
      <c r="FE53" s="164"/>
      <c r="FF53" s="164"/>
      <c r="FG53" s="164"/>
      <c r="FH53" s="164"/>
      <c r="FI53" s="164"/>
      <c r="FJ53" s="164"/>
      <c r="FK53" s="164"/>
      <c r="FL53" s="164"/>
      <c r="FM53" s="164"/>
      <c r="FN53" s="164"/>
      <c r="FO53" s="164"/>
      <c r="FP53" s="164"/>
      <c r="FQ53" s="164"/>
      <c r="FR53" s="164"/>
      <c r="FS53" s="164"/>
      <c r="FT53" s="164"/>
      <c r="FU53" s="164"/>
      <c r="FV53" s="164"/>
      <c r="FW53" s="164"/>
      <c r="FX53" s="164"/>
      <c r="FY53" s="164"/>
      <c r="FZ53" s="164"/>
      <c r="GA53" s="164"/>
      <c r="GB53" s="164"/>
      <c r="GC53" s="164"/>
      <c r="GD53" s="164"/>
      <c r="GE53" s="164"/>
      <c r="GF53" s="164"/>
      <c r="GG53" s="164"/>
      <c r="GH53" s="164"/>
      <c r="GI53" s="164"/>
      <c r="GJ53" s="164"/>
      <c r="GK53" s="164"/>
      <c r="GL53" s="164"/>
      <c r="GM53" s="164"/>
      <c r="GN53" s="164"/>
      <c r="GO53" s="164"/>
      <c r="GP53" s="164"/>
      <c r="GQ53" s="164"/>
      <c r="GR53" s="164"/>
      <c r="GS53" s="164"/>
      <c r="GT53" s="164"/>
      <c r="GU53" s="164"/>
      <c r="GV53" s="164"/>
      <c r="GW53" s="164"/>
      <c r="GX53" s="164"/>
      <c r="GY53" s="164"/>
      <c r="GZ53" s="164"/>
      <c r="HA53" s="164"/>
      <c r="HB53" s="164"/>
      <c r="HC53" s="164"/>
      <c r="HD53" s="164"/>
      <c r="HE53" s="164"/>
      <c r="HF53" s="164"/>
      <c r="HG53" s="164"/>
      <c r="HH53" s="164"/>
      <c r="HI53" s="164"/>
      <c r="HJ53" s="164"/>
      <c r="HK53" s="164"/>
      <c r="HL53" s="164"/>
      <c r="HM53" s="164"/>
      <c r="HN53" s="164"/>
      <c r="HO53" s="164"/>
      <c r="HP53" s="164"/>
      <c r="HQ53" s="164"/>
      <c r="HR53" s="164"/>
      <c r="HS53" s="164"/>
      <c r="HT53" s="164"/>
      <c r="HU53" s="164"/>
      <c r="HV53" s="164"/>
      <c r="HW53" s="164"/>
    </row>
    <row r="54" spans="6:231" ht="13.5" customHeight="1" x14ac:dyDescent="0.15">
      <c r="BG54" s="198"/>
      <c r="BH54" s="260"/>
      <c r="BI54" s="260"/>
      <c r="BJ54" s="164"/>
      <c r="CO54" s="160"/>
      <c r="CP54" s="160"/>
      <c r="CQ54" s="160"/>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4"/>
      <c r="FU54" s="164"/>
      <c r="FV54" s="164"/>
      <c r="FW54" s="164"/>
      <c r="FX54" s="164"/>
      <c r="FY54" s="164"/>
      <c r="FZ54" s="164"/>
      <c r="GA54" s="164"/>
      <c r="GB54" s="164"/>
      <c r="GC54" s="164"/>
      <c r="GD54" s="164"/>
      <c r="GE54" s="164"/>
      <c r="GF54" s="164"/>
      <c r="GG54" s="164"/>
      <c r="GH54" s="164"/>
      <c r="GI54" s="164"/>
      <c r="GJ54" s="164"/>
      <c r="GK54" s="164"/>
      <c r="GL54" s="164"/>
      <c r="GM54" s="164"/>
      <c r="GN54" s="164"/>
      <c r="GO54" s="164"/>
      <c r="GP54" s="164"/>
      <c r="GQ54" s="164"/>
      <c r="GR54" s="164"/>
      <c r="GS54" s="164"/>
      <c r="GT54" s="164"/>
      <c r="GU54" s="164"/>
      <c r="GV54" s="164"/>
      <c r="GW54" s="164"/>
      <c r="GX54" s="164"/>
      <c r="GY54" s="164"/>
      <c r="GZ54" s="164"/>
      <c r="HA54" s="164"/>
      <c r="HB54" s="164"/>
      <c r="HC54" s="164"/>
      <c r="HD54" s="164"/>
      <c r="HE54" s="164"/>
      <c r="HF54" s="164"/>
      <c r="HG54" s="164"/>
      <c r="HH54" s="164"/>
      <c r="HI54" s="164"/>
      <c r="HJ54" s="164"/>
      <c r="HK54" s="164"/>
      <c r="HL54" s="164"/>
      <c r="HM54" s="164"/>
      <c r="HN54" s="164"/>
      <c r="HO54" s="164"/>
      <c r="HP54" s="164"/>
      <c r="HQ54" s="164"/>
      <c r="HR54" s="164"/>
      <c r="HS54" s="164"/>
      <c r="HT54" s="164"/>
      <c r="HU54" s="164"/>
      <c r="HV54" s="164"/>
      <c r="HW54" s="164"/>
    </row>
    <row r="55" spans="6:231" ht="13.5" customHeight="1" x14ac:dyDescent="0.15">
      <c r="BG55" s="198"/>
      <c r="BH55" s="260"/>
      <c r="BI55" s="260"/>
      <c r="BJ55" s="164"/>
      <c r="CO55" s="160"/>
      <c r="CP55" s="160"/>
      <c r="CQ55" s="160"/>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4"/>
      <c r="EV55" s="164"/>
      <c r="EW55" s="164"/>
      <c r="EX55" s="164"/>
      <c r="EY55" s="164"/>
      <c r="EZ55" s="164"/>
      <c r="FA55" s="164"/>
      <c r="FB55" s="164"/>
      <c r="FC55" s="164"/>
      <c r="FD55" s="164"/>
      <c r="FE55" s="164"/>
      <c r="FF55" s="164"/>
      <c r="FG55" s="164"/>
      <c r="FH55" s="164"/>
      <c r="FI55" s="164"/>
      <c r="FJ55" s="164"/>
      <c r="FK55" s="164"/>
      <c r="FL55" s="164"/>
      <c r="FM55" s="164"/>
      <c r="FN55" s="164"/>
      <c r="FO55" s="164"/>
      <c r="FP55" s="164"/>
      <c r="FQ55" s="164"/>
      <c r="FR55" s="164"/>
      <c r="FS55" s="164"/>
      <c r="FT55" s="164"/>
      <c r="FU55" s="164"/>
      <c r="FV55" s="164"/>
      <c r="FW55" s="164"/>
      <c r="FX55" s="164"/>
      <c r="FY55" s="164"/>
      <c r="FZ55" s="164"/>
      <c r="GA55" s="164"/>
      <c r="GB55" s="164"/>
      <c r="GC55" s="164"/>
      <c r="GD55" s="164"/>
      <c r="GE55" s="164"/>
      <c r="GF55" s="164"/>
      <c r="GG55" s="164"/>
      <c r="GH55" s="164"/>
      <c r="GI55" s="164"/>
      <c r="GJ55" s="164"/>
      <c r="GK55" s="164"/>
      <c r="GL55" s="164"/>
      <c r="GM55" s="164"/>
      <c r="GN55" s="164"/>
      <c r="GO55" s="164"/>
      <c r="GP55" s="164"/>
      <c r="GQ55" s="164"/>
      <c r="GR55" s="164"/>
      <c r="GS55" s="164"/>
      <c r="GT55" s="164"/>
      <c r="GU55" s="164"/>
      <c r="GV55" s="164"/>
      <c r="GW55" s="164"/>
      <c r="GX55" s="164"/>
      <c r="GY55" s="164"/>
      <c r="GZ55" s="164"/>
      <c r="HA55" s="164"/>
      <c r="HB55" s="164"/>
      <c r="HC55" s="164"/>
      <c r="HD55" s="164"/>
      <c r="HE55" s="164"/>
      <c r="HF55" s="164"/>
      <c r="HG55" s="164"/>
      <c r="HH55" s="164"/>
      <c r="HI55" s="164"/>
      <c r="HJ55" s="164"/>
      <c r="HK55" s="164"/>
      <c r="HL55" s="164"/>
      <c r="HM55" s="164"/>
      <c r="HN55" s="164"/>
      <c r="HO55" s="164"/>
      <c r="HP55" s="164"/>
      <c r="HQ55" s="164"/>
      <c r="HR55" s="164"/>
      <c r="HS55" s="164"/>
      <c r="HT55" s="164"/>
      <c r="HU55" s="164"/>
      <c r="HV55" s="164"/>
      <c r="HW55" s="164"/>
    </row>
    <row r="56" spans="6:231" ht="13.5" customHeight="1" x14ac:dyDescent="0.15">
      <c r="F56" s="118"/>
      <c r="G56" s="118"/>
      <c r="H56" s="118"/>
      <c r="L56" s="4"/>
      <c r="M56" s="4"/>
      <c r="N56" s="4"/>
      <c r="BG56" s="198"/>
      <c r="BH56" s="260"/>
      <c r="BI56" s="260"/>
      <c r="BJ56" s="164"/>
      <c r="CO56" s="160"/>
      <c r="CP56" s="160"/>
      <c r="CQ56" s="160"/>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164"/>
      <c r="EJ56" s="164"/>
      <c r="EK56" s="164"/>
      <c r="EL56" s="164"/>
      <c r="EM56" s="164"/>
      <c r="EN56" s="164"/>
      <c r="EO56" s="164"/>
      <c r="EP56" s="164"/>
      <c r="EQ56" s="164"/>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64"/>
      <c r="FW56" s="164"/>
      <c r="FX56" s="164"/>
      <c r="FY56" s="164"/>
      <c r="FZ56" s="164"/>
      <c r="GA56" s="164"/>
      <c r="GB56" s="164"/>
      <c r="GC56" s="164"/>
      <c r="GD56" s="164"/>
      <c r="GE56" s="164"/>
      <c r="GF56" s="164"/>
      <c r="GG56" s="164"/>
      <c r="GH56" s="164"/>
      <c r="GI56" s="164"/>
      <c r="GJ56" s="164"/>
      <c r="GK56" s="164"/>
      <c r="GL56" s="164"/>
      <c r="GM56" s="164"/>
      <c r="GN56" s="164"/>
      <c r="GO56" s="164"/>
      <c r="GP56" s="164"/>
      <c r="GQ56" s="164"/>
      <c r="GR56" s="164"/>
      <c r="GS56" s="164"/>
      <c r="GT56" s="164"/>
      <c r="GU56" s="164"/>
      <c r="GV56" s="164"/>
      <c r="GW56" s="164"/>
      <c r="GX56" s="164"/>
      <c r="GY56" s="164"/>
      <c r="GZ56" s="164"/>
      <c r="HA56" s="164"/>
      <c r="HB56" s="164"/>
      <c r="HC56" s="164"/>
      <c r="HD56" s="164"/>
      <c r="HE56" s="164"/>
      <c r="HF56" s="164"/>
      <c r="HG56" s="164"/>
      <c r="HH56" s="164"/>
      <c r="HI56" s="164"/>
      <c r="HJ56" s="164"/>
      <c r="HK56" s="164"/>
      <c r="HL56" s="164"/>
      <c r="HM56" s="164"/>
      <c r="HN56" s="164"/>
      <c r="HO56" s="164"/>
      <c r="HP56" s="164"/>
      <c r="HQ56" s="164"/>
      <c r="HR56" s="164"/>
      <c r="HS56" s="164"/>
      <c r="HT56" s="164"/>
      <c r="HU56" s="164"/>
      <c r="HV56" s="164"/>
      <c r="HW56" s="164"/>
    </row>
    <row r="57" spans="6:231" ht="13.5" customHeight="1" x14ac:dyDescent="0.15">
      <c r="BG57" s="198"/>
      <c r="BH57" s="263"/>
      <c r="BI57" s="119"/>
      <c r="BJ57" s="164"/>
      <c r="CO57" s="160"/>
      <c r="CP57" s="160"/>
      <c r="CQ57" s="160"/>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c r="DY57" s="164"/>
      <c r="DZ57" s="164"/>
      <c r="EA57" s="164"/>
      <c r="EB57" s="164"/>
      <c r="EC57" s="164"/>
      <c r="ED57" s="164"/>
      <c r="EE57" s="164"/>
      <c r="EF57" s="164"/>
      <c r="EG57" s="164"/>
      <c r="EH57" s="164"/>
      <c r="EI57" s="164"/>
      <c r="EJ57" s="164"/>
      <c r="EK57" s="164"/>
      <c r="EL57" s="164"/>
      <c r="EM57" s="164"/>
      <c r="EN57" s="164"/>
      <c r="EO57" s="164"/>
      <c r="EP57" s="164"/>
      <c r="EQ57" s="164"/>
      <c r="ER57" s="164"/>
      <c r="ES57" s="164"/>
      <c r="ET57" s="164"/>
      <c r="EU57" s="164"/>
      <c r="EV57" s="164"/>
      <c r="EW57" s="164"/>
      <c r="EX57" s="164"/>
      <c r="EY57" s="164"/>
      <c r="EZ57" s="164"/>
      <c r="FA57" s="164"/>
      <c r="FB57" s="164"/>
      <c r="FC57" s="164"/>
      <c r="FD57" s="164"/>
      <c r="FE57" s="164"/>
      <c r="FF57" s="164"/>
      <c r="FG57" s="164"/>
      <c r="FH57" s="164"/>
      <c r="FI57" s="164"/>
      <c r="FJ57" s="164"/>
      <c r="FK57" s="164"/>
      <c r="FL57" s="164"/>
      <c r="FM57" s="164"/>
      <c r="FN57" s="164"/>
      <c r="FO57" s="164"/>
      <c r="FP57" s="164"/>
      <c r="FQ57" s="164"/>
      <c r="FR57" s="164"/>
      <c r="FS57" s="164"/>
      <c r="FT57" s="164"/>
      <c r="FU57" s="164"/>
      <c r="FV57" s="164"/>
      <c r="FW57" s="164"/>
      <c r="FX57" s="164"/>
      <c r="FY57" s="164"/>
      <c r="FZ57" s="164"/>
      <c r="GA57" s="164"/>
      <c r="GB57" s="164"/>
      <c r="GC57" s="164"/>
      <c r="GD57" s="164"/>
      <c r="GE57" s="164"/>
      <c r="GF57" s="164"/>
      <c r="GG57" s="164"/>
      <c r="GH57" s="164"/>
      <c r="GI57" s="164"/>
      <c r="GJ57" s="164"/>
      <c r="GK57" s="164"/>
      <c r="GL57" s="164"/>
      <c r="GM57" s="164"/>
      <c r="GN57" s="164"/>
      <c r="GO57" s="164"/>
      <c r="GP57" s="164"/>
      <c r="GQ57" s="164"/>
      <c r="GR57" s="164"/>
      <c r="GS57" s="164"/>
      <c r="GT57" s="164"/>
      <c r="GU57" s="164"/>
      <c r="GV57" s="164"/>
      <c r="GW57" s="164"/>
      <c r="GX57" s="164"/>
      <c r="GY57" s="164"/>
      <c r="GZ57" s="164"/>
      <c r="HA57" s="164"/>
      <c r="HB57" s="164"/>
      <c r="HC57" s="164"/>
      <c r="HD57" s="164"/>
      <c r="HE57" s="164"/>
      <c r="HF57" s="164"/>
      <c r="HG57" s="164"/>
      <c r="HH57" s="164"/>
      <c r="HI57" s="164"/>
      <c r="HJ57" s="164"/>
      <c r="HK57" s="164"/>
      <c r="HL57" s="164"/>
      <c r="HM57" s="164"/>
      <c r="HN57" s="164"/>
      <c r="HO57" s="164"/>
      <c r="HP57" s="164"/>
      <c r="HQ57" s="164"/>
      <c r="HR57" s="164"/>
      <c r="HS57" s="164"/>
      <c r="HT57" s="164"/>
      <c r="HU57" s="164"/>
      <c r="HV57" s="164"/>
      <c r="HW57" s="164"/>
    </row>
    <row r="58" spans="6:231" ht="13.5" customHeight="1" x14ac:dyDescent="0.15">
      <c r="AG58" s="109"/>
      <c r="AH58" s="109"/>
      <c r="AI58" s="109"/>
      <c r="BG58" s="198"/>
      <c r="BH58" s="263"/>
      <c r="BI58" s="119"/>
      <c r="BJ58" s="164"/>
      <c r="CO58" s="160"/>
      <c r="CP58" s="160"/>
      <c r="CQ58" s="160"/>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4"/>
      <c r="FU58" s="164"/>
      <c r="FV58" s="164"/>
      <c r="FW58" s="164"/>
      <c r="FX58" s="164"/>
      <c r="FY58" s="164"/>
      <c r="FZ58" s="164"/>
      <c r="GA58" s="164"/>
      <c r="GB58" s="164"/>
      <c r="GC58" s="164"/>
      <c r="GD58" s="164"/>
      <c r="GE58" s="164"/>
      <c r="GF58" s="164"/>
      <c r="GG58" s="164"/>
      <c r="GH58" s="164"/>
      <c r="GI58" s="164"/>
      <c r="GJ58" s="164"/>
      <c r="GK58" s="164"/>
      <c r="GL58" s="164"/>
      <c r="GM58" s="164"/>
      <c r="GN58" s="164"/>
      <c r="GO58" s="164"/>
      <c r="GP58" s="164"/>
      <c r="GQ58" s="164"/>
      <c r="GR58" s="164"/>
      <c r="GS58" s="164"/>
      <c r="GT58" s="164"/>
      <c r="GU58" s="164"/>
      <c r="GV58" s="164"/>
      <c r="GW58" s="164"/>
      <c r="GX58" s="164"/>
      <c r="GY58" s="164"/>
      <c r="GZ58" s="164"/>
      <c r="HA58" s="164"/>
      <c r="HB58" s="164"/>
      <c r="HC58" s="164"/>
      <c r="HD58" s="164"/>
      <c r="HE58" s="164"/>
      <c r="HF58" s="164"/>
      <c r="HG58" s="164"/>
      <c r="HH58" s="164"/>
      <c r="HI58" s="164"/>
      <c r="HJ58" s="164"/>
      <c r="HK58" s="164"/>
      <c r="HL58" s="164"/>
      <c r="HM58" s="164"/>
      <c r="HN58" s="164"/>
      <c r="HO58" s="164"/>
      <c r="HP58" s="164"/>
      <c r="HQ58" s="164"/>
      <c r="HR58" s="164"/>
      <c r="HS58" s="164"/>
      <c r="HT58" s="164"/>
      <c r="HU58" s="164"/>
      <c r="HV58" s="164"/>
      <c r="HW58" s="164"/>
    </row>
    <row r="59" spans="6:231" ht="13.5" customHeight="1" x14ac:dyDescent="0.15">
      <c r="L59" s="344"/>
      <c r="M59" s="344"/>
      <c r="N59" s="344"/>
      <c r="BG59" s="198"/>
      <c r="BH59" s="260"/>
      <c r="BI59" s="260"/>
      <c r="BJ59" s="164"/>
      <c r="CO59" s="160"/>
      <c r="CP59" s="160"/>
      <c r="CQ59" s="160"/>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c r="FA59" s="164"/>
      <c r="FB59" s="164"/>
      <c r="FC59" s="164"/>
      <c r="FD59" s="164"/>
      <c r="FE59" s="164"/>
      <c r="FF59" s="164"/>
      <c r="FG59" s="164"/>
      <c r="FH59" s="164"/>
      <c r="FI59" s="164"/>
      <c r="FJ59" s="164"/>
      <c r="FK59" s="164"/>
      <c r="FL59" s="164"/>
      <c r="FM59" s="164"/>
      <c r="FN59" s="164"/>
      <c r="FO59" s="164"/>
      <c r="FP59" s="164"/>
      <c r="FQ59" s="164"/>
      <c r="FR59" s="164"/>
      <c r="FS59" s="164"/>
      <c r="FT59" s="164"/>
      <c r="FU59" s="164"/>
      <c r="FV59" s="164"/>
      <c r="FW59" s="164"/>
      <c r="FX59" s="164"/>
      <c r="FY59" s="164"/>
      <c r="FZ59" s="164"/>
      <c r="GA59" s="164"/>
      <c r="GB59" s="164"/>
      <c r="GC59" s="164"/>
      <c r="GD59" s="164"/>
      <c r="GE59" s="164"/>
      <c r="GF59" s="164"/>
      <c r="GG59" s="164"/>
      <c r="GH59" s="164"/>
      <c r="GI59" s="164"/>
      <c r="GJ59" s="164"/>
      <c r="GK59" s="164"/>
      <c r="GL59" s="164"/>
      <c r="GM59" s="164"/>
      <c r="GN59" s="164"/>
      <c r="GO59" s="164"/>
      <c r="GP59" s="164"/>
      <c r="GQ59" s="164"/>
      <c r="GR59" s="164"/>
      <c r="GS59" s="164"/>
      <c r="GT59" s="164"/>
      <c r="GU59" s="164"/>
      <c r="GV59" s="164"/>
      <c r="GW59" s="164"/>
      <c r="GX59" s="164"/>
      <c r="GY59" s="164"/>
      <c r="GZ59" s="164"/>
      <c r="HA59" s="164"/>
      <c r="HB59" s="164"/>
      <c r="HC59" s="164"/>
      <c r="HD59" s="164"/>
      <c r="HE59" s="164"/>
      <c r="HF59" s="164"/>
      <c r="HG59" s="164"/>
      <c r="HH59" s="164"/>
      <c r="HI59" s="164"/>
      <c r="HJ59" s="164"/>
      <c r="HK59" s="164"/>
      <c r="HL59" s="164"/>
      <c r="HM59" s="164"/>
      <c r="HN59" s="164"/>
      <c r="HO59" s="164"/>
      <c r="HP59" s="164"/>
      <c r="HQ59" s="164"/>
      <c r="HR59" s="164"/>
      <c r="HS59" s="164"/>
      <c r="HT59" s="164"/>
      <c r="HU59" s="164"/>
      <c r="HV59" s="164"/>
      <c r="HW59" s="164"/>
    </row>
    <row r="60" spans="6:231" ht="13.5" customHeight="1" x14ac:dyDescent="0.15">
      <c r="L60" s="117"/>
      <c r="M60" s="117"/>
      <c r="N60" s="117"/>
      <c r="BG60" s="198"/>
      <c r="BH60" s="260"/>
      <c r="BI60" s="260"/>
      <c r="BJ60" s="165"/>
      <c r="CO60" s="160"/>
      <c r="CP60" s="160"/>
      <c r="CQ60" s="160"/>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FZ60" s="164"/>
      <c r="GA60" s="164"/>
      <c r="GB60" s="164"/>
      <c r="GC60" s="164"/>
      <c r="GD60" s="164"/>
      <c r="GE60" s="164"/>
      <c r="GF60" s="164"/>
      <c r="GG60" s="164"/>
      <c r="GH60" s="164"/>
      <c r="GI60" s="164"/>
      <c r="GJ60" s="164"/>
      <c r="GK60" s="164"/>
      <c r="GL60" s="164"/>
      <c r="GM60" s="164"/>
      <c r="GN60" s="164"/>
      <c r="GO60" s="164"/>
      <c r="GP60" s="164"/>
      <c r="GQ60" s="164"/>
      <c r="GR60" s="164"/>
      <c r="GS60" s="164"/>
      <c r="GT60" s="164"/>
      <c r="GU60" s="164"/>
      <c r="GV60" s="164"/>
      <c r="GW60" s="164"/>
      <c r="GX60" s="164"/>
      <c r="GY60" s="164"/>
      <c r="GZ60" s="164"/>
      <c r="HA60" s="164"/>
      <c r="HB60" s="164"/>
      <c r="HC60" s="164"/>
      <c r="HD60" s="164"/>
      <c r="HE60" s="164"/>
      <c r="HF60" s="164"/>
      <c r="HG60" s="164"/>
      <c r="HH60" s="164"/>
      <c r="HI60" s="164"/>
      <c r="HJ60" s="164"/>
      <c r="HK60" s="164"/>
      <c r="HL60" s="164"/>
      <c r="HM60" s="164"/>
      <c r="HN60" s="164"/>
      <c r="HO60" s="164"/>
      <c r="HP60" s="164"/>
      <c r="HQ60" s="164"/>
      <c r="HR60" s="164"/>
      <c r="HS60" s="164"/>
      <c r="HT60" s="164"/>
      <c r="HU60" s="164"/>
      <c r="HV60" s="164"/>
      <c r="HW60" s="164"/>
    </row>
    <row r="61" spans="6:231" ht="13.5" customHeight="1" x14ac:dyDescent="0.15">
      <c r="L61" s="117"/>
      <c r="M61" s="117"/>
      <c r="N61" s="117"/>
      <c r="BG61" s="198"/>
      <c r="BH61" s="260"/>
      <c r="BI61" s="260"/>
      <c r="BJ61" s="164"/>
      <c r="CO61" s="160"/>
      <c r="CP61" s="160"/>
      <c r="CQ61" s="160"/>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c r="EB61" s="164"/>
      <c r="EC61" s="164"/>
      <c r="ED61" s="164"/>
      <c r="EE61" s="164"/>
      <c r="EF61" s="164"/>
      <c r="EG61" s="164"/>
      <c r="EH61" s="164"/>
      <c r="EI61" s="164"/>
      <c r="EJ61" s="164"/>
      <c r="EK61" s="164"/>
      <c r="EL61" s="164"/>
      <c r="EM61" s="164"/>
      <c r="EN61" s="164"/>
      <c r="EO61" s="164"/>
      <c r="EP61" s="164"/>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R61" s="164"/>
      <c r="FS61" s="164"/>
      <c r="FT61" s="164"/>
      <c r="FU61" s="164"/>
      <c r="FV61" s="164"/>
      <c r="FW61" s="164"/>
      <c r="FX61" s="164"/>
      <c r="FY61" s="164"/>
      <c r="FZ61" s="164"/>
      <c r="GA61" s="164"/>
      <c r="GB61" s="164"/>
      <c r="GC61" s="164"/>
      <c r="GD61" s="164"/>
      <c r="GE61" s="164"/>
      <c r="GF61" s="164"/>
      <c r="GG61" s="164"/>
      <c r="GH61" s="164"/>
      <c r="GI61" s="164"/>
      <c r="GJ61" s="164"/>
      <c r="GK61" s="164"/>
      <c r="GL61" s="164"/>
      <c r="GM61" s="164"/>
      <c r="GN61" s="164"/>
      <c r="GO61" s="164"/>
      <c r="GP61" s="164"/>
      <c r="GQ61" s="164"/>
      <c r="GR61" s="164"/>
      <c r="GS61" s="164"/>
      <c r="GT61" s="164"/>
      <c r="GU61" s="164"/>
      <c r="GV61" s="164"/>
      <c r="GW61" s="164"/>
      <c r="GX61" s="164"/>
      <c r="GY61" s="164"/>
      <c r="GZ61" s="164"/>
      <c r="HA61" s="164"/>
      <c r="HB61" s="164"/>
      <c r="HC61" s="164"/>
      <c r="HD61" s="164"/>
      <c r="HE61" s="164"/>
      <c r="HF61" s="164"/>
      <c r="HG61" s="164"/>
      <c r="HH61" s="164"/>
      <c r="HI61" s="164"/>
      <c r="HJ61" s="164"/>
      <c r="HK61" s="164"/>
      <c r="HL61" s="164"/>
      <c r="HM61" s="164"/>
      <c r="HN61" s="164"/>
      <c r="HO61" s="164"/>
      <c r="HP61" s="164"/>
      <c r="HQ61" s="164"/>
      <c r="HR61" s="164"/>
      <c r="HS61" s="164"/>
      <c r="HT61" s="164"/>
      <c r="HU61" s="164"/>
      <c r="HV61" s="164"/>
      <c r="HW61" s="164"/>
    </row>
    <row r="62" spans="6:231" ht="13.5" customHeight="1" x14ac:dyDescent="0.15">
      <c r="L62" s="344"/>
      <c r="M62" s="344"/>
      <c r="N62" s="344"/>
      <c r="BG62" s="198"/>
      <c r="BH62" s="260"/>
      <c r="BI62" s="260"/>
      <c r="BJ62" s="164"/>
      <c r="CO62" s="160"/>
      <c r="CP62" s="160"/>
      <c r="CQ62" s="160"/>
      <c r="CR62" s="164"/>
      <c r="CS62" s="164"/>
      <c r="CT62" s="164"/>
      <c r="CU62" s="164"/>
      <c r="CV62" s="164"/>
      <c r="CW62" s="164"/>
      <c r="CX62" s="164"/>
      <c r="CY62" s="164"/>
      <c r="CZ62" s="164"/>
      <c r="DA62" s="164"/>
      <c r="DB62" s="164"/>
      <c r="DC62" s="164"/>
      <c r="DD62" s="164"/>
      <c r="DE62" s="164"/>
      <c r="DF62" s="164"/>
      <c r="DG62" s="164"/>
      <c r="DH62" s="164"/>
      <c r="DI62" s="164"/>
      <c r="DJ62" s="164"/>
      <c r="DK62" s="164"/>
      <c r="DL62" s="164"/>
      <c r="DM62" s="164"/>
      <c r="DN62" s="164"/>
      <c r="DO62" s="164"/>
      <c r="DP62" s="164"/>
      <c r="DQ62" s="164"/>
      <c r="DR62" s="164"/>
      <c r="DS62" s="164"/>
      <c r="DT62" s="164"/>
      <c r="DU62" s="164"/>
      <c r="DV62" s="164"/>
      <c r="DW62" s="164"/>
      <c r="DX62" s="164"/>
      <c r="DY62" s="164"/>
      <c r="DZ62" s="164"/>
      <c r="EA62" s="164"/>
      <c r="EB62" s="164"/>
      <c r="EC62" s="164"/>
      <c r="ED62" s="164"/>
      <c r="EE62" s="164"/>
      <c r="EF62" s="164"/>
      <c r="EG62" s="164"/>
      <c r="EH62" s="164"/>
      <c r="EI62" s="164"/>
      <c r="EJ62" s="164"/>
      <c r="EK62" s="164"/>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4"/>
      <c r="FU62" s="164"/>
      <c r="FV62" s="164"/>
      <c r="FW62" s="164"/>
      <c r="FX62" s="164"/>
      <c r="FY62" s="164"/>
      <c r="FZ62" s="164"/>
      <c r="GA62" s="164"/>
      <c r="GB62" s="164"/>
      <c r="GC62" s="164"/>
      <c r="GD62" s="164"/>
      <c r="GE62" s="164"/>
      <c r="GF62" s="164"/>
      <c r="GG62" s="164"/>
      <c r="GH62" s="164"/>
      <c r="GI62" s="164"/>
      <c r="GJ62" s="164"/>
      <c r="GK62" s="164"/>
      <c r="GL62" s="164"/>
      <c r="GM62" s="164"/>
      <c r="GN62" s="164"/>
      <c r="GO62" s="164"/>
      <c r="GP62" s="164"/>
      <c r="GQ62" s="164"/>
      <c r="GR62" s="164"/>
      <c r="GS62" s="164"/>
      <c r="GT62" s="164"/>
      <c r="GU62" s="164"/>
      <c r="GV62" s="164"/>
      <c r="GW62" s="164"/>
      <c r="GX62" s="164"/>
      <c r="GY62" s="164"/>
      <c r="GZ62" s="164"/>
      <c r="HA62" s="164"/>
      <c r="HB62" s="164"/>
      <c r="HC62" s="164"/>
      <c r="HD62" s="164"/>
      <c r="HE62" s="164"/>
      <c r="HF62" s="164"/>
      <c r="HG62" s="164"/>
      <c r="HH62" s="164"/>
      <c r="HI62" s="164"/>
      <c r="HJ62" s="164"/>
      <c r="HK62" s="164"/>
      <c r="HL62" s="164"/>
      <c r="HM62" s="164"/>
      <c r="HN62" s="164"/>
      <c r="HO62" s="164"/>
      <c r="HP62" s="164"/>
      <c r="HQ62" s="164"/>
      <c r="HR62" s="164"/>
      <c r="HS62" s="164"/>
      <c r="HT62" s="164"/>
      <c r="HU62" s="164"/>
      <c r="HV62" s="164"/>
      <c r="HW62" s="164"/>
    </row>
    <row r="63" spans="6:231" ht="13.5" customHeight="1" x14ac:dyDescent="0.15">
      <c r="L63" s="117"/>
      <c r="M63" s="117"/>
      <c r="N63" s="117"/>
      <c r="BG63" s="198"/>
      <c r="BH63" s="260"/>
      <c r="BI63" s="260"/>
      <c r="BJ63" s="164"/>
      <c r="CO63" s="160"/>
      <c r="CP63" s="160"/>
      <c r="CQ63" s="160"/>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c r="FA63" s="164"/>
      <c r="FB63" s="164"/>
      <c r="FC63" s="164"/>
      <c r="FD63" s="164"/>
      <c r="FE63" s="164"/>
      <c r="FF63" s="164"/>
      <c r="FG63" s="164"/>
      <c r="FH63" s="164"/>
      <c r="FI63" s="164"/>
      <c r="FJ63" s="164"/>
      <c r="FK63" s="164"/>
      <c r="FL63" s="164"/>
      <c r="FM63" s="164"/>
      <c r="FN63" s="164"/>
      <c r="FO63" s="164"/>
      <c r="FP63" s="164"/>
      <c r="FQ63" s="164"/>
      <c r="FR63" s="164"/>
      <c r="FS63" s="164"/>
      <c r="FT63" s="164"/>
      <c r="FU63" s="164"/>
      <c r="FV63" s="164"/>
      <c r="FW63" s="164"/>
      <c r="FX63" s="164"/>
      <c r="FY63" s="164"/>
      <c r="FZ63" s="164"/>
      <c r="GA63" s="164"/>
      <c r="GB63" s="164"/>
      <c r="GC63" s="164"/>
      <c r="GD63" s="164"/>
      <c r="GE63" s="164"/>
      <c r="GF63" s="164"/>
      <c r="GG63" s="164"/>
      <c r="GH63" s="164"/>
      <c r="GI63" s="164"/>
      <c r="GJ63" s="164"/>
      <c r="GK63" s="164"/>
      <c r="GL63" s="164"/>
      <c r="GM63" s="164"/>
      <c r="GN63" s="164"/>
      <c r="GO63" s="164"/>
      <c r="GP63" s="164"/>
      <c r="GQ63" s="164"/>
      <c r="GR63" s="164"/>
      <c r="GS63" s="164"/>
      <c r="GT63" s="164"/>
      <c r="GU63" s="164"/>
      <c r="GV63" s="164"/>
      <c r="GW63" s="164"/>
      <c r="GX63" s="164"/>
      <c r="GY63" s="164"/>
      <c r="GZ63" s="164"/>
      <c r="HA63" s="164"/>
      <c r="HB63" s="164"/>
      <c r="HC63" s="164"/>
      <c r="HD63" s="164"/>
      <c r="HE63" s="164"/>
      <c r="HF63" s="164"/>
      <c r="HG63" s="164"/>
      <c r="HH63" s="164"/>
      <c r="HI63" s="164"/>
      <c r="HJ63" s="164"/>
      <c r="HK63" s="164"/>
      <c r="HL63" s="164"/>
      <c r="HM63" s="164"/>
      <c r="HN63" s="164"/>
      <c r="HO63" s="164"/>
      <c r="HP63" s="164"/>
      <c r="HQ63" s="164"/>
      <c r="HR63" s="164"/>
      <c r="HS63" s="164"/>
      <c r="HT63" s="164"/>
      <c r="HU63" s="164"/>
      <c r="HV63" s="164"/>
      <c r="HW63" s="164"/>
    </row>
    <row r="64" spans="6:231" ht="13.5" customHeight="1" x14ac:dyDescent="0.15">
      <c r="L64" s="117"/>
      <c r="M64" s="117"/>
      <c r="N64" s="117"/>
      <c r="BG64" s="198"/>
      <c r="BH64" s="260"/>
      <c r="BI64" s="260"/>
      <c r="BJ64" s="164"/>
      <c r="CO64" s="160"/>
      <c r="CP64" s="160"/>
      <c r="CQ64" s="160"/>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c r="FA64" s="164"/>
      <c r="FB64" s="164"/>
      <c r="FC64" s="164"/>
      <c r="FD64" s="164"/>
      <c r="FE64" s="164"/>
      <c r="FF64" s="164"/>
      <c r="FG64" s="164"/>
      <c r="FH64" s="164"/>
      <c r="FI64" s="164"/>
      <c r="FJ64" s="164"/>
      <c r="FK64" s="164"/>
      <c r="FL64" s="164"/>
      <c r="FM64" s="164"/>
      <c r="FN64" s="164"/>
      <c r="FO64" s="164"/>
      <c r="FP64" s="164"/>
      <c r="FQ64" s="164"/>
      <c r="FR64" s="164"/>
      <c r="FS64" s="164"/>
      <c r="FT64" s="164"/>
      <c r="FU64" s="164"/>
      <c r="FV64" s="164"/>
      <c r="FW64" s="164"/>
      <c r="FX64" s="164"/>
      <c r="FY64" s="164"/>
      <c r="FZ64" s="164"/>
      <c r="GA64" s="164"/>
      <c r="GB64" s="164"/>
      <c r="GC64" s="164"/>
      <c r="GD64" s="164"/>
      <c r="GE64" s="164"/>
      <c r="GF64" s="164"/>
      <c r="GG64" s="164"/>
      <c r="GH64" s="164"/>
      <c r="GI64" s="164"/>
      <c r="GJ64" s="164"/>
      <c r="GK64" s="164"/>
      <c r="GL64" s="164"/>
      <c r="GM64" s="164"/>
      <c r="GN64" s="164"/>
      <c r="GO64" s="164"/>
      <c r="GP64" s="164"/>
      <c r="GQ64" s="164"/>
      <c r="GR64" s="164"/>
      <c r="GS64" s="164"/>
      <c r="GT64" s="164"/>
      <c r="GU64" s="164"/>
      <c r="GV64" s="164"/>
      <c r="GW64" s="164"/>
      <c r="GX64" s="164"/>
      <c r="GY64" s="164"/>
      <c r="GZ64" s="164"/>
      <c r="HA64" s="164"/>
      <c r="HB64" s="164"/>
      <c r="HC64" s="164"/>
      <c r="HD64" s="164"/>
      <c r="HE64" s="164"/>
      <c r="HF64" s="164"/>
      <c r="HG64" s="164"/>
      <c r="HH64" s="164"/>
      <c r="HI64" s="164"/>
      <c r="HJ64" s="164"/>
      <c r="HK64" s="164"/>
      <c r="HL64" s="164"/>
      <c r="HM64" s="164"/>
      <c r="HN64" s="164"/>
      <c r="HO64" s="164"/>
      <c r="HP64" s="164"/>
      <c r="HQ64" s="164"/>
      <c r="HR64" s="164"/>
      <c r="HS64" s="164"/>
      <c r="HT64" s="164"/>
      <c r="HU64" s="164"/>
      <c r="HV64" s="164"/>
      <c r="HW64" s="164"/>
    </row>
    <row r="65" spans="6:231" ht="13.5" customHeight="1" x14ac:dyDescent="0.15">
      <c r="L65" s="344"/>
      <c r="M65" s="344"/>
      <c r="N65" s="344"/>
      <c r="BG65" s="198"/>
      <c r="BH65" s="260"/>
      <c r="BI65" s="260"/>
      <c r="BJ65" s="164"/>
      <c r="CO65" s="160"/>
      <c r="CP65" s="160"/>
      <c r="CQ65" s="160"/>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c r="EB65" s="164"/>
      <c r="EC65" s="164"/>
      <c r="ED65" s="164"/>
      <c r="EE65" s="164"/>
      <c r="EF65" s="164"/>
      <c r="EG65" s="164"/>
      <c r="EH65" s="164"/>
      <c r="EI65" s="164"/>
      <c r="EJ65" s="164"/>
      <c r="EK65" s="164"/>
      <c r="EL65" s="164"/>
      <c r="EM65" s="164"/>
      <c r="EN65" s="164"/>
      <c r="EO65" s="164"/>
      <c r="EP65" s="164"/>
      <c r="EQ65" s="164"/>
      <c r="ER65" s="164"/>
      <c r="ES65" s="164"/>
      <c r="ET65" s="164"/>
      <c r="EU65" s="164"/>
      <c r="EV65" s="164"/>
      <c r="EW65" s="164"/>
      <c r="EX65" s="164"/>
      <c r="EY65" s="164"/>
      <c r="EZ65" s="164"/>
      <c r="FA65" s="164"/>
      <c r="FB65" s="164"/>
      <c r="FC65" s="164"/>
      <c r="FD65" s="164"/>
      <c r="FE65" s="164"/>
      <c r="FF65" s="164"/>
      <c r="FG65" s="164"/>
      <c r="FH65" s="164"/>
      <c r="FI65" s="164"/>
      <c r="FJ65" s="164"/>
      <c r="FK65" s="164"/>
      <c r="FL65" s="164"/>
      <c r="FM65" s="164"/>
      <c r="FN65" s="164"/>
      <c r="FO65" s="164"/>
      <c r="FP65" s="164"/>
      <c r="FQ65" s="164"/>
      <c r="FR65" s="164"/>
      <c r="FS65" s="164"/>
      <c r="FT65" s="164"/>
      <c r="FU65" s="164"/>
      <c r="FV65" s="164"/>
      <c r="FW65" s="164"/>
      <c r="FX65" s="164"/>
      <c r="FY65" s="164"/>
      <c r="FZ65" s="164"/>
      <c r="GA65" s="164"/>
      <c r="GB65" s="164"/>
      <c r="GC65" s="164"/>
      <c r="GD65" s="164"/>
      <c r="GE65" s="164"/>
      <c r="GF65" s="164"/>
      <c r="GG65" s="164"/>
      <c r="GH65" s="164"/>
      <c r="GI65" s="164"/>
      <c r="GJ65" s="164"/>
      <c r="GK65" s="164"/>
      <c r="GL65" s="164"/>
      <c r="GM65" s="164"/>
      <c r="GN65" s="164"/>
      <c r="GO65" s="164"/>
      <c r="GP65" s="164"/>
      <c r="GQ65" s="164"/>
      <c r="GR65" s="164"/>
      <c r="GS65" s="164"/>
      <c r="GT65" s="164"/>
      <c r="GU65" s="164"/>
      <c r="GV65" s="164"/>
      <c r="GW65" s="164"/>
      <c r="GX65" s="164"/>
      <c r="GY65" s="164"/>
      <c r="GZ65" s="164"/>
      <c r="HA65" s="164"/>
      <c r="HB65" s="164"/>
      <c r="HC65" s="164"/>
      <c r="HD65" s="164"/>
      <c r="HE65" s="164"/>
      <c r="HF65" s="164"/>
      <c r="HG65" s="164"/>
      <c r="HH65" s="164"/>
      <c r="HI65" s="164"/>
      <c r="HJ65" s="164"/>
      <c r="HK65" s="164"/>
      <c r="HL65" s="164"/>
      <c r="HM65" s="164"/>
      <c r="HN65" s="164"/>
      <c r="HO65" s="164"/>
      <c r="HP65" s="164"/>
      <c r="HQ65" s="164"/>
      <c r="HR65" s="164"/>
      <c r="HS65" s="164"/>
      <c r="HT65" s="164"/>
      <c r="HU65" s="164"/>
      <c r="HV65" s="164"/>
      <c r="HW65" s="164"/>
    </row>
    <row r="66" spans="6:231" ht="13.5" customHeight="1" x14ac:dyDescent="0.15">
      <c r="L66" s="163"/>
      <c r="M66" s="163"/>
      <c r="N66" s="163"/>
      <c r="BG66" s="198"/>
      <c r="BH66" s="260"/>
      <c r="BI66" s="260"/>
      <c r="BJ66" s="164"/>
      <c r="CO66" s="160"/>
      <c r="CP66" s="160"/>
      <c r="CQ66" s="160"/>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4"/>
      <c r="FU66" s="164"/>
      <c r="FV66" s="164"/>
      <c r="FW66" s="164"/>
      <c r="FX66" s="164"/>
      <c r="FY66" s="164"/>
      <c r="FZ66" s="164"/>
      <c r="GA66" s="164"/>
      <c r="GB66" s="164"/>
      <c r="GC66" s="164"/>
      <c r="GD66" s="164"/>
      <c r="GE66" s="164"/>
      <c r="GF66" s="164"/>
      <c r="GG66" s="164"/>
      <c r="GH66" s="164"/>
      <c r="GI66" s="164"/>
      <c r="GJ66" s="164"/>
      <c r="GK66" s="164"/>
      <c r="GL66" s="164"/>
      <c r="GM66" s="164"/>
      <c r="GN66" s="164"/>
      <c r="GO66" s="164"/>
      <c r="GP66" s="164"/>
      <c r="GQ66" s="164"/>
      <c r="GR66" s="164"/>
      <c r="GS66" s="164"/>
      <c r="GT66" s="164"/>
      <c r="GU66" s="164"/>
      <c r="GV66" s="164"/>
      <c r="GW66" s="164"/>
      <c r="GX66" s="164"/>
      <c r="GY66" s="164"/>
      <c r="GZ66" s="164"/>
      <c r="HA66" s="164"/>
      <c r="HB66" s="164"/>
      <c r="HC66" s="164"/>
      <c r="HD66" s="164"/>
      <c r="HE66" s="164"/>
      <c r="HF66" s="164"/>
      <c r="HG66" s="164"/>
      <c r="HH66" s="164"/>
      <c r="HI66" s="164"/>
      <c r="HJ66" s="164"/>
      <c r="HK66" s="164"/>
      <c r="HL66" s="164"/>
      <c r="HM66" s="164"/>
      <c r="HN66" s="164"/>
      <c r="HO66" s="164"/>
      <c r="HP66" s="164"/>
      <c r="HQ66" s="164"/>
      <c r="HR66" s="164"/>
      <c r="HS66" s="164"/>
      <c r="HT66" s="164"/>
      <c r="HU66" s="164"/>
      <c r="HV66" s="164"/>
      <c r="HW66" s="164"/>
    </row>
    <row r="67" spans="6:231" ht="13.5" customHeight="1" x14ac:dyDescent="0.15">
      <c r="L67" s="163"/>
      <c r="M67" s="163"/>
      <c r="N67" s="163"/>
      <c r="BG67" s="198"/>
      <c r="BH67" s="260"/>
      <c r="BI67" s="260"/>
      <c r="BJ67" s="164"/>
      <c r="CO67" s="160"/>
      <c r="CP67" s="160"/>
      <c r="CQ67" s="160"/>
      <c r="CR67" s="164"/>
      <c r="CS67" s="164"/>
      <c r="CT67" s="164"/>
      <c r="CU67" s="164"/>
      <c r="CV67" s="164"/>
      <c r="CW67" s="164"/>
      <c r="CX67" s="164"/>
      <c r="CY67" s="164"/>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c r="EB67" s="164"/>
      <c r="EC67" s="164"/>
      <c r="ED67" s="164"/>
      <c r="EE67" s="164"/>
      <c r="EF67" s="164"/>
      <c r="EG67" s="164"/>
      <c r="EH67" s="164"/>
      <c r="EI67" s="164"/>
      <c r="EJ67" s="164"/>
      <c r="EK67" s="164"/>
      <c r="EL67" s="164"/>
      <c r="EM67" s="164"/>
      <c r="EN67" s="164"/>
      <c r="EO67" s="164"/>
      <c r="EP67" s="164"/>
      <c r="EQ67" s="164"/>
      <c r="ER67" s="164"/>
      <c r="ES67" s="164"/>
      <c r="ET67" s="164"/>
      <c r="EU67" s="164"/>
      <c r="EV67" s="164"/>
      <c r="EW67" s="164"/>
      <c r="EX67" s="164"/>
      <c r="EY67" s="164"/>
      <c r="EZ67" s="164"/>
      <c r="FA67" s="164"/>
      <c r="FB67" s="164"/>
      <c r="FC67" s="164"/>
      <c r="FD67" s="164"/>
      <c r="FE67" s="164"/>
      <c r="FF67" s="164"/>
      <c r="FG67" s="164"/>
      <c r="FH67" s="164"/>
      <c r="FI67" s="164"/>
      <c r="FJ67" s="164"/>
      <c r="FK67" s="164"/>
      <c r="FL67" s="164"/>
      <c r="FM67" s="164"/>
      <c r="FN67" s="164"/>
      <c r="FO67" s="164"/>
      <c r="FP67" s="164"/>
      <c r="FQ67" s="164"/>
      <c r="FR67" s="164"/>
      <c r="FS67" s="164"/>
      <c r="FT67" s="164"/>
      <c r="FU67" s="164"/>
      <c r="FV67" s="164"/>
      <c r="FW67" s="164"/>
      <c r="FX67" s="164"/>
      <c r="FY67" s="164"/>
      <c r="FZ67" s="164"/>
      <c r="GA67" s="164"/>
      <c r="GB67" s="164"/>
      <c r="GC67" s="164"/>
      <c r="GD67" s="164"/>
      <c r="GE67" s="164"/>
      <c r="GF67" s="164"/>
      <c r="GG67" s="164"/>
      <c r="GH67" s="164"/>
      <c r="GI67" s="164"/>
      <c r="GJ67" s="164"/>
      <c r="GK67" s="164"/>
      <c r="GL67" s="164"/>
      <c r="GM67" s="164"/>
      <c r="GN67" s="164"/>
      <c r="GO67" s="164"/>
      <c r="GP67" s="164"/>
      <c r="GQ67" s="164"/>
      <c r="GR67" s="164"/>
      <c r="GS67" s="164"/>
      <c r="GT67" s="164"/>
      <c r="GU67" s="164"/>
      <c r="GV67" s="164"/>
      <c r="GW67" s="164"/>
      <c r="GX67" s="164"/>
      <c r="GY67" s="164"/>
      <c r="GZ67" s="164"/>
      <c r="HA67" s="164"/>
      <c r="HB67" s="164"/>
      <c r="HC67" s="164"/>
      <c r="HD67" s="164"/>
      <c r="HE67" s="164"/>
      <c r="HF67" s="164"/>
      <c r="HG67" s="164"/>
      <c r="HH67" s="164"/>
      <c r="HI67" s="164"/>
      <c r="HJ67" s="164"/>
      <c r="HK67" s="164"/>
      <c r="HL67" s="164"/>
      <c r="HM67" s="164"/>
      <c r="HN67" s="164"/>
      <c r="HO67" s="164"/>
      <c r="HP67" s="164"/>
      <c r="HQ67" s="164"/>
      <c r="HR67" s="164"/>
      <c r="HS67" s="164"/>
      <c r="HT67" s="164"/>
      <c r="HU67" s="164"/>
      <c r="HV67" s="164"/>
      <c r="HW67" s="164"/>
    </row>
    <row r="68" spans="6:231" ht="13.5" customHeight="1" x14ac:dyDescent="0.15">
      <c r="L68" s="162"/>
      <c r="M68" s="162"/>
      <c r="N68" s="162"/>
      <c r="W68" s="111"/>
      <c r="Z68" s="111"/>
      <c r="BG68" s="198"/>
      <c r="BH68" s="260"/>
      <c r="BI68" s="260"/>
      <c r="BJ68" s="164"/>
      <c r="CO68" s="160"/>
      <c r="CP68" s="160"/>
      <c r="CQ68" s="160"/>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64"/>
      <c r="FN68" s="164"/>
      <c r="FO68" s="164"/>
      <c r="FP68" s="164"/>
      <c r="FQ68" s="164"/>
      <c r="FR68" s="164"/>
      <c r="FS68" s="164"/>
      <c r="FT68" s="164"/>
      <c r="FU68" s="164"/>
      <c r="FV68" s="164"/>
      <c r="FW68" s="164"/>
      <c r="FX68" s="164"/>
      <c r="FY68" s="164"/>
      <c r="FZ68" s="164"/>
      <c r="GA68" s="164"/>
      <c r="GB68" s="164"/>
      <c r="GC68" s="164"/>
      <c r="GD68" s="164"/>
      <c r="GE68" s="164"/>
      <c r="GF68" s="164"/>
      <c r="GG68" s="164"/>
      <c r="GH68" s="164"/>
      <c r="GI68" s="164"/>
      <c r="GJ68" s="164"/>
      <c r="GK68" s="164"/>
      <c r="GL68" s="164"/>
      <c r="GM68" s="164"/>
      <c r="GN68" s="164"/>
      <c r="GO68" s="164"/>
      <c r="GP68" s="164"/>
      <c r="GQ68" s="164"/>
      <c r="GR68" s="164"/>
      <c r="GS68" s="164"/>
      <c r="GT68" s="164"/>
      <c r="GU68" s="164"/>
      <c r="GV68" s="164"/>
      <c r="GW68" s="164"/>
      <c r="GX68" s="164"/>
      <c r="GY68" s="164"/>
      <c r="GZ68" s="164"/>
      <c r="HA68" s="164"/>
      <c r="HB68" s="164"/>
      <c r="HC68" s="164"/>
      <c r="HD68" s="164"/>
      <c r="HE68" s="164"/>
      <c r="HF68" s="164"/>
      <c r="HG68" s="164"/>
      <c r="HH68" s="164"/>
      <c r="HI68" s="164"/>
      <c r="HJ68" s="164"/>
      <c r="HK68" s="164"/>
      <c r="HL68" s="164"/>
      <c r="HM68" s="164"/>
      <c r="HN68" s="164"/>
      <c r="HO68" s="164"/>
      <c r="HP68" s="164"/>
      <c r="HQ68" s="164"/>
      <c r="HR68" s="164"/>
      <c r="HS68" s="164"/>
      <c r="HT68" s="164"/>
      <c r="HU68" s="164"/>
      <c r="HV68" s="164"/>
      <c r="HW68" s="164"/>
    </row>
    <row r="69" spans="6:231" ht="13.5" customHeight="1" x14ac:dyDescent="0.15">
      <c r="BG69" s="198"/>
      <c r="BH69" s="260"/>
      <c r="BI69" s="260"/>
      <c r="BJ69" s="164"/>
      <c r="CO69" s="160"/>
      <c r="CP69" s="160"/>
      <c r="CQ69" s="160"/>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c r="DR69" s="164"/>
      <c r="DS69" s="164"/>
      <c r="DT69" s="164"/>
      <c r="DU69" s="164"/>
      <c r="DV69" s="164"/>
      <c r="DW69" s="164"/>
      <c r="DX69" s="164"/>
      <c r="DY69" s="164"/>
      <c r="DZ69" s="164"/>
      <c r="EA69" s="164"/>
      <c r="EB69" s="164"/>
      <c r="EC69" s="164"/>
      <c r="ED69" s="164"/>
      <c r="EE69" s="164"/>
      <c r="EF69" s="164"/>
      <c r="EG69" s="164"/>
      <c r="EH69" s="164"/>
      <c r="EI69" s="164"/>
      <c r="EJ69" s="164"/>
      <c r="EK69" s="164"/>
      <c r="EL69" s="164"/>
      <c r="EM69" s="164"/>
      <c r="EN69" s="164"/>
      <c r="EO69" s="164"/>
      <c r="EP69" s="164"/>
      <c r="EQ69" s="164"/>
      <c r="ER69" s="164"/>
      <c r="ES69" s="164"/>
      <c r="ET69" s="164"/>
      <c r="EU69" s="164"/>
      <c r="EV69" s="164"/>
      <c r="EW69" s="164"/>
      <c r="EX69" s="164"/>
      <c r="EY69" s="164"/>
      <c r="EZ69" s="164"/>
      <c r="FA69" s="164"/>
      <c r="FB69" s="164"/>
      <c r="FC69" s="164"/>
      <c r="FD69" s="164"/>
      <c r="FE69" s="164"/>
      <c r="FF69" s="164"/>
      <c r="FG69" s="164"/>
      <c r="FH69" s="164"/>
      <c r="FI69" s="164"/>
      <c r="FJ69" s="164"/>
      <c r="FK69" s="164"/>
      <c r="FL69" s="164"/>
      <c r="FM69" s="164"/>
      <c r="FN69" s="164"/>
      <c r="FO69" s="164"/>
      <c r="FP69" s="164"/>
      <c r="FQ69" s="164"/>
      <c r="FR69" s="164"/>
      <c r="FS69" s="164"/>
      <c r="FT69" s="164"/>
      <c r="FU69" s="164"/>
      <c r="FV69" s="164"/>
      <c r="FW69" s="164"/>
      <c r="FX69" s="164"/>
      <c r="FY69" s="164"/>
      <c r="FZ69" s="164"/>
      <c r="GA69" s="164"/>
      <c r="GB69" s="164"/>
      <c r="GC69" s="164"/>
      <c r="GD69" s="164"/>
      <c r="GE69" s="164"/>
      <c r="GF69" s="164"/>
      <c r="GG69" s="164"/>
      <c r="GH69" s="164"/>
      <c r="GI69" s="164"/>
      <c r="GJ69" s="164"/>
      <c r="GK69" s="164"/>
      <c r="GL69" s="164"/>
      <c r="GM69" s="164"/>
      <c r="GN69" s="164"/>
      <c r="GO69" s="164"/>
      <c r="GP69" s="164"/>
      <c r="GQ69" s="164"/>
      <c r="GR69" s="164"/>
      <c r="GS69" s="164"/>
      <c r="GT69" s="164"/>
      <c r="GU69" s="164"/>
      <c r="GV69" s="164"/>
      <c r="GW69" s="164"/>
      <c r="GX69" s="164"/>
      <c r="GY69" s="164"/>
      <c r="GZ69" s="164"/>
      <c r="HA69" s="164"/>
      <c r="HB69" s="164"/>
      <c r="HC69" s="164"/>
      <c r="HD69" s="164"/>
      <c r="HE69" s="164"/>
      <c r="HF69" s="164"/>
      <c r="HG69" s="164"/>
      <c r="HH69" s="164"/>
      <c r="HI69" s="164"/>
      <c r="HJ69" s="164"/>
      <c r="HK69" s="164"/>
      <c r="HL69" s="164"/>
      <c r="HM69" s="164"/>
      <c r="HN69" s="164"/>
      <c r="HO69" s="164"/>
      <c r="HP69" s="164"/>
      <c r="HQ69" s="164"/>
      <c r="HR69" s="164"/>
      <c r="HS69" s="164"/>
      <c r="HT69" s="164"/>
      <c r="HU69" s="164"/>
      <c r="HV69" s="164"/>
      <c r="HW69" s="164"/>
    </row>
    <row r="70" spans="6:231" ht="13.5" customHeight="1" x14ac:dyDescent="0.15">
      <c r="BG70" s="198"/>
      <c r="BH70" s="260"/>
      <c r="BI70" s="260"/>
      <c r="BJ70" s="164"/>
      <c r="CO70" s="160"/>
      <c r="CP70" s="160"/>
      <c r="CQ70" s="160"/>
      <c r="CR70" s="164"/>
      <c r="CS70" s="164"/>
      <c r="CT70" s="164"/>
      <c r="CU70" s="164"/>
      <c r="CV70" s="164"/>
      <c r="CW70" s="164"/>
      <c r="CX70" s="164"/>
      <c r="CY70" s="164"/>
      <c r="CZ70" s="164"/>
      <c r="DA70" s="164"/>
      <c r="DB70" s="164"/>
      <c r="DC70" s="164"/>
      <c r="DD70" s="164"/>
      <c r="DE70" s="164"/>
      <c r="DF70" s="164"/>
      <c r="DG70" s="164"/>
      <c r="DH70" s="164"/>
      <c r="DI70" s="164"/>
      <c r="DJ70" s="164"/>
      <c r="DK70" s="164"/>
      <c r="DL70" s="164"/>
      <c r="DM70" s="164"/>
      <c r="DN70" s="164"/>
      <c r="DO70" s="164"/>
      <c r="DP70" s="164"/>
      <c r="DQ70" s="164"/>
      <c r="DR70" s="164"/>
      <c r="DS70" s="164"/>
      <c r="DT70" s="164"/>
      <c r="DU70" s="164"/>
      <c r="DV70" s="164"/>
      <c r="DW70" s="164"/>
      <c r="DX70" s="164"/>
      <c r="DY70" s="164"/>
      <c r="DZ70" s="164"/>
      <c r="EA70" s="164"/>
      <c r="EB70" s="164"/>
      <c r="EC70" s="164"/>
      <c r="ED70" s="164"/>
      <c r="EE70" s="164"/>
      <c r="EF70" s="164"/>
      <c r="EG70" s="164"/>
      <c r="EH70" s="164"/>
      <c r="EI70" s="164"/>
      <c r="EJ70" s="164"/>
      <c r="EK70" s="164"/>
      <c r="EL70" s="164"/>
      <c r="EM70" s="164"/>
      <c r="EN70" s="164"/>
      <c r="EO70" s="164"/>
      <c r="EP70" s="164"/>
      <c r="EQ70" s="164"/>
      <c r="ER70" s="164"/>
      <c r="ES70" s="164"/>
      <c r="ET70" s="164"/>
      <c r="EU70" s="164"/>
      <c r="EV70" s="164"/>
      <c r="EW70" s="164"/>
      <c r="EX70" s="164"/>
      <c r="EY70" s="164"/>
      <c r="EZ70" s="164"/>
      <c r="FA70" s="164"/>
      <c r="FB70" s="164"/>
      <c r="FC70" s="164"/>
      <c r="FD70" s="164"/>
      <c r="FE70" s="164"/>
      <c r="FF70" s="164"/>
      <c r="FG70" s="164"/>
      <c r="FH70" s="164"/>
      <c r="FI70" s="164"/>
      <c r="FJ70" s="164"/>
      <c r="FK70" s="164"/>
      <c r="FL70" s="164"/>
      <c r="FM70" s="164"/>
      <c r="FN70" s="164"/>
      <c r="FO70" s="164"/>
      <c r="FP70" s="164"/>
      <c r="FQ70" s="164"/>
      <c r="FR70" s="164"/>
      <c r="FS70" s="164"/>
      <c r="FT70" s="164"/>
      <c r="FU70" s="164"/>
      <c r="FV70" s="164"/>
      <c r="FW70" s="164"/>
      <c r="FX70" s="164"/>
      <c r="FY70" s="164"/>
      <c r="FZ70" s="164"/>
      <c r="GA70" s="164"/>
      <c r="GB70" s="164"/>
      <c r="GC70" s="164"/>
      <c r="GD70" s="164"/>
      <c r="GE70" s="164"/>
      <c r="GF70" s="164"/>
      <c r="GG70" s="164"/>
      <c r="GH70" s="164"/>
      <c r="GI70" s="164"/>
      <c r="GJ70" s="164"/>
      <c r="GK70" s="164"/>
      <c r="GL70" s="164"/>
      <c r="GM70" s="164"/>
      <c r="GN70" s="164"/>
      <c r="GO70" s="164"/>
      <c r="GP70" s="164"/>
      <c r="GQ70" s="164"/>
      <c r="GR70" s="164"/>
      <c r="GS70" s="164"/>
      <c r="GT70" s="164"/>
      <c r="GU70" s="164"/>
      <c r="GV70" s="164"/>
      <c r="GW70" s="164"/>
      <c r="GX70" s="164"/>
      <c r="GY70" s="164"/>
      <c r="GZ70" s="164"/>
      <c r="HA70" s="164"/>
      <c r="HB70" s="164"/>
      <c r="HC70" s="164"/>
      <c r="HD70" s="164"/>
      <c r="HE70" s="164"/>
      <c r="HF70" s="164"/>
      <c r="HG70" s="164"/>
      <c r="HH70" s="164"/>
      <c r="HI70" s="164"/>
      <c r="HJ70" s="164"/>
      <c r="HK70" s="164"/>
      <c r="HL70" s="164"/>
      <c r="HM70" s="164"/>
      <c r="HN70" s="164"/>
      <c r="HO70" s="164"/>
      <c r="HP70" s="164"/>
      <c r="HQ70" s="164"/>
      <c r="HR70" s="164"/>
      <c r="HS70" s="164"/>
      <c r="HT70" s="164"/>
      <c r="HU70" s="164"/>
      <c r="HV70" s="164"/>
      <c r="HW70" s="164"/>
    </row>
    <row r="71" spans="6:231" ht="13.5" customHeight="1" x14ac:dyDescent="0.15">
      <c r="AL71" s="112"/>
      <c r="BG71" s="198"/>
      <c r="BH71" s="260"/>
      <c r="BI71" s="260"/>
      <c r="BJ71" s="164"/>
      <c r="CO71" s="160"/>
      <c r="CP71" s="160"/>
      <c r="CQ71" s="160"/>
      <c r="CR71" s="164"/>
      <c r="CS71" s="164"/>
      <c r="CT71" s="164"/>
      <c r="CU71" s="164"/>
      <c r="CV71" s="164"/>
      <c r="CW71" s="164"/>
      <c r="CX71" s="164"/>
      <c r="CY71" s="164"/>
      <c r="CZ71" s="164"/>
      <c r="DA71" s="164"/>
      <c r="DB71" s="164"/>
      <c r="DC71" s="164"/>
      <c r="DD71" s="164"/>
      <c r="DE71" s="164"/>
      <c r="DF71" s="164"/>
      <c r="DG71" s="164"/>
      <c r="DH71" s="164"/>
      <c r="DI71" s="164"/>
      <c r="DJ71" s="164"/>
      <c r="DK71" s="164"/>
      <c r="DL71" s="164"/>
      <c r="DM71" s="164"/>
      <c r="DN71" s="164"/>
      <c r="DO71" s="164"/>
      <c r="DP71" s="164"/>
      <c r="DQ71" s="164"/>
      <c r="DR71" s="164"/>
      <c r="DS71" s="164"/>
      <c r="DT71" s="164"/>
      <c r="DU71" s="164"/>
      <c r="DV71" s="164"/>
      <c r="DW71" s="164"/>
      <c r="DX71" s="164"/>
      <c r="DY71" s="164"/>
      <c r="DZ71" s="164"/>
      <c r="EA71" s="164"/>
      <c r="EB71" s="164"/>
      <c r="EC71" s="164"/>
      <c r="ED71" s="164"/>
      <c r="EE71" s="164"/>
      <c r="EF71" s="164"/>
      <c r="EG71" s="164"/>
      <c r="EH71" s="164"/>
      <c r="EI71" s="164"/>
      <c r="EJ71" s="164"/>
      <c r="EK71" s="164"/>
      <c r="EL71" s="164"/>
      <c r="EM71" s="164"/>
      <c r="EN71" s="164"/>
      <c r="EO71" s="164"/>
      <c r="EP71" s="164"/>
      <c r="EQ71" s="164"/>
      <c r="ER71" s="164"/>
      <c r="ES71" s="164"/>
      <c r="ET71" s="164"/>
      <c r="EU71" s="164"/>
      <c r="EV71" s="164"/>
      <c r="EW71" s="164"/>
      <c r="EX71" s="164"/>
      <c r="EY71" s="164"/>
      <c r="EZ71" s="164"/>
      <c r="FA71" s="164"/>
      <c r="FB71" s="164"/>
      <c r="FC71" s="164"/>
      <c r="FD71" s="164"/>
      <c r="FE71" s="164"/>
      <c r="FF71" s="164"/>
      <c r="FG71" s="164"/>
      <c r="FH71" s="164"/>
      <c r="FI71" s="164"/>
      <c r="FJ71" s="164"/>
      <c r="FK71" s="164"/>
      <c r="FL71" s="164"/>
      <c r="FM71" s="164"/>
      <c r="FN71" s="164"/>
      <c r="FO71" s="164"/>
      <c r="FP71" s="164"/>
      <c r="FQ71" s="164"/>
      <c r="FR71" s="164"/>
      <c r="FS71" s="164"/>
      <c r="FT71" s="164"/>
      <c r="FU71" s="164"/>
      <c r="FV71" s="164"/>
      <c r="FW71" s="164"/>
      <c r="FX71" s="164"/>
      <c r="FY71" s="164"/>
      <c r="FZ71" s="164"/>
      <c r="GA71" s="164"/>
      <c r="GB71" s="164"/>
      <c r="GC71" s="164"/>
      <c r="GD71" s="164"/>
      <c r="GE71" s="164"/>
      <c r="GF71" s="164"/>
      <c r="GG71" s="164"/>
      <c r="GH71" s="164"/>
      <c r="GI71" s="164"/>
      <c r="GJ71" s="164"/>
      <c r="GK71" s="164"/>
      <c r="GL71" s="164"/>
      <c r="GM71" s="164"/>
      <c r="GN71" s="164"/>
      <c r="GO71" s="164"/>
      <c r="GP71" s="164"/>
      <c r="GQ71" s="164"/>
      <c r="GR71" s="164"/>
      <c r="GS71" s="164"/>
      <c r="GT71" s="164"/>
      <c r="GU71" s="164"/>
      <c r="GV71" s="164"/>
      <c r="GW71" s="164"/>
      <c r="GX71" s="164"/>
      <c r="GY71" s="164"/>
      <c r="GZ71" s="164"/>
      <c r="HA71" s="164"/>
      <c r="HB71" s="164"/>
      <c r="HC71" s="164"/>
      <c r="HD71" s="164"/>
      <c r="HE71" s="164"/>
      <c r="HF71" s="164"/>
      <c r="HG71" s="164"/>
      <c r="HH71" s="164"/>
      <c r="HI71" s="164"/>
      <c r="HJ71" s="164"/>
      <c r="HK71" s="164"/>
      <c r="HL71" s="164"/>
      <c r="HM71" s="164"/>
      <c r="HN71" s="164"/>
      <c r="HO71" s="164"/>
      <c r="HP71" s="164"/>
      <c r="HQ71" s="164"/>
      <c r="HR71" s="164"/>
      <c r="HS71" s="164"/>
      <c r="HT71" s="164"/>
      <c r="HU71" s="164"/>
      <c r="HV71" s="164"/>
      <c r="HW71" s="164"/>
    </row>
    <row r="72" spans="6:231" ht="13.5" customHeight="1" thickBot="1" x14ac:dyDescent="0.2">
      <c r="F72" s="109"/>
      <c r="L72" s="109"/>
      <c r="Y72" s="109"/>
      <c r="AK72" s="112"/>
      <c r="BG72" s="198"/>
      <c r="BH72" s="260"/>
      <c r="BI72" s="260"/>
      <c r="BJ72" s="164"/>
      <c r="CO72" s="160"/>
      <c r="CP72" s="160"/>
      <c r="CQ72" s="160"/>
      <c r="CR72" s="164"/>
      <c r="CS72" s="164"/>
      <c r="CT72" s="164"/>
      <c r="CU72" s="164"/>
      <c r="CV72" s="164"/>
      <c r="CW72" s="164"/>
      <c r="CX72" s="164"/>
      <c r="CY72" s="164"/>
      <c r="CZ72" s="164"/>
      <c r="DA72" s="164"/>
      <c r="DB72" s="164"/>
      <c r="DC72" s="164"/>
      <c r="DD72" s="164"/>
      <c r="DE72" s="164"/>
      <c r="DF72" s="164"/>
      <c r="DG72" s="164"/>
      <c r="DH72" s="164"/>
      <c r="DI72" s="164"/>
      <c r="DJ72" s="164"/>
      <c r="DK72" s="164"/>
      <c r="DL72" s="164"/>
      <c r="DM72" s="164"/>
      <c r="DN72" s="164"/>
      <c r="DO72" s="164"/>
      <c r="DP72" s="164"/>
      <c r="DQ72" s="164"/>
      <c r="DR72" s="164"/>
      <c r="DS72" s="164"/>
      <c r="DT72" s="164"/>
      <c r="DU72" s="164"/>
      <c r="DV72" s="164"/>
      <c r="DW72" s="164"/>
      <c r="DX72" s="164"/>
      <c r="DY72" s="164"/>
      <c r="DZ72" s="164"/>
      <c r="EA72" s="164"/>
      <c r="EB72" s="164"/>
      <c r="EC72" s="164"/>
      <c r="ED72" s="164"/>
      <c r="EE72" s="164"/>
      <c r="EF72" s="164"/>
      <c r="EG72" s="164"/>
      <c r="EH72" s="164"/>
      <c r="EI72" s="164"/>
      <c r="EJ72" s="164"/>
      <c r="EK72" s="164"/>
      <c r="EL72" s="164"/>
      <c r="EM72" s="164"/>
      <c r="EN72" s="164"/>
      <c r="EO72" s="164"/>
      <c r="EP72" s="164"/>
      <c r="EQ72" s="164"/>
      <c r="ER72" s="164"/>
      <c r="ES72" s="164"/>
      <c r="ET72" s="164"/>
      <c r="EU72" s="164"/>
      <c r="EV72" s="164"/>
      <c r="EW72" s="164"/>
      <c r="EX72" s="164"/>
      <c r="EY72" s="164"/>
      <c r="EZ72" s="164"/>
      <c r="FA72" s="164"/>
      <c r="FB72" s="164"/>
      <c r="FC72" s="164"/>
      <c r="FD72" s="164"/>
      <c r="FE72" s="164"/>
      <c r="FF72" s="164"/>
      <c r="FG72" s="164"/>
      <c r="FH72" s="164"/>
      <c r="FI72" s="164"/>
      <c r="FJ72" s="164"/>
      <c r="FK72" s="164"/>
      <c r="FL72" s="164"/>
      <c r="FM72" s="164"/>
      <c r="FN72" s="164"/>
      <c r="FO72" s="164"/>
      <c r="FP72" s="164"/>
      <c r="FQ72" s="164"/>
      <c r="FR72" s="164"/>
      <c r="FS72" s="164"/>
      <c r="FT72" s="164"/>
      <c r="FU72" s="164"/>
      <c r="FV72" s="164"/>
      <c r="FW72" s="164"/>
      <c r="FX72" s="164"/>
      <c r="FY72" s="164"/>
      <c r="FZ72" s="164"/>
      <c r="GA72" s="164"/>
      <c r="GB72" s="164"/>
      <c r="GC72" s="164"/>
      <c r="GD72" s="164"/>
      <c r="GE72" s="164"/>
      <c r="GF72" s="164"/>
      <c r="GG72" s="164"/>
      <c r="GH72" s="164"/>
      <c r="GI72" s="164"/>
      <c r="GJ72" s="164"/>
      <c r="GK72" s="164"/>
      <c r="GL72" s="164"/>
      <c r="GM72" s="164"/>
      <c r="GN72" s="164"/>
      <c r="GO72" s="164"/>
      <c r="GP72" s="164"/>
      <c r="GQ72" s="164"/>
      <c r="GR72" s="164"/>
      <c r="GS72" s="164"/>
      <c r="GT72" s="164"/>
      <c r="GU72" s="164"/>
      <c r="GV72" s="164"/>
      <c r="GW72" s="164"/>
      <c r="GX72" s="164"/>
      <c r="GY72" s="164"/>
      <c r="GZ72" s="164"/>
      <c r="HA72" s="164"/>
      <c r="HB72" s="164"/>
      <c r="HC72" s="164"/>
      <c r="HD72" s="164"/>
      <c r="HE72" s="164"/>
      <c r="HF72" s="164"/>
      <c r="HG72" s="164"/>
      <c r="HH72" s="164"/>
      <c r="HI72" s="164"/>
      <c r="HJ72" s="164"/>
      <c r="HK72" s="164"/>
      <c r="HL72" s="164"/>
      <c r="HM72" s="164"/>
      <c r="HN72" s="164"/>
      <c r="HO72" s="164"/>
      <c r="HP72" s="164"/>
      <c r="HQ72" s="164"/>
      <c r="HR72" s="164"/>
      <c r="HS72" s="164"/>
      <c r="HT72" s="164"/>
      <c r="HU72" s="164"/>
      <c r="HV72" s="164"/>
      <c r="HW72" s="164"/>
    </row>
    <row r="73" spans="6:231" ht="13.5" customHeight="1" thickTop="1" x14ac:dyDescent="0.15">
      <c r="F73" s="109"/>
      <c r="G73" s="769"/>
      <c r="H73" s="769"/>
      <c r="I73" s="769"/>
      <c r="J73" s="769"/>
      <c r="L73" s="109"/>
      <c r="M73" s="770"/>
      <c r="N73" s="770"/>
      <c r="O73" s="770"/>
      <c r="P73" s="770"/>
      <c r="Q73" s="770"/>
      <c r="R73" s="770"/>
      <c r="S73" s="770"/>
      <c r="T73" s="770"/>
      <c r="U73" s="770"/>
      <c r="V73" s="770"/>
      <c r="W73" s="770"/>
      <c r="Y73" s="109"/>
      <c r="Z73" s="771"/>
      <c r="AA73" s="771"/>
      <c r="AB73" s="771"/>
      <c r="AC73" s="771"/>
      <c r="AD73" s="771"/>
      <c r="AJ73" s="283"/>
      <c r="AK73" s="265"/>
      <c r="AL73" s="167"/>
      <c r="AM73" s="167"/>
      <c r="AN73" s="167"/>
      <c r="AO73" s="167"/>
      <c r="AP73" s="167"/>
      <c r="AQ73" s="167"/>
      <c r="AR73" s="167"/>
      <c r="AS73" s="167"/>
      <c r="AT73" s="167"/>
      <c r="AU73" s="167"/>
      <c r="AV73" s="167"/>
      <c r="AW73" s="167"/>
      <c r="AX73" s="167"/>
      <c r="AY73" s="167"/>
      <c r="AZ73" s="167"/>
      <c r="BA73" s="167"/>
      <c r="BG73" s="198"/>
      <c r="BH73" s="260"/>
      <c r="BI73" s="260"/>
      <c r="BJ73" s="164"/>
      <c r="CO73" s="160"/>
      <c r="CP73" s="160"/>
      <c r="CQ73" s="160"/>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c r="EB73" s="164"/>
      <c r="EC73" s="164"/>
      <c r="ED73" s="164"/>
      <c r="EE73" s="164"/>
      <c r="EF73" s="164"/>
      <c r="EG73" s="164"/>
      <c r="EH73" s="164"/>
      <c r="EI73" s="164"/>
      <c r="EJ73" s="164"/>
      <c r="EK73" s="164"/>
      <c r="EL73" s="164"/>
      <c r="EM73" s="164"/>
      <c r="EN73" s="164"/>
      <c r="EO73" s="164"/>
      <c r="EP73" s="164"/>
      <c r="EQ73" s="164"/>
      <c r="ER73" s="164"/>
      <c r="ES73" s="164"/>
      <c r="ET73" s="164"/>
      <c r="EU73" s="164"/>
      <c r="EV73" s="164"/>
      <c r="EW73" s="164"/>
      <c r="EX73" s="164"/>
      <c r="EY73" s="164"/>
      <c r="EZ73" s="164"/>
      <c r="FA73" s="164"/>
      <c r="FB73" s="164"/>
      <c r="FC73" s="164"/>
      <c r="FD73" s="164"/>
      <c r="FE73" s="164"/>
      <c r="FF73" s="164"/>
      <c r="FG73" s="164"/>
      <c r="FH73" s="164"/>
      <c r="FI73" s="164"/>
      <c r="FJ73" s="164"/>
      <c r="FK73" s="164"/>
      <c r="FL73" s="164"/>
      <c r="FM73" s="164"/>
      <c r="FN73" s="164"/>
      <c r="FO73" s="164"/>
      <c r="FP73" s="164"/>
      <c r="FQ73" s="164"/>
      <c r="FR73" s="164"/>
      <c r="FS73" s="164"/>
      <c r="FT73" s="164"/>
      <c r="FU73" s="164"/>
      <c r="FV73" s="164"/>
      <c r="FW73" s="164"/>
      <c r="FX73" s="164"/>
      <c r="FY73" s="164"/>
      <c r="FZ73" s="164"/>
      <c r="GA73" s="164"/>
      <c r="GB73" s="164"/>
      <c r="GC73" s="164"/>
      <c r="GD73" s="164"/>
      <c r="GE73" s="164"/>
      <c r="GF73" s="164"/>
      <c r="GG73" s="164"/>
      <c r="GH73" s="164"/>
      <c r="GI73" s="164"/>
      <c r="GJ73" s="164"/>
      <c r="GK73" s="164"/>
      <c r="GL73" s="164"/>
      <c r="GM73" s="164"/>
      <c r="GN73" s="164"/>
      <c r="GO73" s="164"/>
      <c r="GP73" s="164"/>
      <c r="GQ73" s="164"/>
      <c r="GR73" s="164"/>
      <c r="GS73" s="164"/>
      <c r="GT73" s="164"/>
      <c r="GU73" s="164"/>
      <c r="GV73" s="164"/>
      <c r="GW73" s="164"/>
      <c r="GX73" s="164"/>
      <c r="GY73" s="164"/>
      <c r="GZ73" s="164"/>
      <c r="HA73" s="164"/>
      <c r="HB73" s="164"/>
      <c r="HC73" s="164"/>
      <c r="HD73" s="164"/>
      <c r="HE73" s="164"/>
      <c r="HF73" s="164"/>
      <c r="HG73" s="164"/>
      <c r="HH73" s="164"/>
      <c r="HI73" s="164"/>
      <c r="HJ73" s="164"/>
      <c r="HK73" s="164"/>
      <c r="HL73" s="164"/>
      <c r="HM73" s="164"/>
      <c r="HN73" s="164"/>
      <c r="HO73" s="164"/>
      <c r="HP73" s="164"/>
      <c r="HQ73" s="164"/>
      <c r="HR73" s="164"/>
      <c r="HS73" s="164"/>
      <c r="HT73" s="164"/>
      <c r="HU73" s="164"/>
      <c r="HV73" s="164"/>
      <c r="HW73" s="164"/>
    </row>
    <row r="74" spans="6:231" ht="13.5" customHeight="1" x14ac:dyDescent="0.15">
      <c r="F74" s="109"/>
      <c r="G74" s="769"/>
      <c r="H74" s="769"/>
      <c r="I74" s="769"/>
      <c r="J74" s="769"/>
      <c r="L74" s="109"/>
      <c r="M74" s="770"/>
      <c r="N74" s="770"/>
      <c r="O74" s="770"/>
      <c r="P74" s="770"/>
      <c r="Q74" s="770"/>
      <c r="R74" s="770"/>
      <c r="S74" s="770"/>
      <c r="T74" s="770"/>
      <c r="U74" s="770"/>
      <c r="V74" s="770"/>
      <c r="W74" s="770"/>
      <c r="Y74" s="109"/>
      <c r="Z74" s="771"/>
      <c r="AA74" s="771"/>
      <c r="AB74" s="771"/>
      <c r="AC74" s="771"/>
      <c r="AD74" s="771"/>
      <c r="AJ74" s="284"/>
      <c r="AL74" s="167"/>
      <c r="AM74" s="167"/>
      <c r="AN74" s="167"/>
      <c r="AO74" s="167"/>
      <c r="AP74" s="167"/>
      <c r="AQ74" s="167"/>
      <c r="AR74" s="167"/>
      <c r="AS74" s="167"/>
      <c r="AT74" s="167"/>
      <c r="AU74" s="167"/>
      <c r="AV74" s="167"/>
      <c r="AW74" s="167"/>
      <c r="AX74" s="167"/>
      <c r="AY74" s="167"/>
      <c r="AZ74" s="167"/>
      <c r="BA74" s="167"/>
      <c r="BG74" s="198"/>
      <c r="BH74" s="260"/>
      <c r="BI74" s="260"/>
      <c r="BJ74" s="164"/>
      <c r="CO74" s="160"/>
      <c r="CP74" s="160"/>
      <c r="CQ74" s="160"/>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4"/>
      <c r="EJ74" s="164"/>
      <c r="EK74" s="164"/>
      <c r="EL74" s="164"/>
      <c r="EM74" s="164"/>
      <c r="EN74" s="164"/>
      <c r="EO74" s="164"/>
      <c r="EP74" s="164"/>
      <c r="EQ74" s="164"/>
      <c r="ER74" s="164"/>
      <c r="ES74" s="164"/>
      <c r="ET74" s="164"/>
      <c r="EU74" s="164"/>
      <c r="EV74" s="164"/>
      <c r="EW74" s="164"/>
      <c r="EX74" s="164"/>
      <c r="EY74" s="164"/>
      <c r="EZ74" s="164"/>
      <c r="FA74" s="164"/>
      <c r="FB74" s="164"/>
      <c r="FC74" s="164"/>
      <c r="FD74" s="164"/>
      <c r="FE74" s="164"/>
      <c r="FF74" s="164"/>
      <c r="FG74" s="164"/>
      <c r="FH74" s="164"/>
      <c r="FI74" s="164"/>
      <c r="FJ74" s="164"/>
      <c r="FK74" s="164"/>
      <c r="FL74" s="164"/>
      <c r="FM74" s="164"/>
      <c r="FN74" s="164"/>
      <c r="FO74" s="164"/>
      <c r="FP74" s="164"/>
      <c r="FQ74" s="164"/>
      <c r="FR74" s="164"/>
      <c r="FS74" s="164"/>
      <c r="FT74" s="164"/>
      <c r="FU74" s="164"/>
      <c r="FV74" s="164"/>
      <c r="FW74" s="164"/>
      <c r="FX74" s="164"/>
      <c r="FY74" s="164"/>
      <c r="FZ74" s="164"/>
      <c r="GA74" s="164"/>
      <c r="GB74" s="164"/>
      <c r="GC74" s="164"/>
      <c r="GD74" s="164"/>
      <c r="GE74" s="164"/>
      <c r="GF74" s="164"/>
      <c r="GG74" s="164"/>
      <c r="GH74" s="164"/>
      <c r="GI74" s="164"/>
      <c r="GJ74" s="164"/>
      <c r="GK74" s="164"/>
      <c r="GL74" s="164"/>
      <c r="GM74" s="164"/>
      <c r="GN74" s="164"/>
      <c r="GO74" s="164"/>
      <c r="GP74" s="164"/>
      <c r="GQ74" s="164"/>
      <c r="GR74" s="164"/>
      <c r="GS74" s="164"/>
      <c r="GT74" s="164"/>
      <c r="GU74" s="164"/>
      <c r="GV74" s="164"/>
      <c r="GW74" s="164"/>
      <c r="GX74" s="164"/>
      <c r="GY74" s="164"/>
      <c r="GZ74" s="164"/>
      <c r="HA74" s="164"/>
      <c r="HB74" s="164"/>
      <c r="HC74" s="164"/>
      <c r="HD74" s="164"/>
      <c r="HE74" s="164"/>
      <c r="HF74" s="164"/>
      <c r="HG74" s="164"/>
      <c r="HH74" s="164"/>
      <c r="HI74" s="164"/>
      <c r="HJ74" s="164"/>
      <c r="HK74" s="164"/>
      <c r="HL74" s="164"/>
      <c r="HM74" s="164"/>
      <c r="HN74" s="164"/>
      <c r="HO74" s="164"/>
      <c r="HP74" s="164"/>
      <c r="HQ74" s="164"/>
      <c r="HR74" s="164"/>
      <c r="HS74" s="164"/>
      <c r="HT74" s="164"/>
      <c r="HU74" s="164"/>
      <c r="HV74" s="164"/>
      <c r="HW74" s="164"/>
    </row>
    <row r="75" spans="6:231" ht="13.5" customHeight="1" x14ac:dyDescent="0.15">
      <c r="F75" s="109"/>
      <c r="G75" s="769"/>
      <c r="H75" s="769"/>
      <c r="I75" s="769"/>
      <c r="J75" s="769"/>
      <c r="L75" s="109"/>
      <c r="M75" s="770"/>
      <c r="N75" s="770"/>
      <c r="O75" s="770"/>
      <c r="P75" s="770"/>
      <c r="Q75" s="770"/>
      <c r="R75" s="770"/>
      <c r="S75" s="770"/>
      <c r="T75" s="770"/>
      <c r="U75" s="770"/>
      <c r="V75" s="770"/>
      <c r="W75" s="770"/>
      <c r="Y75" s="109"/>
      <c r="Z75" s="771"/>
      <c r="AA75" s="771"/>
      <c r="AB75" s="771"/>
      <c r="AC75" s="771"/>
      <c r="AD75" s="771"/>
      <c r="AL75" s="167"/>
      <c r="AM75" s="167"/>
      <c r="AN75" s="167"/>
      <c r="AO75" s="167"/>
      <c r="AP75" s="167"/>
      <c r="AQ75" s="167"/>
      <c r="AR75" s="167"/>
      <c r="AS75" s="167"/>
      <c r="AT75" s="167"/>
      <c r="AU75" s="167"/>
      <c r="AV75" s="167"/>
      <c r="AW75" s="167"/>
      <c r="AX75" s="167"/>
      <c r="AY75" s="167"/>
      <c r="AZ75" s="167"/>
      <c r="BA75" s="167"/>
      <c r="BG75" s="198"/>
      <c r="BH75" s="260"/>
      <c r="BI75" s="260"/>
      <c r="BJ75" s="164"/>
      <c r="CO75" s="160"/>
      <c r="CP75" s="160"/>
      <c r="CQ75" s="160"/>
      <c r="CR75" s="165"/>
      <c r="CS75" s="165"/>
      <c r="CT75" s="165"/>
      <c r="CU75" s="165"/>
      <c r="CV75" s="165"/>
      <c r="CW75" s="165"/>
      <c r="CX75" s="165"/>
      <c r="CY75" s="164"/>
      <c r="CZ75" s="164"/>
      <c r="DA75" s="164"/>
      <c r="DB75" s="164"/>
      <c r="DC75" s="164"/>
      <c r="DD75" s="164"/>
      <c r="DE75" s="164"/>
      <c r="DF75" s="164"/>
      <c r="DG75" s="164"/>
      <c r="DH75" s="164"/>
      <c r="DI75" s="164"/>
      <c r="DJ75" s="164"/>
      <c r="DK75" s="164"/>
      <c r="DL75" s="164"/>
      <c r="DM75" s="164"/>
      <c r="DN75" s="164"/>
      <c r="DO75" s="164"/>
      <c r="DP75" s="164"/>
      <c r="DQ75" s="164"/>
      <c r="DR75" s="164"/>
      <c r="DS75" s="164"/>
      <c r="DT75" s="164"/>
      <c r="DU75" s="164"/>
      <c r="DV75" s="164"/>
      <c r="DW75" s="164"/>
      <c r="DX75" s="164"/>
      <c r="DY75" s="164"/>
      <c r="DZ75" s="164"/>
      <c r="EA75" s="164"/>
      <c r="EB75" s="164"/>
      <c r="EC75" s="164"/>
      <c r="ED75" s="164"/>
      <c r="EE75" s="164"/>
      <c r="EF75" s="164"/>
      <c r="EG75" s="164"/>
      <c r="EH75" s="164"/>
      <c r="EI75" s="164"/>
      <c r="EJ75" s="164"/>
      <c r="EK75" s="164"/>
      <c r="EL75" s="164"/>
      <c r="EM75" s="164"/>
      <c r="EN75" s="164"/>
      <c r="EO75" s="164"/>
      <c r="EP75" s="164"/>
      <c r="EQ75" s="164"/>
      <c r="ER75" s="164"/>
      <c r="ES75" s="164"/>
      <c r="ET75" s="164"/>
      <c r="EU75" s="164"/>
      <c r="EV75" s="164"/>
      <c r="EW75" s="164"/>
      <c r="EX75" s="164"/>
      <c r="EY75" s="164"/>
      <c r="EZ75" s="164"/>
      <c r="FA75" s="164"/>
      <c r="FB75" s="164"/>
      <c r="FC75" s="164"/>
      <c r="FD75" s="164"/>
      <c r="FE75" s="164"/>
      <c r="FF75" s="164"/>
      <c r="FG75" s="164"/>
      <c r="FH75" s="164"/>
      <c r="FI75" s="164"/>
      <c r="FJ75" s="164"/>
      <c r="FK75" s="164"/>
      <c r="FL75" s="164"/>
      <c r="FM75" s="164"/>
      <c r="FN75" s="164"/>
      <c r="FO75" s="164"/>
      <c r="FP75" s="164"/>
      <c r="FQ75" s="164"/>
      <c r="FR75" s="164"/>
      <c r="FS75" s="164"/>
      <c r="FT75" s="164"/>
      <c r="FU75" s="164"/>
      <c r="FV75" s="164"/>
      <c r="FW75" s="164"/>
      <c r="FX75" s="164"/>
      <c r="FY75" s="164"/>
      <c r="FZ75" s="164"/>
      <c r="GA75" s="164"/>
      <c r="GB75" s="164"/>
      <c r="GC75" s="164"/>
      <c r="GD75" s="164"/>
      <c r="GE75" s="164"/>
      <c r="GF75" s="164"/>
      <c r="GG75" s="164"/>
      <c r="GH75" s="164"/>
      <c r="GI75" s="164"/>
      <c r="GJ75" s="164"/>
      <c r="GK75" s="164"/>
      <c r="GL75" s="164"/>
      <c r="GM75" s="164"/>
      <c r="GN75" s="164"/>
      <c r="GO75" s="164"/>
      <c r="GP75" s="164"/>
      <c r="GQ75" s="164"/>
      <c r="GR75" s="164"/>
      <c r="GS75" s="164"/>
      <c r="GT75" s="164"/>
      <c r="GU75" s="164"/>
      <c r="GV75" s="164"/>
      <c r="GW75" s="164"/>
      <c r="GX75" s="164"/>
      <c r="GY75" s="164"/>
      <c r="GZ75" s="164"/>
      <c r="HA75" s="164"/>
      <c r="HB75" s="164"/>
      <c r="HC75" s="164"/>
      <c r="HD75" s="164"/>
      <c r="HE75" s="164"/>
      <c r="HF75" s="164"/>
      <c r="HG75" s="164"/>
      <c r="HH75" s="164"/>
      <c r="HI75" s="164"/>
      <c r="HJ75" s="164"/>
      <c r="HK75" s="164"/>
      <c r="HL75" s="164"/>
      <c r="HM75" s="164"/>
      <c r="HN75" s="164"/>
      <c r="HO75" s="164"/>
      <c r="HP75" s="164"/>
      <c r="HQ75" s="164"/>
      <c r="HR75" s="164"/>
      <c r="HS75" s="164"/>
      <c r="HT75" s="164"/>
      <c r="HU75" s="164"/>
      <c r="HV75" s="164"/>
      <c r="HW75" s="164"/>
    </row>
    <row r="76" spans="6:231" ht="13.5" customHeight="1" x14ac:dyDescent="0.15">
      <c r="F76" s="109"/>
      <c r="G76" s="769"/>
      <c r="H76" s="769"/>
      <c r="I76" s="769"/>
      <c r="J76" s="769"/>
      <c r="L76" s="109"/>
      <c r="M76" s="770"/>
      <c r="N76" s="770"/>
      <c r="O76" s="770"/>
      <c r="P76" s="770"/>
      <c r="Q76" s="770"/>
      <c r="R76" s="770"/>
      <c r="S76" s="770"/>
      <c r="T76" s="770"/>
      <c r="U76" s="770"/>
      <c r="V76" s="770"/>
      <c r="W76" s="770"/>
      <c r="Y76" s="109"/>
      <c r="Z76" s="771"/>
      <c r="AA76" s="771"/>
      <c r="AB76" s="771"/>
      <c r="AC76" s="771"/>
      <c r="AD76" s="771"/>
      <c r="AL76" s="167"/>
      <c r="AM76" s="167"/>
      <c r="AN76" s="167"/>
      <c r="AO76" s="167"/>
      <c r="AP76" s="167"/>
      <c r="AQ76" s="167"/>
      <c r="AR76" s="167"/>
      <c r="AS76" s="167"/>
      <c r="AT76" s="167"/>
      <c r="AU76" s="167"/>
      <c r="AV76" s="167"/>
      <c r="AW76" s="167"/>
      <c r="AX76" s="167"/>
      <c r="AY76" s="167"/>
      <c r="AZ76" s="167"/>
      <c r="BA76" s="167"/>
      <c r="BG76" s="198"/>
      <c r="BH76" s="260"/>
      <c r="BI76" s="260"/>
      <c r="BJ76" s="164"/>
      <c r="CO76" s="160"/>
      <c r="CP76" s="160"/>
      <c r="CQ76" s="160"/>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c r="FA76" s="164"/>
      <c r="FB76" s="164"/>
      <c r="FC76" s="164"/>
      <c r="FD76" s="164"/>
      <c r="FE76" s="164"/>
      <c r="FF76" s="164"/>
      <c r="FG76" s="164"/>
      <c r="FH76" s="164"/>
      <c r="FI76" s="164"/>
      <c r="FJ76" s="164"/>
      <c r="FK76" s="164"/>
      <c r="FL76" s="164"/>
      <c r="FM76" s="164"/>
      <c r="FN76" s="164"/>
      <c r="FO76" s="164"/>
      <c r="FP76" s="164"/>
      <c r="FQ76" s="164"/>
      <c r="FR76" s="164"/>
      <c r="FS76" s="164"/>
      <c r="FT76" s="164"/>
      <c r="FU76" s="164"/>
      <c r="FV76" s="164"/>
      <c r="FW76" s="164"/>
      <c r="FX76" s="164"/>
      <c r="FY76" s="164"/>
      <c r="FZ76" s="164"/>
      <c r="GA76" s="164"/>
      <c r="GB76" s="164"/>
      <c r="GC76" s="164"/>
      <c r="GD76" s="164"/>
      <c r="GE76" s="164"/>
      <c r="GF76" s="164"/>
      <c r="GG76" s="164"/>
      <c r="GH76" s="164"/>
      <c r="GI76" s="164"/>
      <c r="GJ76" s="164"/>
      <c r="GK76" s="164"/>
      <c r="GL76" s="164"/>
      <c r="GM76" s="164"/>
      <c r="GN76" s="164"/>
      <c r="GO76" s="164"/>
      <c r="GP76" s="164"/>
      <c r="GQ76" s="164"/>
      <c r="GR76" s="164"/>
      <c r="GS76" s="164"/>
      <c r="GT76" s="164"/>
      <c r="GU76" s="164"/>
      <c r="GV76" s="164"/>
      <c r="GW76" s="164"/>
      <c r="GX76" s="164"/>
      <c r="GY76" s="164"/>
      <c r="GZ76" s="164"/>
      <c r="HA76" s="164"/>
      <c r="HB76" s="164"/>
      <c r="HC76" s="164"/>
      <c r="HD76" s="164"/>
      <c r="HE76" s="164"/>
      <c r="HF76" s="164"/>
      <c r="HG76" s="164"/>
      <c r="HH76" s="164"/>
      <c r="HI76" s="164"/>
      <c r="HJ76" s="164"/>
      <c r="HK76" s="164"/>
      <c r="HL76" s="164"/>
      <c r="HM76" s="164"/>
      <c r="HN76" s="164"/>
      <c r="HO76" s="164"/>
      <c r="HP76" s="164"/>
      <c r="HQ76" s="164"/>
      <c r="HR76" s="164"/>
      <c r="HS76" s="164"/>
      <c r="HT76" s="164"/>
      <c r="HU76" s="164"/>
      <c r="HV76" s="164"/>
      <c r="HW76" s="164"/>
    </row>
    <row r="77" spans="6:231" ht="13.5" customHeight="1" x14ac:dyDescent="0.15">
      <c r="BG77" s="198"/>
      <c r="BH77" s="260"/>
      <c r="BI77" s="260"/>
      <c r="BJ77" s="164"/>
      <c r="CO77" s="160"/>
      <c r="CP77" s="160"/>
      <c r="CQ77" s="160"/>
      <c r="CR77" s="164"/>
      <c r="CS77" s="164"/>
      <c r="CT77" s="164"/>
      <c r="CU77" s="164"/>
      <c r="CV77" s="164"/>
      <c r="CW77" s="164"/>
      <c r="CX77" s="164"/>
      <c r="CY77" s="165"/>
      <c r="CZ77" s="165"/>
      <c r="DA77" s="164"/>
      <c r="DB77" s="164"/>
      <c r="DC77" s="164"/>
      <c r="DD77" s="164"/>
      <c r="DE77" s="164"/>
      <c r="DF77" s="164"/>
      <c r="DG77" s="164"/>
      <c r="DH77" s="164"/>
      <c r="DI77" s="164"/>
      <c r="DJ77" s="164"/>
      <c r="DK77" s="164"/>
      <c r="DL77" s="164"/>
      <c r="DM77" s="164"/>
      <c r="DN77" s="164"/>
      <c r="DO77" s="164"/>
      <c r="DP77" s="164"/>
      <c r="DQ77" s="164"/>
      <c r="DR77" s="164"/>
      <c r="DS77" s="164"/>
      <c r="DT77" s="164"/>
      <c r="DU77" s="164"/>
      <c r="DV77" s="164"/>
      <c r="DW77" s="164"/>
      <c r="DX77" s="164"/>
      <c r="DY77" s="164"/>
      <c r="DZ77" s="164"/>
      <c r="EA77" s="164"/>
      <c r="EB77" s="164"/>
      <c r="EC77" s="164"/>
      <c r="ED77" s="164"/>
      <c r="EE77" s="164"/>
      <c r="EF77" s="164"/>
      <c r="EG77" s="164"/>
      <c r="EH77" s="164"/>
      <c r="EI77" s="164"/>
      <c r="EJ77" s="164"/>
      <c r="EK77" s="164"/>
      <c r="EL77" s="164"/>
      <c r="EM77" s="164"/>
      <c r="EN77" s="164"/>
      <c r="EO77" s="164"/>
      <c r="EP77" s="164"/>
      <c r="EQ77" s="164"/>
      <c r="ER77" s="164"/>
      <c r="ES77" s="164"/>
      <c r="ET77" s="164"/>
      <c r="EU77" s="164"/>
      <c r="EV77" s="164"/>
      <c r="EW77" s="164"/>
      <c r="EX77" s="164"/>
      <c r="EY77" s="164"/>
      <c r="EZ77" s="164"/>
      <c r="FA77" s="164"/>
      <c r="FB77" s="164"/>
      <c r="FC77" s="164"/>
      <c r="FD77" s="164"/>
      <c r="FE77" s="164"/>
      <c r="FF77" s="164"/>
      <c r="FG77" s="164"/>
      <c r="FH77" s="164"/>
      <c r="FI77" s="164"/>
      <c r="FJ77" s="164"/>
      <c r="FK77" s="164"/>
      <c r="FL77" s="164"/>
      <c r="FM77" s="164"/>
      <c r="FN77" s="164"/>
      <c r="FO77" s="164"/>
      <c r="FP77" s="164"/>
      <c r="FQ77" s="164"/>
      <c r="FR77" s="164"/>
      <c r="FS77" s="164"/>
      <c r="FT77" s="164"/>
      <c r="FU77" s="164"/>
      <c r="FV77" s="164"/>
      <c r="FW77" s="164"/>
      <c r="FX77" s="164"/>
      <c r="FY77" s="164"/>
      <c r="FZ77" s="164"/>
      <c r="GA77" s="164"/>
      <c r="GB77" s="164"/>
      <c r="GC77" s="164"/>
      <c r="GD77" s="164"/>
      <c r="GE77" s="164"/>
      <c r="GF77" s="164"/>
      <c r="GG77" s="164"/>
      <c r="GH77" s="164"/>
      <c r="GI77" s="164"/>
      <c r="GJ77" s="164"/>
      <c r="GK77" s="164"/>
      <c r="GL77" s="164"/>
      <c r="GM77" s="164"/>
      <c r="GN77" s="164"/>
      <c r="GO77" s="164"/>
      <c r="GP77" s="164"/>
      <c r="GQ77" s="164"/>
      <c r="GR77" s="164"/>
      <c r="GS77" s="164"/>
      <c r="GT77" s="164"/>
      <c r="GU77" s="164"/>
      <c r="GV77" s="164"/>
      <c r="GW77" s="164"/>
      <c r="GX77" s="164"/>
      <c r="GY77" s="164"/>
      <c r="GZ77" s="164"/>
      <c r="HA77" s="164"/>
      <c r="HB77" s="164"/>
      <c r="HC77" s="164"/>
      <c r="HD77" s="164"/>
      <c r="HE77" s="164"/>
      <c r="HF77" s="164"/>
      <c r="HG77" s="164"/>
      <c r="HH77" s="164"/>
      <c r="HI77" s="164"/>
      <c r="HJ77" s="164"/>
      <c r="HK77" s="164"/>
      <c r="HL77" s="164"/>
      <c r="HM77" s="164"/>
      <c r="HN77" s="164"/>
      <c r="HO77" s="164"/>
      <c r="HP77" s="164"/>
      <c r="HQ77" s="164"/>
      <c r="HR77" s="164"/>
      <c r="HS77" s="164"/>
      <c r="HT77" s="164"/>
      <c r="HU77" s="164"/>
      <c r="HV77" s="164"/>
      <c r="HW77" s="164"/>
    </row>
    <row r="78" spans="6:231" ht="13.5" customHeight="1" x14ac:dyDescent="0.15">
      <c r="BG78" s="198"/>
      <c r="BH78" s="260"/>
      <c r="BI78" s="260"/>
      <c r="BJ78" s="164"/>
      <c r="CO78" s="160"/>
      <c r="CP78" s="160"/>
      <c r="CQ78" s="160"/>
      <c r="CR78" s="164"/>
      <c r="CS78" s="164"/>
      <c r="CT78" s="164"/>
      <c r="CU78" s="164"/>
      <c r="CV78" s="164"/>
      <c r="CW78" s="164"/>
      <c r="CX78" s="164"/>
      <c r="CY78" s="164"/>
      <c r="CZ78" s="164"/>
      <c r="DA78" s="164"/>
      <c r="DB78" s="164"/>
      <c r="DC78" s="164"/>
      <c r="DD78" s="164"/>
      <c r="DE78" s="164"/>
      <c r="DF78" s="164"/>
      <c r="DG78" s="164"/>
      <c r="DH78" s="164"/>
      <c r="DI78" s="164"/>
      <c r="DJ78" s="164"/>
      <c r="DK78" s="164"/>
      <c r="DL78" s="164"/>
      <c r="DM78" s="164"/>
      <c r="DN78" s="164"/>
      <c r="DO78" s="164"/>
      <c r="DP78" s="164"/>
      <c r="DQ78" s="164"/>
      <c r="DR78" s="164"/>
      <c r="DS78" s="164"/>
      <c r="DT78" s="164"/>
      <c r="DU78" s="164"/>
      <c r="DV78" s="164"/>
      <c r="DW78" s="164"/>
      <c r="DX78" s="164"/>
      <c r="DY78" s="164"/>
      <c r="DZ78" s="164"/>
      <c r="EA78" s="164"/>
      <c r="EB78" s="164"/>
      <c r="EC78" s="164"/>
      <c r="ED78" s="164"/>
      <c r="EE78" s="164"/>
      <c r="EF78" s="164"/>
      <c r="EG78" s="164"/>
      <c r="EH78" s="164"/>
      <c r="EI78" s="164"/>
      <c r="EJ78" s="164"/>
      <c r="EK78" s="164"/>
      <c r="EL78" s="164"/>
      <c r="EM78" s="164"/>
      <c r="EN78" s="164"/>
      <c r="EO78" s="164"/>
      <c r="EP78" s="164"/>
      <c r="EQ78" s="164"/>
      <c r="ER78" s="164"/>
      <c r="ES78" s="164"/>
      <c r="ET78" s="164"/>
      <c r="EU78" s="164"/>
      <c r="EV78" s="164"/>
      <c r="EW78" s="164"/>
      <c r="EX78" s="164"/>
      <c r="EY78" s="164"/>
      <c r="EZ78" s="164"/>
      <c r="FA78" s="164"/>
      <c r="FB78" s="164"/>
      <c r="FC78" s="164"/>
      <c r="FD78" s="164"/>
      <c r="FE78" s="164"/>
      <c r="FF78" s="164"/>
      <c r="FG78" s="164"/>
      <c r="FH78" s="164"/>
      <c r="FI78" s="164"/>
      <c r="FJ78" s="164"/>
      <c r="FK78" s="164"/>
      <c r="FL78" s="164"/>
      <c r="FM78" s="164"/>
      <c r="FN78" s="164"/>
      <c r="FO78" s="164"/>
      <c r="FP78" s="164"/>
      <c r="FQ78" s="164"/>
      <c r="FR78" s="164"/>
      <c r="FS78" s="164"/>
      <c r="FT78" s="164"/>
      <c r="FU78" s="164"/>
      <c r="FV78" s="164"/>
      <c r="FW78" s="164"/>
      <c r="FX78" s="164"/>
      <c r="FY78" s="164"/>
      <c r="FZ78" s="164"/>
      <c r="GA78" s="164"/>
      <c r="GB78" s="164"/>
      <c r="GC78" s="164"/>
      <c r="GD78" s="164"/>
      <c r="GE78" s="164"/>
      <c r="GF78" s="164"/>
      <c r="GG78" s="164"/>
      <c r="GH78" s="164"/>
      <c r="GI78" s="164"/>
      <c r="GJ78" s="164"/>
      <c r="GK78" s="164"/>
      <c r="GL78" s="164"/>
      <c r="GM78" s="164"/>
      <c r="GN78" s="164"/>
      <c r="GO78" s="164"/>
      <c r="GP78" s="164"/>
      <c r="GQ78" s="164"/>
      <c r="GR78" s="164"/>
      <c r="GS78" s="164"/>
      <c r="GT78" s="164"/>
      <c r="GU78" s="164"/>
      <c r="GV78" s="164"/>
      <c r="GW78" s="164"/>
      <c r="GX78" s="164"/>
      <c r="GY78" s="164"/>
      <c r="GZ78" s="164"/>
      <c r="HA78" s="164"/>
      <c r="HB78" s="164"/>
      <c r="HC78" s="164"/>
      <c r="HD78" s="164"/>
      <c r="HE78" s="164"/>
      <c r="HF78" s="164"/>
      <c r="HG78" s="164"/>
      <c r="HH78" s="164"/>
      <c r="HI78" s="164"/>
      <c r="HJ78" s="164"/>
      <c r="HK78" s="164"/>
      <c r="HL78" s="164"/>
      <c r="HM78" s="164"/>
      <c r="HN78" s="164"/>
      <c r="HO78" s="164"/>
      <c r="HP78" s="164"/>
      <c r="HQ78" s="164"/>
      <c r="HR78" s="164"/>
      <c r="HS78" s="164"/>
      <c r="HT78" s="164"/>
      <c r="HU78" s="164"/>
      <c r="HV78" s="164"/>
      <c r="HW78" s="164"/>
    </row>
    <row r="79" spans="6:231" ht="13.5" customHeight="1" x14ac:dyDescent="0.15">
      <c r="BG79" s="198"/>
      <c r="BH79" s="260"/>
      <c r="BI79" s="260"/>
      <c r="BJ79" s="164"/>
      <c r="CO79" s="160"/>
      <c r="CP79" s="160"/>
      <c r="CQ79" s="160"/>
      <c r="CR79" s="164"/>
      <c r="CS79" s="164"/>
      <c r="CT79" s="164"/>
      <c r="CU79" s="164"/>
      <c r="CV79" s="164"/>
      <c r="CW79" s="164"/>
      <c r="CX79" s="164"/>
      <c r="CY79" s="164"/>
      <c r="CZ79" s="164"/>
      <c r="DA79" s="164"/>
      <c r="DB79" s="164"/>
      <c r="DC79" s="164"/>
      <c r="DD79" s="164"/>
      <c r="DE79" s="164"/>
      <c r="DF79" s="164"/>
      <c r="DG79" s="164"/>
      <c r="DH79" s="164"/>
      <c r="DI79" s="164"/>
      <c r="DJ79" s="164"/>
      <c r="DK79" s="164"/>
      <c r="DL79" s="164"/>
      <c r="DM79" s="164"/>
      <c r="DN79" s="164"/>
      <c r="DO79" s="164"/>
      <c r="DP79" s="164"/>
      <c r="DQ79" s="164"/>
      <c r="DR79" s="164"/>
      <c r="DS79" s="164"/>
      <c r="DT79" s="164"/>
      <c r="DU79" s="164"/>
      <c r="DV79" s="164"/>
      <c r="DW79" s="164"/>
      <c r="DX79" s="164"/>
      <c r="DY79" s="164"/>
      <c r="DZ79" s="164"/>
      <c r="EA79" s="164"/>
      <c r="EB79" s="164"/>
      <c r="EC79" s="164"/>
      <c r="ED79" s="164"/>
      <c r="EE79" s="164"/>
      <c r="EF79" s="164"/>
      <c r="EG79" s="164"/>
      <c r="EH79" s="164"/>
      <c r="EI79" s="164"/>
      <c r="EJ79" s="164"/>
      <c r="EK79" s="164"/>
      <c r="EL79" s="164"/>
      <c r="EM79" s="164"/>
      <c r="EN79" s="164"/>
      <c r="EO79" s="164"/>
      <c r="EP79" s="164"/>
      <c r="EQ79" s="164"/>
      <c r="ER79" s="164"/>
      <c r="ES79" s="164"/>
      <c r="ET79" s="164"/>
      <c r="EU79" s="164"/>
      <c r="EV79" s="164"/>
      <c r="EW79" s="164"/>
      <c r="EX79" s="164"/>
      <c r="EY79" s="164"/>
      <c r="EZ79" s="164"/>
      <c r="FA79" s="164"/>
      <c r="FB79" s="164"/>
      <c r="FC79" s="164"/>
      <c r="FD79" s="164"/>
      <c r="FE79" s="164"/>
      <c r="FF79" s="164"/>
      <c r="FG79" s="164"/>
      <c r="FH79" s="164"/>
      <c r="FI79" s="164"/>
      <c r="FJ79" s="164"/>
      <c r="FK79" s="164"/>
      <c r="FL79" s="164"/>
      <c r="FM79" s="164"/>
      <c r="FN79" s="164"/>
      <c r="FO79" s="164"/>
      <c r="FP79" s="164"/>
      <c r="FQ79" s="164"/>
      <c r="FR79" s="164"/>
      <c r="FS79" s="164"/>
      <c r="FT79" s="164"/>
      <c r="FU79" s="164"/>
      <c r="FV79" s="164"/>
      <c r="FW79" s="164"/>
      <c r="FX79" s="164"/>
      <c r="FY79" s="164"/>
      <c r="FZ79" s="164"/>
      <c r="GA79" s="164"/>
      <c r="GB79" s="164"/>
      <c r="GC79" s="164"/>
      <c r="GD79" s="164"/>
      <c r="GE79" s="164"/>
      <c r="GF79" s="164"/>
      <c r="GG79" s="164"/>
      <c r="GH79" s="164"/>
      <c r="GI79" s="164"/>
      <c r="GJ79" s="164"/>
      <c r="GK79" s="164"/>
      <c r="GL79" s="164"/>
      <c r="GM79" s="164"/>
      <c r="GN79" s="164"/>
      <c r="GO79" s="164"/>
      <c r="GP79" s="164"/>
      <c r="GQ79" s="164"/>
      <c r="GR79" s="164"/>
      <c r="GS79" s="164"/>
      <c r="GT79" s="164"/>
      <c r="GU79" s="164"/>
      <c r="GV79" s="164"/>
      <c r="GW79" s="164"/>
      <c r="GX79" s="164"/>
      <c r="GY79" s="164"/>
      <c r="GZ79" s="164"/>
      <c r="HA79" s="164"/>
      <c r="HB79" s="164"/>
      <c r="HC79" s="164"/>
      <c r="HD79" s="164"/>
      <c r="HE79" s="164"/>
      <c r="HF79" s="164"/>
      <c r="HG79" s="164"/>
      <c r="HH79" s="164"/>
      <c r="HI79" s="164"/>
      <c r="HJ79" s="164"/>
      <c r="HK79" s="164"/>
      <c r="HL79" s="164"/>
      <c r="HM79" s="164"/>
      <c r="HN79" s="164"/>
      <c r="HO79" s="164"/>
      <c r="HP79" s="164"/>
      <c r="HQ79" s="164"/>
      <c r="HR79" s="164"/>
      <c r="HS79" s="164"/>
      <c r="HT79" s="164"/>
      <c r="HU79" s="164"/>
      <c r="HV79" s="164"/>
      <c r="HW79" s="164"/>
    </row>
    <row r="80" spans="6:231" ht="13.5" customHeight="1" x14ac:dyDescent="0.15">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BG80" s="198"/>
      <c r="BH80" s="260"/>
      <c r="BI80" s="260"/>
      <c r="BJ80" s="164"/>
      <c r="CO80" s="160"/>
      <c r="CP80" s="160"/>
      <c r="CQ80" s="160"/>
      <c r="CR80" s="164"/>
      <c r="CS80" s="164"/>
      <c r="CT80" s="164"/>
      <c r="CU80" s="164"/>
      <c r="CV80" s="164"/>
      <c r="CW80" s="164"/>
      <c r="CX80" s="164"/>
      <c r="CY80" s="164"/>
      <c r="CZ80" s="164"/>
      <c r="DA80" s="164"/>
      <c r="DB80" s="164"/>
      <c r="DC80" s="164"/>
      <c r="DD80" s="164"/>
      <c r="DE80" s="164"/>
      <c r="DF80" s="164"/>
      <c r="DG80" s="164"/>
      <c r="DH80" s="164"/>
      <c r="DI80" s="164"/>
      <c r="DJ80" s="164"/>
      <c r="DK80" s="164"/>
      <c r="DL80" s="164"/>
      <c r="DM80" s="164"/>
      <c r="DN80" s="164"/>
      <c r="DO80" s="164"/>
      <c r="DP80" s="164"/>
      <c r="DQ80" s="164"/>
      <c r="DR80" s="164"/>
      <c r="DS80" s="164"/>
      <c r="DT80" s="164"/>
      <c r="DU80" s="164"/>
      <c r="DV80" s="164"/>
      <c r="DW80" s="164"/>
      <c r="DX80" s="164"/>
      <c r="DY80" s="164"/>
      <c r="DZ80" s="164"/>
      <c r="EA80" s="164"/>
      <c r="EB80" s="164"/>
      <c r="EC80" s="164"/>
      <c r="ED80" s="164"/>
      <c r="EE80" s="164"/>
      <c r="EF80" s="164"/>
      <c r="EG80" s="164"/>
      <c r="EH80" s="164"/>
      <c r="EI80" s="164"/>
      <c r="EJ80" s="164"/>
      <c r="EK80" s="164"/>
      <c r="EL80" s="164"/>
      <c r="EM80" s="164"/>
      <c r="EN80" s="164"/>
      <c r="EO80" s="164"/>
      <c r="EP80" s="164"/>
      <c r="EQ80" s="164"/>
      <c r="ER80" s="164"/>
      <c r="ES80" s="164"/>
      <c r="ET80" s="164"/>
      <c r="EU80" s="164"/>
      <c r="EV80" s="164"/>
      <c r="EW80" s="164"/>
      <c r="EX80" s="164"/>
      <c r="EY80" s="164"/>
      <c r="EZ80" s="164"/>
      <c r="FA80" s="164"/>
      <c r="FB80" s="164"/>
      <c r="FC80" s="164"/>
      <c r="FD80" s="164"/>
      <c r="FE80" s="164"/>
      <c r="FF80" s="164"/>
      <c r="FG80" s="164"/>
      <c r="FH80" s="164"/>
      <c r="FI80" s="164"/>
      <c r="FJ80" s="164"/>
      <c r="FK80" s="164"/>
      <c r="FL80" s="164"/>
      <c r="FM80" s="164"/>
      <c r="FN80" s="164"/>
      <c r="FO80" s="164"/>
      <c r="FP80" s="164"/>
      <c r="FQ80" s="164"/>
      <c r="FR80" s="164"/>
      <c r="FS80" s="164"/>
      <c r="FT80" s="164"/>
      <c r="FU80" s="164"/>
      <c r="FV80" s="164"/>
      <c r="FW80" s="164"/>
      <c r="FX80" s="164"/>
      <c r="FY80" s="164"/>
      <c r="FZ80" s="164"/>
      <c r="GA80" s="164"/>
      <c r="GB80" s="164"/>
      <c r="GC80" s="164"/>
      <c r="GD80" s="164"/>
      <c r="GE80" s="164"/>
      <c r="GF80" s="164"/>
      <c r="GG80" s="164"/>
      <c r="GH80" s="164"/>
      <c r="GI80" s="164"/>
      <c r="GJ80" s="164"/>
      <c r="GK80" s="164"/>
      <c r="GL80" s="164"/>
      <c r="GM80" s="164"/>
      <c r="GN80" s="164"/>
      <c r="GO80" s="164"/>
      <c r="GP80" s="164"/>
      <c r="GQ80" s="164"/>
      <c r="GR80" s="164"/>
      <c r="GS80" s="164"/>
      <c r="GT80" s="164"/>
      <c r="GU80" s="164"/>
      <c r="GV80" s="164"/>
      <c r="GW80" s="164"/>
      <c r="GX80" s="164"/>
      <c r="GY80" s="164"/>
      <c r="GZ80" s="164"/>
      <c r="HA80" s="164"/>
      <c r="HB80" s="164"/>
      <c r="HC80" s="164"/>
      <c r="HD80" s="164"/>
      <c r="HE80" s="164"/>
      <c r="HF80" s="164"/>
      <c r="HG80" s="164"/>
      <c r="HH80" s="164"/>
      <c r="HI80" s="164"/>
      <c r="HJ80" s="164"/>
      <c r="HK80" s="164"/>
      <c r="HL80" s="164"/>
      <c r="HM80" s="164"/>
      <c r="HN80" s="164"/>
      <c r="HO80" s="164"/>
      <c r="HP80" s="164"/>
      <c r="HQ80" s="164"/>
      <c r="HR80" s="164"/>
      <c r="HS80" s="164"/>
      <c r="HT80" s="164"/>
      <c r="HU80" s="164"/>
      <c r="HV80" s="164"/>
      <c r="HW80" s="164"/>
    </row>
    <row r="81" spans="7:231" ht="13.5" customHeight="1" x14ac:dyDescent="0.15">
      <c r="BG81" s="198"/>
      <c r="BH81" s="260"/>
      <c r="BI81" s="260"/>
      <c r="BJ81" s="164"/>
      <c r="CO81" s="160"/>
      <c r="CP81" s="160"/>
      <c r="CQ81" s="160"/>
      <c r="CR81" s="164"/>
      <c r="CS81" s="164"/>
      <c r="CT81" s="164"/>
      <c r="CU81" s="164"/>
      <c r="CV81" s="164"/>
      <c r="CW81" s="164"/>
      <c r="CX81" s="164"/>
      <c r="CY81" s="164"/>
      <c r="CZ81" s="164"/>
      <c r="DA81" s="164"/>
      <c r="DB81" s="164"/>
      <c r="DC81" s="164"/>
      <c r="DD81" s="164"/>
      <c r="DE81" s="164"/>
      <c r="DF81" s="164"/>
      <c r="DG81" s="164"/>
      <c r="DH81" s="164"/>
      <c r="DI81" s="164"/>
      <c r="DJ81" s="164"/>
      <c r="DK81" s="164"/>
      <c r="DL81" s="164"/>
      <c r="DM81" s="164"/>
      <c r="DN81" s="164"/>
      <c r="DO81" s="164"/>
      <c r="DP81" s="164"/>
      <c r="DQ81" s="164"/>
      <c r="DR81" s="164"/>
      <c r="DS81" s="164"/>
      <c r="DT81" s="164"/>
      <c r="DU81" s="164"/>
      <c r="DV81" s="164"/>
      <c r="DW81" s="164"/>
      <c r="DX81" s="164"/>
      <c r="DY81" s="164"/>
      <c r="DZ81" s="164"/>
      <c r="EA81" s="164"/>
      <c r="EB81" s="164"/>
      <c r="EC81" s="164"/>
      <c r="ED81" s="164"/>
      <c r="EE81" s="164"/>
      <c r="EF81" s="164"/>
      <c r="EG81" s="164"/>
      <c r="EH81" s="164"/>
      <c r="EI81" s="164"/>
      <c r="EJ81" s="164"/>
      <c r="EK81" s="164"/>
      <c r="EL81" s="164"/>
      <c r="EM81" s="164"/>
      <c r="EN81" s="164"/>
      <c r="EO81" s="164"/>
      <c r="EP81" s="164"/>
      <c r="EQ81" s="164"/>
      <c r="ER81" s="164"/>
      <c r="ES81" s="164"/>
      <c r="ET81" s="164"/>
      <c r="EU81" s="164"/>
      <c r="EV81" s="164"/>
      <c r="EW81" s="164"/>
      <c r="EX81" s="164"/>
      <c r="EY81" s="164"/>
      <c r="EZ81" s="164"/>
      <c r="FA81" s="164"/>
      <c r="FB81" s="164"/>
      <c r="FC81" s="164"/>
      <c r="FD81" s="164"/>
      <c r="FE81" s="164"/>
      <c r="FF81" s="164"/>
      <c r="FG81" s="164"/>
      <c r="FH81" s="164"/>
      <c r="FI81" s="164"/>
      <c r="FJ81" s="164"/>
      <c r="FK81" s="164"/>
      <c r="FL81" s="164"/>
      <c r="FM81" s="164"/>
      <c r="FN81" s="164"/>
      <c r="FO81" s="164"/>
      <c r="FP81" s="164"/>
      <c r="FQ81" s="164"/>
      <c r="FR81" s="164"/>
      <c r="FS81" s="164"/>
      <c r="FT81" s="164"/>
      <c r="FU81" s="164"/>
      <c r="FV81" s="164"/>
      <c r="FW81" s="164"/>
      <c r="FX81" s="164"/>
      <c r="FY81" s="164"/>
      <c r="FZ81" s="164"/>
      <c r="GA81" s="164"/>
      <c r="GB81" s="164"/>
      <c r="GC81" s="164"/>
      <c r="GD81" s="164"/>
      <c r="GE81" s="164"/>
      <c r="GF81" s="164"/>
      <c r="GG81" s="164"/>
      <c r="GH81" s="164"/>
      <c r="GI81" s="164"/>
      <c r="GJ81" s="164"/>
      <c r="GK81" s="164"/>
      <c r="GL81" s="164"/>
      <c r="GM81" s="164"/>
      <c r="GN81" s="164"/>
      <c r="GO81" s="164"/>
      <c r="GP81" s="164"/>
      <c r="GQ81" s="164"/>
      <c r="GR81" s="164"/>
      <c r="GS81" s="164"/>
      <c r="GT81" s="164"/>
      <c r="GU81" s="164"/>
      <c r="GV81" s="164"/>
      <c r="GW81" s="164"/>
      <c r="GX81" s="164"/>
      <c r="GY81" s="164"/>
      <c r="GZ81" s="164"/>
      <c r="HA81" s="164"/>
      <c r="HB81" s="164"/>
      <c r="HC81" s="164"/>
      <c r="HD81" s="164"/>
      <c r="HE81" s="164"/>
      <c r="HF81" s="164"/>
      <c r="HG81" s="164"/>
      <c r="HH81" s="164"/>
      <c r="HI81" s="164"/>
      <c r="HJ81" s="164"/>
      <c r="HK81" s="164"/>
      <c r="HL81" s="164"/>
      <c r="HM81" s="164"/>
      <c r="HN81" s="164"/>
      <c r="HO81" s="164"/>
      <c r="HP81" s="164"/>
      <c r="HQ81" s="164"/>
      <c r="HR81" s="164"/>
      <c r="HS81" s="164"/>
      <c r="HT81" s="164"/>
      <c r="HU81" s="164"/>
      <c r="HV81" s="164"/>
      <c r="HW81" s="164"/>
    </row>
    <row r="82" spans="7:231" ht="13.5" customHeight="1" x14ac:dyDescent="0.15">
      <c r="BG82" s="198"/>
      <c r="BH82" s="260"/>
      <c r="BI82" s="260"/>
      <c r="BJ82" s="164"/>
      <c r="CO82" s="160"/>
      <c r="CP82" s="160"/>
      <c r="CQ82" s="160"/>
      <c r="CR82" s="164"/>
      <c r="CS82" s="164"/>
      <c r="CT82" s="164"/>
      <c r="CU82" s="164"/>
      <c r="CV82" s="164"/>
      <c r="CW82" s="164"/>
      <c r="CX82" s="164"/>
      <c r="CY82" s="164"/>
      <c r="CZ82" s="164"/>
      <c r="DA82" s="164"/>
      <c r="DB82" s="164"/>
      <c r="DC82" s="164"/>
      <c r="DD82" s="164"/>
      <c r="DE82" s="164"/>
      <c r="DF82" s="164"/>
      <c r="DG82" s="164"/>
      <c r="DH82" s="164"/>
      <c r="DI82" s="164"/>
      <c r="DJ82" s="164"/>
      <c r="DK82" s="164"/>
      <c r="DL82" s="164"/>
      <c r="DM82" s="164"/>
      <c r="DN82" s="164"/>
      <c r="DO82" s="164"/>
      <c r="DP82" s="164"/>
      <c r="DQ82" s="164"/>
      <c r="DR82" s="164"/>
      <c r="DS82" s="164"/>
      <c r="DT82" s="164"/>
      <c r="DU82" s="164"/>
      <c r="DV82" s="164"/>
      <c r="DW82" s="164"/>
      <c r="DX82" s="164"/>
      <c r="DY82" s="164"/>
      <c r="DZ82" s="164"/>
      <c r="EA82" s="164"/>
      <c r="EB82" s="164"/>
      <c r="EC82" s="164"/>
      <c r="ED82" s="164"/>
      <c r="EE82" s="164"/>
      <c r="EF82" s="164"/>
      <c r="EG82" s="164"/>
      <c r="EH82" s="164"/>
      <c r="EI82" s="164"/>
      <c r="EJ82" s="164"/>
      <c r="EK82" s="164"/>
      <c r="EL82" s="164"/>
      <c r="EM82" s="164"/>
      <c r="EN82" s="164"/>
      <c r="EO82" s="164"/>
      <c r="EP82" s="164"/>
      <c r="EQ82" s="164"/>
      <c r="ER82" s="164"/>
      <c r="ES82" s="164"/>
      <c r="ET82" s="164"/>
      <c r="EU82" s="164"/>
      <c r="EV82" s="164"/>
      <c r="EW82" s="164"/>
      <c r="EX82" s="164"/>
      <c r="EY82" s="164"/>
      <c r="EZ82" s="164"/>
      <c r="FA82" s="164"/>
      <c r="FB82" s="164"/>
      <c r="FC82" s="164"/>
      <c r="FD82" s="164"/>
      <c r="FE82" s="164"/>
      <c r="FF82" s="164"/>
      <c r="FG82" s="164"/>
      <c r="FH82" s="164"/>
      <c r="FI82" s="164"/>
      <c r="FJ82" s="164"/>
      <c r="FK82" s="164"/>
      <c r="FL82" s="164"/>
      <c r="FM82" s="164"/>
      <c r="FN82" s="164"/>
      <c r="FO82" s="164"/>
      <c r="FP82" s="164"/>
      <c r="FQ82" s="164"/>
      <c r="FR82" s="164"/>
      <c r="FS82" s="164"/>
      <c r="FT82" s="164"/>
      <c r="FU82" s="164"/>
      <c r="FV82" s="164"/>
      <c r="FW82" s="164"/>
      <c r="FX82" s="164"/>
      <c r="FY82" s="164"/>
      <c r="FZ82" s="164"/>
      <c r="GA82" s="164"/>
      <c r="GB82" s="164"/>
      <c r="GC82" s="164"/>
      <c r="GD82" s="164"/>
      <c r="GE82" s="164"/>
      <c r="GF82" s="164"/>
      <c r="GG82" s="164"/>
      <c r="GH82" s="164"/>
      <c r="GI82" s="164"/>
      <c r="GJ82" s="164"/>
      <c r="GK82" s="164"/>
      <c r="GL82" s="164"/>
      <c r="GM82" s="164"/>
      <c r="GN82" s="164"/>
      <c r="GO82" s="164"/>
      <c r="GP82" s="164"/>
      <c r="GQ82" s="164"/>
      <c r="GR82" s="164"/>
      <c r="GS82" s="164"/>
      <c r="GT82" s="164"/>
      <c r="GU82" s="164"/>
      <c r="GV82" s="164"/>
      <c r="GW82" s="164"/>
      <c r="GX82" s="164"/>
      <c r="GY82" s="164"/>
      <c r="GZ82" s="164"/>
      <c r="HA82" s="164"/>
      <c r="HB82" s="164"/>
      <c r="HC82" s="164"/>
      <c r="HD82" s="164"/>
      <c r="HE82" s="164"/>
      <c r="HF82" s="164"/>
      <c r="HG82" s="164"/>
      <c r="HH82" s="164"/>
      <c r="HI82" s="164"/>
      <c r="HJ82" s="164"/>
      <c r="HK82" s="164"/>
      <c r="HL82" s="164"/>
      <c r="HM82" s="164"/>
      <c r="HN82" s="164"/>
      <c r="HO82" s="164"/>
      <c r="HP82" s="164"/>
      <c r="HQ82" s="164"/>
      <c r="HR82" s="164"/>
      <c r="HS82" s="164"/>
      <c r="HT82" s="164"/>
      <c r="HU82" s="164"/>
      <c r="HV82" s="164"/>
      <c r="HW82" s="164"/>
    </row>
    <row r="83" spans="7:231" ht="13.5" customHeight="1" x14ac:dyDescent="0.15">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BG83" s="198"/>
      <c r="BH83" s="260"/>
      <c r="BI83" s="260"/>
      <c r="BJ83" s="164"/>
      <c r="CO83" s="160"/>
      <c r="CP83" s="160"/>
      <c r="CQ83" s="160"/>
      <c r="CR83" s="164"/>
      <c r="CS83" s="164"/>
      <c r="CT83" s="164"/>
      <c r="CU83" s="164"/>
      <c r="CV83" s="164"/>
      <c r="CW83" s="164"/>
      <c r="CX83" s="164"/>
      <c r="CY83" s="164"/>
      <c r="CZ83" s="164"/>
      <c r="DA83" s="164"/>
      <c r="DB83" s="164"/>
      <c r="DC83" s="164"/>
      <c r="DD83" s="164"/>
      <c r="DE83" s="164"/>
      <c r="DF83" s="164"/>
      <c r="DG83" s="164"/>
      <c r="DH83" s="164"/>
      <c r="DI83" s="164"/>
      <c r="DJ83" s="164"/>
      <c r="DK83" s="164"/>
      <c r="DL83" s="164"/>
      <c r="DM83" s="164"/>
      <c r="DN83" s="164"/>
      <c r="DO83" s="164"/>
      <c r="DP83" s="164"/>
      <c r="DQ83" s="164"/>
      <c r="DR83" s="164"/>
      <c r="DS83" s="164"/>
      <c r="DT83" s="164"/>
      <c r="DU83" s="164"/>
      <c r="DV83" s="164"/>
      <c r="DW83" s="164"/>
      <c r="DX83" s="164"/>
      <c r="DY83" s="164"/>
      <c r="DZ83" s="164"/>
      <c r="EA83" s="164"/>
      <c r="EB83" s="164"/>
      <c r="EC83" s="164"/>
      <c r="ED83" s="164"/>
      <c r="EE83" s="164"/>
      <c r="EF83" s="164"/>
      <c r="EG83" s="164"/>
      <c r="EH83" s="164"/>
      <c r="EI83" s="164"/>
      <c r="EJ83" s="164"/>
      <c r="EK83" s="164"/>
      <c r="EL83" s="164"/>
      <c r="EM83" s="164"/>
      <c r="EN83" s="164"/>
      <c r="EO83" s="164"/>
      <c r="EP83" s="164"/>
      <c r="EQ83" s="164"/>
      <c r="ER83" s="164"/>
      <c r="ES83" s="164"/>
      <c r="ET83" s="164"/>
      <c r="EU83" s="164"/>
      <c r="EV83" s="164"/>
      <c r="EW83" s="164"/>
      <c r="EX83" s="164"/>
      <c r="EY83" s="164"/>
      <c r="EZ83" s="164"/>
      <c r="FA83" s="164"/>
      <c r="FB83" s="164"/>
      <c r="FC83" s="164"/>
      <c r="FD83" s="164"/>
      <c r="FE83" s="164"/>
      <c r="FF83" s="164"/>
      <c r="FG83" s="164"/>
      <c r="FH83" s="164"/>
      <c r="FI83" s="164"/>
      <c r="FJ83" s="164"/>
      <c r="FK83" s="164"/>
      <c r="FL83" s="164"/>
      <c r="FM83" s="164"/>
      <c r="FN83" s="164"/>
      <c r="FO83" s="164"/>
      <c r="FP83" s="164"/>
      <c r="FQ83" s="164"/>
      <c r="FR83" s="164"/>
      <c r="FS83" s="164"/>
      <c r="FT83" s="164"/>
      <c r="FU83" s="164"/>
      <c r="FV83" s="164"/>
      <c r="FW83" s="164"/>
      <c r="FX83" s="164"/>
      <c r="FY83" s="164"/>
      <c r="FZ83" s="164"/>
      <c r="GA83" s="164"/>
      <c r="GB83" s="164"/>
      <c r="GC83" s="164"/>
      <c r="GD83" s="164"/>
      <c r="GE83" s="164"/>
      <c r="GF83" s="164"/>
      <c r="GG83" s="164"/>
      <c r="GH83" s="164"/>
      <c r="GI83" s="164"/>
      <c r="GJ83" s="164"/>
      <c r="GK83" s="164"/>
      <c r="GL83" s="164"/>
      <c r="GM83" s="164"/>
      <c r="GN83" s="164"/>
      <c r="GO83" s="164"/>
      <c r="GP83" s="164"/>
      <c r="GQ83" s="164"/>
      <c r="GR83" s="164"/>
      <c r="GS83" s="164"/>
      <c r="GT83" s="164"/>
      <c r="GU83" s="164"/>
      <c r="GV83" s="164"/>
      <c r="GW83" s="164"/>
      <c r="GX83" s="164"/>
      <c r="GY83" s="164"/>
      <c r="GZ83" s="164"/>
      <c r="HA83" s="164"/>
      <c r="HB83" s="164"/>
      <c r="HC83" s="164"/>
      <c r="HD83" s="164"/>
      <c r="HE83" s="164"/>
      <c r="HF83" s="164"/>
      <c r="HG83" s="164"/>
      <c r="HH83" s="164"/>
      <c r="HI83" s="164"/>
      <c r="HJ83" s="164"/>
      <c r="HK83" s="164"/>
      <c r="HL83" s="164"/>
      <c r="HM83" s="164"/>
      <c r="HN83" s="164"/>
      <c r="HO83" s="164"/>
      <c r="HP83" s="164"/>
      <c r="HQ83" s="164"/>
      <c r="HR83" s="164"/>
      <c r="HS83" s="164"/>
      <c r="HT83" s="164"/>
      <c r="HU83" s="164"/>
      <c r="HV83" s="164"/>
      <c r="HW83" s="164"/>
    </row>
    <row r="84" spans="7:231" ht="13.5" customHeight="1" x14ac:dyDescent="0.15">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BG84" s="198"/>
      <c r="BH84" s="260"/>
      <c r="BI84" s="260"/>
      <c r="BJ84" s="164"/>
      <c r="CO84" s="160"/>
      <c r="CP84" s="160"/>
      <c r="CQ84" s="160"/>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c r="EG84" s="164"/>
      <c r="EH84" s="164"/>
      <c r="EI84" s="164"/>
      <c r="EJ84" s="164"/>
      <c r="EK84" s="164"/>
      <c r="EL84" s="164"/>
      <c r="EM84" s="164"/>
      <c r="EN84" s="164"/>
      <c r="EO84" s="164"/>
      <c r="EP84" s="164"/>
      <c r="EQ84" s="164"/>
      <c r="ER84" s="164"/>
      <c r="ES84" s="164"/>
      <c r="ET84" s="164"/>
      <c r="EU84" s="164"/>
      <c r="EV84" s="164"/>
      <c r="EW84" s="164"/>
      <c r="EX84" s="164"/>
      <c r="EY84" s="164"/>
      <c r="EZ84" s="164"/>
      <c r="FA84" s="164"/>
      <c r="FB84" s="164"/>
      <c r="FC84" s="164"/>
      <c r="FD84" s="164"/>
      <c r="FE84" s="164"/>
      <c r="FF84" s="164"/>
      <c r="FG84" s="164"/>
      <c r="FH84" s="164"/>
      <c r="FI84" s="164"/>
      <c r="FJ84" s="164"/>
      <c r="FK84" s="164"/>
      <c r="FL84" s="164"/>
      <c r="FM84" s="164"/>
      <c r="FN84" s="164"/>
      <c r="FO84" s="164"/>
      <c r="FP84" s="164"/>
      <c r="FQ84" s="164"/>
      <c r="FR84" s="164"/>
      <c r="FS84" s="164"/>
      <c r="FT84" s="164"/>
      <c r="FU84" s="164"/>
      <c r="FV84" s="164"/>
      <c r="FW84" s="164"/>
      <c r="FX84" s="164"/>
      <c r="FY84" s="164"/>
      <c r="FZ84" s="164"/>
      <c r="GA84" s="164"/>
      <c r="GB84" s="164"/>
      <c r="GC84" s="164"/>
      <c r="GD84" s="164"/>
      <c r="GE84" s="164"/>
      <c r="GF84" s="164"/>
      <c r="GG84" s="164"/>
      <c r="GH84" s="164"/>
      <c r="GI84" s="164"/>
      <c r="GJ84" s="164"/>
      <c r="GK84" s="164"/>
      <c r="GL84" s="164"/>
      <c r="GM84" s="164"/>
      <c r="GN84" s="164"/>
      <c r="GO84" s="164"/>
      <c r="GP84" s="164"/>
      <c r="GQ84" s="164"/>
      <c r="GR84" s="164"/>
      <c r="GS84" s="164"/>
      <c r="GT84" s="164"/>
      <c r="GU84" s="164"/>
      <c r="GV84" s="164"/>
      <c r="GW84" s="164"/>
      <c r="GX84" s="164"/>
      <c r="GY84" s="164"/>
      <c r="GZ84" s="164"/>
      <c r="HA84" s="164"/>
      <c r="HB84" s="164"/>
      <c r="HC84" s="164"/>
      <c r="HD84" s="164"/>
      <c r="HE84" s="164"/>
      <c r="HF84" s="164"/>
      <c r="HG84" s="164"/>
      <c r="HH84" s="164"/>
      <c r="HI84" s="164"/>
      <c r="HJ84" s="164"/>
      <c r="HK84" s="164"/>
      <c r="HL84" s="164"/>
      <c r="HM84" s="164"/>
      <c r="HN84" s="164"/>
      <c r="HO84" s="164"/>
      <c r="HP84" s="164"/>
      <c r="HQ84" s="164"/>
      <c r="HR84" s="164"/>
      <c r="HS84" s="164"/>
      <c r="HT84" s="164"/>
      <c r="HU84" s="164"/>
      <c r="HV84" s="164"/>
      <c r="HW84" s="164"/>
    </row>
    <row r="85" spans="7:231" ht="13.5" customHeight="1" x14ac:dyDescent="0.15">
      <c r="BG85" s="198"/>
      <c r="BH85" s="260"/>
      <c r="BI85" s="260"/>
      <c r="BJ85" s="164"/>
      <c r="CO85" s="160"/>
      <c r="CP85" s="160"/>
      <c r="CQ85" s="160"/>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row>
    <row r="86" spans="7:231" ht="13.5" customHeight="1" x14ac:dyDescent="0.15">
      <c r="BG86" s="198"/>
      <c r="BH86" s="260"/>
      <c r="BI86" s="260"/>
      <c r="BJ86" s="164"/>
      <c r="CO86" s="160"/>
      <c r="CP86" s="160"/>
      <c r="CQ86" s="160"/>
      <c r="CR86" s="164"/>
      <c r="CS86" s="164"/>
      <c r="CT86" s="164"/>
      <c r="CU86" s="164"/>
      <c r="CV86" s="164"/>
      <c r="CW86" s="164"/>
      <c r="CX86" s="164"/>
      <c r="CY86" s="164"/>
      <c r="CZ86" s="164"/>
      <c r="DA86" s="164"/>
      <c r="DB86" s="164"/>
      <c r="DC86" s="164"/>
      <c r="DD86" s="164"/>
      <c r="DE86" s="164"/>
      <c r="DF86" s="164"/>
      <c r="DG86" s="164"/>
      <c r="DH86" s="164"/>
      <c r="DI86" s="164"/>
      <c r="DJ86" s="164"/>
      <c r="DK86" s="164"/>
      <c r="DL86" s="164"/>
      <c r="DM86" s="164"/>
      <c r="DN86" s="164"/>
      <c r="DO86" s="164"/>
      <c r="DP86" s="164"/>
      <c r="DQ86" s="164"/>
      <c r="DR86" s="164"/>
      <c r="DS86" s="164"/>
      <c r="DT86" s="164"/>
      <c r="DU86" s="164"/>
      <c r="DV86" s="164"/>
      <c r="DW86" s="164"/>
      <c r="DX86" s="164"/>
      <c r="DY86" s="164"/>
      <c r="DZ86" s="164"/>
      <c r="EA86" s="164"/>
      <c r="EB86" s="164"/>
      <c r="EC86" s="164"/>
      <c r="ED86" s="164"/>
      <c r="EE86" s="164"/>
      <c r="EF86" s="164"/>
      <c r="EG86" s="164"/>
      <c r="EH86" s="164"/>
      <c r="EI86" s="164"/>
      <c r="EJ86" s="164"/>
      <c r="EK86" s="164"/>
      <c r="EL86" s="164"/>
      <c r="EM86" s="164"/>
      <c r="EN86" s="164"/>
      <c r="EO86" s="164"/>
      <c r="EP86" s="164"/>
      <c r="EQ86" s="164"/>
      <c r="ER86" s="164"/>
      <c r="ES86" s="164"/>
      <c r="ET86" s="164"/>
      <c r="EU86" s="164"/>
      <c r="EV86" s="164"/>
      <c r="EW86" s="164"/>
      <c r="EX86" s="164"/>
      <c r="EY86" s="164"/>
      <c r="EZ86" s="164"/>
      <c r="FA86" s="164"/>
      <c r="FB86" s="164"/>
      <c r="FC86" s="164"/>
      <c r="FD86" s="164"/>
      <c r="FE86" s="164"/>
      <c r="FF86" s="164"/>
      <c r="FG86" s="164"/>
      <c r="FH86" s="164"/>
      <c r="FI86" s="164"/>
      <c r="FJ86" s="164"/>
      <c r="FK86" s="164"/>
      <c r="FL86" s="164"/>
      <c r="FM86" s="164"/>
      <c r="FN86" s="164"/>
      <c r="FO86" s="164"/>
      <c r="FP86" s="164"/>
      <c r="FQ86" s="164"/>
      <c r="FR86" s="164"/>
      <c r="FS86" s="164"/>
      <c r="FT86" s="164"/>
      <c r="FU86" s="164"/>
      <c r="FV86" s="164"/>
      <c r="FW86" s="164"/>
      <c r="FX86" s="164"/>
      <c r="FY86" s="164"/>
      <c r="FZ86" s="164"/>
      <c r="GA86" s="164"/>
      <c r="GB86" s="164"/>
      <c r="GC86" s="164"/>
      <c r="GD86" s="164"/>
      <c r="GE86" s="164"/>
      <c r="GF86" s="164"/>
      <c r="GG86" s="164"/>
      <c r="GH86" s="164"/>
      <c r="GI86" s="164"/>
      <c r="GJ86" s="164"/>
      <c r="GK86" s="164"/>
      <c r="GL86" s="164"/>
      <c r="GM86" s="164"/>
      <c r="GN86" s="164"/>
      <c r="GO86" s="164"/>
      <c r="GP86" s="164"/>
      <c r="GQ86" s="164"/>
      <c r="GR86" s="164"/>
      <c r="GS86" s="164"/>
      <c r="GT86" s="164"/>
      <c r="GU86" s="164"/>
      <c r="GV86" s="164"/>
      <c r="GW86" s="164"/>
      <c r="GX86" s="164"/>
      <c r="GY86" s="164"/>
      <c r="GZ86" s="164"/>
      <c r="HA86" s="164"/>
      <c r="HB86" s="164"/>
      <c r="HC86" s="164"/>
      <c r="HD86" s="164"/>
      <c r="HE86" s="164"/>
      <c r="HF86" s="164"/>
      <c r="HG86" s="164"/>
      <c r="HH86" s="164"/>
      <c r="HI86" s="164"/>
      <c r="HJ86" s="164"/>
      <c r="HK86" s="164"/>
      <c r="HL86" s="164"/>
      <c r="HM86" s="164"/>
      <c r="HN86" s="164"/>
      <c r="HO86" s="164"/>
      <c r="HP86" s="164"/>
      <c r="HQ86" s="164"/>
      <c r="HR86" s="164"/>
      <c r="HS86" s="164"/>
      <c r="HT86" s="164"/>
      <c r="HU86" s="164"/>
      <c r="HV86" s="164"/>
      <c r="HW86" s="164"/>
    </row>
    <row r="87" spans="7:231" ht="13.5" customHeight="1" x14ac:dyDescent="0.15">
      <c r="BG87" s="198"/>
      <c r="BH87" s="260"/>
      <c r="BI87" s="260"/>
      <c r="BJ87" s="164"/>
      <c r="CO87" s="160"/>
      <c r="CP87" s="160"/>
      <c r="CQ87" s="160"/>
      <c r="CR87" s="164"/>
      <c r="CS87" s="164"/>
      <c r="CT87" s="164"/>
      <c r="CU87" s="164"/>
      <c r="CV87" s="164"/>
      <c r="CW87" s="164"/>
      <c r="CX87" s="164"/>
      <c r="CY87" s="164"/>
      <c r="CZ87" s="164"/>
      <c r="DA87" s="164"/>
      <c r="DB87" s="164"/>
      <c r="DC87" s="164"/>
      <c r="DD87" s="164"/>
      <c r="DE87" s="164"/>
      <c r="DF87" s="164"/>
      <c r="DG87" s="164"/>
      <c r="DH87" s="164"/>
      <c r="DI87" s="164"/>
      <c r="DJ87" s="164"/>
      <c r="DK87" s="164"/>
      <c r="DL87" s="164"/>
      <c r="DM87" s="164"/>
      <c r="DN87" s="164"/>
      <c r="DO87" s="164"/>
      <c r="DP87" s="164"/>
      <c r="DQ87" s="164"/>
      <c r="DR87" s="164"/>
      <c r="DS87" s="164"/>
      <c r="DT87" s="164"/>
      <c r="DU87" s="164"/>
      <c r="DV87" s="164"/>
      <c r="DW87" s="164"/>
      <c r="DX87" s="164"/>
      <c r="DY87" s="164"/>
      <c r="DZ87" s="164"/>
      <c r="EA87" s="164"/>
      <c r="EB87" s="164"/>
      <c r="EC87" s="164"/>
      <c r="ED87" s="164"/>
      <c r="EE87" s="164"/>
      <c r="EF87" s="164"/>
      <c r="EG87" s="164"/>
      <c r="EH87" s="164"/>
      <c r="EI87" s="164"/>
      <c r="EJ87" s="164"/>
      <c r="EK87" s="164"/>
      <c r="EL87" s="164"/>
      <c r="EM87" s="164"/>
      <c r="EN87" s="164"/>
      <c r="EO87" s="164"/>
      <c r="EP87" s="164"/>
      <c r="EQ87" s="164"/>
      <c r="ER87" s="164"/>
      <c r="ES87" s="164"/>
      <c r="ET87" s="164"/>
      <c r="EU87" s="164"/>
      <c r="EV87" s="164"/>
      <c r="EW87" s="164"/>
      <c r="EX87" s="164"/>
      <c r="EY87" s="164"/>
      <c r="EZ87" s="164"/>
      <c r="FA87" s="164"/>
      <c r="FB87" s="164"/>
      <c r="FC87" s="164"/>
      <c r="FD87" s="164"/>
      <c r="FE87" s="164"/>
      <c r="FF87" s="164"/>
      <c r="FG87" s="164"/>
      <c r="FH87" s="164"/>
      <c r="FI87" s="164"/>
      <c r="FJ87" s="164"/>
      <c r="FK87" s="164"/>
      <c r="FL87" s="164"/>
      <c r="FM87" s="164"/>
      <c r="FN87" s="164"/>
      <c r="FO87" s="164"/>
      <c r="FP87" s="164"/>
      <c r="FQ87" s="164"/>
      <c r="FR87" s="164"/>
      <c r="FS87" s="164"/>
      <c r="FT87" s="164"/>
      <c r="FU87" s="164"/>
      <c r="FV87" s="164"/>
      <c r="FW87" s="164"/>
      <c r="FX87" s="164"/>
      <c r="FY87" s="164"/>
      <c r="FZ87" s="164"/>
      <c r="GA87" s="164"/>
      <c r="GB87" s="164"/>
      <c r="GC87" s="164"/>
      <c r="GD87" s="164"/>
      <c r="GE87" s="164"/>
      <c r="GF87" s="164"/>
      <c r="GG87" s="164"/>
      <c r="GH87" s="164"/>
      <c r="GI87" s="164"/>
      <c r="GJ87" s="164"/>
      <c r="GK87" s="164"/>
      <c r="GL87" s="164"/>
      <c r="GM87" s="164"/>
      <c r="GN87" s="164"/>
      <c r="GO87" s="164"/>
      <c r="GP87" s="164"/>
      <c r="GQ87" s="164"/>
      <c r="GR87" s="164"/>
      <c r="GS87" s="164"/>
      <c r="GT87" s="164"/>
      <c r="GU87" s="164"/>
      <c r="GV87" s="164"/>
      <c r="GW87" s="164"/>
      <c r="GX87" s="164"/>
      <c r="GY87" s="164"/>
      <c r="GZ87" s="164"/>
      <c r="HA87" s="164"/>
      <c r="HB87" s="164"/>
      <c r="HC87" s="164"/>
      <c r="HD87" s="164"/>
      <c r="HE87" s="164"/>
      <c r="HF87" s="164"/>
      <c r="HG87" s="164"/>
      <c r="HH87" s="164"/>
      <c r="HI87" s="164"/>
      <c r="HJ87" s="164"/>
      <c r="HK87" s="164"/>
      <c r="HL87" s="164"/>
      <c r="HM87" s="164"/>
      <c r="HN87" s="164"/>
      <c r="HO87" s="164"/>
      <c r="HP87" s="164"/>
      <c r="HQ87" s="164"/>
      <c r="HR87" s="164"/>
      <c r="HS87" s="164"/>
      <c r="HT87" s="164"/>
      <c r="HU87" s="164"/>
      <c r="HV87" s="164"/>
      <c r="HW87" s="164"/>
    </row>
    <row r="88" spans="7:231" ht="13.5" customHeight="1" x14ac:dyDescent="0.15">
      <c r="BG88" s="198"/>
      <c r="BH88" s="260"/>
      <c r="BI88" s="260"/>
      <c r="BJ88" s="164"/>
      <c r="CO88" s="160"/>
      <c r="CP88" s="160"/>
      <c r="CQ88" s="160"/>
      <c r="CR88" s="164"/>
      <c r="CS88" s="164"/>
      <c r="CT88" s="164"/>
      <c r="CU88" s="164"/>
      <c r="CV88" s="164"/>
      <c r="CW88" s="164"/>
      <c r="CX88" s="164"/>
      <c r="CY88" s="164"/>
      <c r="CZ88" s="164"/>
      <c r="DA88" s="164"/>
      <c r="DB88" s="164"/>
      <c r="DC88" s="164"/>
      <c r="DD88" s="164"/>
      <c r="DE88" s="164"/>
      <c r="DF88" s="164"/>
      <c r="DG88" s="164"/>
      <c r="DH88" s="164"/>
      <c r="DI88" s="164"/>
      <c r="DJ88" s="164"/>
      <c r="DK88" s="164"/>
      <c r="DL88" s="164"/>
      <c r="DM88" s="164"/>
      <c r="DN88" s="164"/>
      <c r="DO88" s="164"/>
      <c r="DP88" s="164"/>
      <c r="DQ88" s="164"/>
      <c r="DR88" s="164"/>
      <c r="DS88" s="164"/>
      <c r="DT88" s="164"/>
      <c r="DU88" s="164"/>
      <c r="DV88" s="164"/>
      <c r="DW88" s="164"/>
      <c r="DX88" s="164"/>
      <c r="DY88" s="164"/>
      <c r="DZ88" s="164"/>
      <c r="EA88" s="164"/>
      <c r="EB88" s="164"/>
      <c r="EC88" s="164"/>
      <c r="ED88" s="164"/>
      <c r="EE88" s="164"/>
      <c r="EF88" s="164"/>
      <c r="EG88" s="164"/>
      <c r="EH88" s="164"/>
      <c r="EI88" s="164"/>
      <c r="EJ88" s="164"/>
      <c r="EK88" s="164"/>
      <c r="EL88" s="164"/>
      <c r="EM88" s="164"/>
      <c r="EN88" s="164"/>
      <c r="EO88" s="164"/>
      <c r="EP88" s="164"/>
      <c r="EQ88" s="164"/>
      <c r="ER88" s="164"/>
      <c r="ES88" s="164"/>
      <c r="ET88" s="164"/>
      <c r="EU88" s="164"/>
      <c r="EV88" s="164"/>
      <c r="EW88" s="164"/>
      <c r="EX88" s="164"/>
      <c r="EY88" s="164"/>
      <c r="EZ88" s="164"/>
      <c r="FA88" s="164"/>
      <c r="FB88" s="164"/>
      <c r="FC88" s="164"/>
      <c r="FD88" s="164"/>
      <c r="FE88" s="164"/>
      <c r="FF88" s="164"/>
      <c r="FG88" s="164"/>
      <c r="FH88" s="164"/>
      <c r="FI88" s="164"/>
      <c r="FJ88" s="164"/>
      <c r="FK88" s="164"/>
      <c r="FL88" s="164"/>
      <c r="FM88" s="164"/>
      <c r="FN88" s="164"/>
      <c r="FO88" s="164"/>
      <c r="FP88" s="164"/>
      <c r="FQ88" s="164"/>
      <c r="FR88" s="164"/>
      <c r="FS88" s="164"/>
      <c r="FT88" s="164"/>
      <c r="FU88" s="164"/>
      <c r="FV88" s="164"/>
      <c r="FW88" s="164"/>
      <c r="FX88" s="164"/>
      <c r="FY88" s="164"/>
      <c r="FZ88" s="164"/>
      <c r="GA88" s="164"/>
      <c r="GB88" s="164"/>
      <c r="GC88" s="164"/>
      <c r="GD88" s="164"/>
      <c r="GE88" s="164"/>
      <c r="GF88" s="164"/>
      <c r="GG88" s="164"/>
      <c r="GH88" s="164"/>
      <c r="GI88" s="164"/>
      <c r="GJ88" s="164"/>
      <c r="GK88" s="164"/>
      <c r="GL88" s="164"/>
      <c r="GM88" s="164"/>
      <c r="GN88" s="164"/>
      <c r="GO88" s="164"/>
      <c r="GP88" s="164"/>
      <c r="GQ88" s="164"/>
      <c r="GR88" s="164"/>
      <c r="GS88" s="164"/>
      <c r="GT88" s="164"/>
      <c r="GU88" s="164"/>
      <c r="GV88" s="164"/>
      <c r="GW88" s="164"/>
      <c r="GX88" s="164"/>
      <c r="GY88" s="164"/>
      <c r="GZ88" s="164"/>
      <c r="HA88" s="164"/>
      <c r="HB88" s="164"/>
      <c r="HC88" s="164"/>
      <c r="HD88" s="164"/>
      <c r="HE88" s="164"/>
      <c r="HF88" s="164"/>
      <c r="HG88" s="164"/>
      <c r="HH88" s="164"/>
      <c r="HI88" s="164"/>
      <c r="HJ88" s="164"/>
      <c r="HK88" s="164"/>
      <c r="HL88" s="164"/>
      <c r="HM88" s="164"/>
      <c r="HN88" s="164"/>
      <c r="HO88" s="164"/>
      <c r="HP88" s="164"/>
      <c r="HQ88" s="164"/>
      <c r="HR88" s="164"/>
      <c r="HS88" s="164"/>
      <c r="HT88" s="164"/>
      <c r="HU88" s="164"/>
      <c r="HV88" s="164"/>
      <c r="HW88" s="164"/>
    </row>
    <row r="89" spans="7:231" ht="13.5" x14ac:dyDescent="0.15">
      <c r="BG89" s="198"/>
      <c r="BH89" s="260"/>
      <c r="BI89" s="260"/>
      <c r="BJ89" s="164"/>
      <c r="CO89" s="160"/>
      <c r="CP89" s="160"/>
      <c r="CQ89" s="160"/>
      <c r="CR89" s="164"/>
      <c r="CS89" s="164"/>
      <c r="CT89" s="164"/>
      <c r="CU89" s="164"/>
      <c r="CV89" s="164"/>
      <c r="CW89" s="164"/>
      <c r="CX89" s="164"/>
      <c r="CY89" s="164"/>
      <c r="CZ89" s="164"/>
      <c r="DA89" s="164"/>
      <c r="DB89" s="164"/>
      <c r="DC89" s="164"/>
      <c r="DD89" s="164"/>
      <c r="DE89" s="164"/>
      <c r="DF89" s="164"/>
      <c r="DG89" s="164"/>
      <c r="DH89" s="164"/>
      <c r="DI89" s="164"/>
      <c r="DJ89" s="164"/>
      <c r="DK89" s="164"/>
      <c r="DL89" s="164"/>
      <c r="DM89" s="164"/>
      <c r="DN89" s="164"/>
      <c r="DO89" s="164"/>
      <c r="DP89" s="164"/>
      <c r="DQ89" s="164"/>
      <c r="DR89" s="164"/>
      <c r="DS89" s="164"/>
      <c r="DT89" s="164"/>
      <c r="DU89" s="164"/>
      <c r="DV89" s="164"/>
      <c r="DW89" s="164"/>
      <c r="DX89" s="164"/>
      <c r="DY89" s="164"/>
      <c r="DZ89" s="164"/>
      <c r="EA89" s="164"/>
      <c r="EB89" s="164"/>
      <c r="EC89" s="164"/>
      <c r="ED89" s="164"/>
      <c r="EE89" s="164"/>
      <c r="EF89" s="164"/>
      <c r="EG89" s="164"/>
      <c r="EH89" s="164"/>
      <c r="EI89" s="164"/>
      <c r="EJ89" s="164"/>
      <c r="EK89" s="164"/>
      <c r="EL89" s="164"/>
      <c r="EM89" s="164"/>
      <c r="EN89" s="164"/>
      <c r="EO89" s="164"/>
      <c r="EP89" s="164"/>
      <c r="EQ89" s="164"/>
      <c r="ER89" s="164"/>
      <c r="ES89" s="164"/>
      <c r="ET89" s="164"/>
      <c r="EU89" s="164"/>
      <c r="EV89" s="164"/>
      <c r="EW89" s="164"/>
      <c r="EX89" s="164"/>
      <c r="EY89" s="164"/>
      <c r="EZ89" s="164"/>
      <c r="FA89" s="164"/>
      <c r="FB89" s="164"/>
      <c r="FC89" s="164"/>
      <c r="FD89" s="164"/>
      <c r="FE89" s="164"/>
      <c r="FF89" s="164"/>
      <c r="FG89" s="164"/>
      <c r="FH89" s="164"/>
      <c r="FI89" s="164"/>
      <c r="FJ89" s="164"/>
      <c r="FK89" s="164"/>
      <c r="FL89" s="164"/>
      <c r="FM89" s="164"/>
      <c r="FN89" s="164"/>
      <c r="FO89" s="164"/>
      <c r="FP89" s="164"/>
      <c r="FQ89" s="164"/>
      <c r="FR89" s="164"/>
      <c r="FS89" s="164"/>
      <c r="FT89" s="164"/>
      <c r="FU89" s="164"/>
      <c r="FV89" s="164"/>
      <c r="FW89" s="164"/>
      <c r="FX89" s="164"/>
      <c r="FY89" s="164"/>
      <c r="FZ89" s="164"/>
      <c r="GA89" s="164"/>
      <c r="GB89" s="164"/>
      <c r="GC89" s="164"/>
      <c r="GD89" s="164"/>
      <c r="GE89" s="164"/>
      <c r="GF89" s="164"/>
      <c r="GG89" s="164"/>
      <c r="GH89" s="164"/>
      <c r="GI89" s="164"/>
      <c r="GJ89" s="164"/>
      <c r="GK89" s="164"/>
      <c r="GL89" s="164"/>
      <c r="GM89" s="164"/>
      <c r="GN89" s="164"/>
      <c r="GO89" s="164"/>
      <c r="GP89" s="164"/>
      <c r="GQ89" s="164"/>
      <c r="GR89" s="164"/>
      <c r="GS89" s="164"/>
      <c r="GT89" s="164"/>
      <c r="GU89" s="164"/>
      <c r="GV89" s="164"/>
      <c r="GW89" s="164"/>
      <c r="GX89" s="164"/>
      <c r="GY89" s="164"/>
      <c r="GZ89" s="164"/>
      <c r="HA89" s="164"/>
      <c r="HB89" s="164"/>
      <c r="HC89" s="164"/>
      <c r="HD89" s="164"/>
      <c r="HE89" s="164"/>
      <c r="HF89" s="164"/>
      <c r="HG89" s="164"/>
      <c r="HH89" s="164"/>
      <c r="HI89" s="164"/>
      <c r="HJ89" s="164"/>
      <c r="HK89" s="164"/>
      <c r="HL89" s="164"/>
      <c r="HM89" s="164"/>
      <c r="HN89" s="164"/>
      <c r="HO89" s="164"/>
      <c r="HP89" s="164"/>
      <c r="HQ89" s="164"/>
      <c r="HR89" s="164"/>
      <c r="HS89" s="164"/>
      <c r="HT89" s="164"/>
      <c r="HU89" s="164"/>
      <c r="HV89" s="164"/>
      <c r="HW89" s="164"/>
    </row>
    <row r="90" spans="7:231" ht="13.5" x14ac:dyDescent="0.15">
      <c r="BG90" s="198"/>
      <c r="BH90" s="260"/>
      <c r="BI90" s="260"/>
      <c r="BJ90" s="164"/>
      <c r="CO90" s="160"/>
      <c r="CP90" s="160"/>
      <c r="CQ90" s="160"/>
      <c r="CR90" s="164"/>
      <c r="CS90" s="164"/>
      <c r="CT90" s="164"/>
      <c r="CU90" s="164"/>
      <c r="CV90" s="164"/>
      <c r="CW90" s="164"/>
      <c r="CX90" s="164"/>
      <c r="CY90" s="164"/>
      <c r="CZ90" s="164"/>
      <c r="DA90" s="164"/>
      <c r="DB90" s="164"/>
      <c r="DC90" s="164"/>
      <c r="DD90" s="164"/>
      <c r="DE90" s="164"/>
      <c r="DF90" s="164"/>
      <c r="DG90" s="164"/>
      <c r="DH90" s="164"/>
      <c r="DI90" s="164"/>
      <c r="DJ90" s="164"/>
      <c r="DK90" s="164"/>
      <c r="DL90" s="164"/>
      <c r="DM90" s="164"/>
      <c r="DN90" s="164"/>
      <c r="DO90" s="164"/>
      <c r="DP90" s="164"/>
      <c r="DQ90" s="164"/>
      <c r="DR90" s="164"/>
      <c r="DS90" s="164"/>
      <c r="DT90" s="164"/>
      <c r="DU90" s="164"/>
      <c r="DV90" s="164"/>
      <c r="DW90" s="164"/>
      <c r="DX90" s="164"/>
      <c r="DY90" s="164"/>
      <c r="DZ90" s="164"/>
      <c r="EA90" s="164"/>
      <c r="EB90" s="164"/>
      <c r="EC90" s="164"/>
      <c r="ED90" s="164"/>
      <c r="EE90" s="164"/>
      <c r="EF90" s="164"/>
      <c r="EG90" s="164"/>
      <c r="EH90" s="164"/>
      <c r="EI90" s="164"/>
      <c r="EJ90" s="164"/>
      <c r="EK90" s="164"/>
      <c r="EL90" s="164"/>
      <c r="EM90" s="164"/>
      <c r="EN90" s="164"/>
      <c r="EO90" s="164"/>
      <c r="EP90" s="164"/>
      <c r="EQ90" s="164"/>
      <c r="ER90" s="164"/>
      <c r="ES90" s="164"/>
      <c r="ET90" s="164"/>
      <c r="EU90" s="164"/>
      <c r="EV90" s="164"/>
      <c r="EW90" s="164"/>
      <c r="EX90" s="164"/>
      <c r="EY90" s="164"/>
      <c r="EZ90" s="164"/>
      <c r="FA90" s="164"/>
      <c r="FB90" s="164"/>
      <c r="FC90" s="164"/>
      <c r="FD90" s="164"/>
      <c r="FE90" s="164"/>
      <c r="FF90" s="164"/>
      <c r="FG90" s="164"/>
      <c r="FH90" s="164"/>
      <c r="FI90" s="164"/>
      <c r="FJ90" s="164"/>
      <c r="FK90" s="164"/>
      <c r="FL90" s="164"/>
      <c r="FM90" s="164"/>
      <c r="FN90" s="164"/>
      <c r="FO90" s="164"/>
      <c r="FP90" s="164"/>
      <c r="FQ90" s="164"/>
      <c r="FR90" s="164"/>
      <c r="FS90" s="164"/>
      <c r="FT90" s="164"/>
      <c r="FU90" s="164"/>
      <c r="FV90" s="164"/>
      <c r="FW90" s="164"/>
      <c r="FX90" s="164"/>
      <c r="FY90" s="164"/>
      <c r="FZ90" s="164"/>
      <c r="GA90" s="164"/>
      <c r="GB90" s="164"/>
      <c r="GC90" s="164"/>
      <c r="GD90" s="164"/>
      <c r="GE90" s="164"/>
      <c r="GF90" s="164"/>
      <c r="GG90" s="164"/>
      <c r="GH90" s="164"/>
      <c r="GI90" s="164"/>
      <c r="GJ90" s="164"/>
      <c r="GK90" s="164"/>
      <c r="GL90" s="164"/>
      <c r="GM90" s="164"/>
      <c r="GN90" s="164"/>
      <c r="GO90" s="164"/>
      <c r="GP90" s="164"/>
      <c r="GQ90" s="164"/>
      <c r="GR90" s="164"/>
      <c r="GS90" s="164"/>
      <c r="GT90" s="164"/>
      <c r="GU90" s="164"/>
      <c r="GV90" s="164"/>
      <c r="GW90" s="164"/>
      <c r="GX90" s="164"/>
      <c r="GY90" s="164"/>
      <c r="GZ90" s="164"/>
      <c r="HA90" s="164"/>
      <c r="HB90" s="164"/>
      <c r="HC90" s="164"/>
      <c r="HD90" s="164"/>
      <c r="HE90" s="164"/>
      <c r="HF90" s="164"/>
      <c r="HG90" s="164"/>
      <c r="HH90" s="164"/>
      <c r="HI90" s="164"/>
      <c r="HJ90" s="164"/>
      <c r="HK90" s="164"/>
      <c r="HL90" s="164"/>
      <c r="HM90" s="164"/>
      <c r="HN90" s="164"/>
      <c r="HO90" s="164"/>
      <c r="HP90" s="164"/>
      <c r="HQ90" s="164"/>
      <c r="HR90" s="164"/>
      <c r="HS90" s="164"/>
      <c r="HT90" s="164"/>
      <c r="HU90" s="164"/>
      <c r="HV90" s="164"/>
      <c r="HW90" s="164"/>
    </row>
    <row r="91" spans="7:231" ht="13.5" x14ac:dyDescent="0.15">
      <c r="BG91" s="198"/>
      <c r="BH91" s="260"/>
      <c r="BI91" s="260"/>
      <c r="BJ91" s="164"/>
      <c r="CO91" s="160"/>
      <c r="CP91" s="160"/>
      <c r="CQ91" s="160"/>
      <c r="CR91" s="164"/>
      <c r="CS91" s="164"/>
      <c r="CT91" s="164"/>
      <c r="CU91" s="164"/>
      <c r="CV91" s="164"/>
      <c r="CW91" s="164"/>
      <c r="CX91" s="164"/>
      <c r="CY91" s="164"/>
      <c r="CZ91" s="164"/>
      <c r="DA91" s="164"/>
      <c r="DB91" s="164"/>
      <c r="DC91" s="164"/>
      <c r="DD91" s="164"/>
      <c r="DE91" s="164"/>
      <c r="DF91" s="164"/>
      <c r="DG91" s="164"/>
      <c r="DH91" s="164"/>
      <c r="DI91" s="164"/>
      <c r="DJ91" s="164"/>
      <c r="DK91" s="164"/>
      <c r="DL91" s="164"/>
      <c r="DM91" s="164"/>
      <c r="DN91" s="164"/>
      <c r="DO91" s="164"/>
      <c r="DP91" s="164"/>
      <c r="DQ91" s="164"/>
      <c r="DR91" s="164"/>
      <c r="DS91" s="164"/>
      <c r="DT91" s="164"/>
      <c r="DU91" s="164"/>
      <c r="DV91" s="164"/>
      <c r="DW91" s="164"/>
      <c r="DX91" s="164"/>
      <c r="DY91" s="164"/>
      <c r="DZ91" s="164"/>
      <c r="EA91" s="164"/>
      <c r="EB91" s="164"/>
      <c r="EC91" s="164"/>
      <c r="ED91" s="164"/>
      <c r="EE91" s="164"/>
      <c r="EF91" s="164"/>
      <c r="EG91" s="164"/>
      <c r="EH91" s="164"/>
      <c r="EI91" s="164"/>
      <c r="EJ91" s="164"/>
      <c r="EK91" s="164"/>
      <c r="EL91" s="164"/>
      <c r="EM91" s="164"/>
      <c r="EN91" s="164"/>
      <c r="EO91" s="164"/>
      <c r="EP91" s="164"/>
      <c r="EQ91" s="164"/>
      <c r="ER91" s="164"/>
      <c r="ES91" s="164"/>
      <c r="ET91" s="164"/>
      <c r="EU91" s="164"/>
      <c r="EV91" s="164"/>
      <c r="EW91" s="164"/>
      <c r="EX91" s="164"/>
      <c r="EY91" s="164"/>
      <c r="EZ91" s="164"/>
      <c r="FA91" s="164"/>
      <c r="FB91" s="164"/>
      <c r="FC91" s="164"/>
      <c r="FD91" s="164"/>
      <c r="FE91" s="164"/>
      <c r="FF91" s="164"/>
      <c r="FG91" s="164"/>
      <c r="FH91" s="164"/>
      <c r="FI91" s="164"/>
      <c r="FJ91" s="164"/>
      <c r="FK91" s="164"/>
      <c r="FL91" s="164"/>
      <c r="FM91" s="164"/>
      <c r="FN91" s="164"/>
      <c r="FO91" s="164"/>
      <c r="FP91" s="164"/>
      <c r="FQ91" s="164"/>
      <c r="FR91" s="164"/>
      <c r="FS91" s="164"/>
      <c r="FT91" s="164"/>
      <c r="FU91" s="164"/>
      <c r="FV91" s="164"/>
      <c r="FW91" s="164"/>
      <c r="FX91" s="164"/>
      <c r="FY91" s="164"/>
      <c r="FZ91" s="164"/>
      <c r="GA91" s="164"/>
      <c r="GB91" s="164"/>
      <c r="GC91" s="164"/>
      <c r="GD91" s="164"/>
      <c r="GE91" s="164"/>
      <c r="GF91" s="164"/>
      <c r="GG91" s="164"/>
      <c r="GH91" s="164"/>
      <c r="GI91" s="164"/>
      <c r="GJ91" s="164"/>
      <c r="GK91" s="164"/>
      <c r="GL91" s="164"/>
      <c r="GM91" s="164"/>
      <c r="GN91" s="164"/>
      <c r="GO91" s="164"/>
      <c r="GP91" s="164"/>
      <c r="GQ91" s="164"/>
      <c r="GR91" s="164"/>
      <c r="GS91" s="164"/>
      <c r="GT91" s="164"/>
      <c r="GU91" s="164"/>
      <c r="GV91" s="164"/>
      <c r="GW91" s="164"/>
      <c r="GX91" s="164"/>
      <c r="GY91" s="164"/>
      <c r="GZ91" s="164"/>
      <c r="HA91" s="164"/>
      <c r="HB91" s="164"/>
      <c r="HC91" s="164"/>
      <c r="HD91" s="164"/>
      <c r="HE91" s="164"/>
      <c r="HF91" s="164"/>
      <c r="HG91" s="164"/>
      <c r="HH91" s="164"/>
      <c r="HI91" s="164"/>
      <c r="HJ91" s="164"/>
      <c r="HK91" s="164"/>
      <c r="HL91" s="164"/>
      <c r="HM91" s="164"/>
      <c r="HN91" s="164"/>
      <c r="HO91" s="164"/>
      <c r="HP91" s="164"/>
      <c r="HQ91" s="164"/>
      <c r="HR91" s="164"/>
      <c r="HS91" s="164"/>
      <c r="HT91" s="164"/>
      <c r="HU91" s="164"/>
      <c r="HV91" s="164"/>
      <c r="HW91" s="164"/>
    </row>
    <row r="92" spans="7:231" ht="13.5" x14ac:dyDescent="0.15">
      <c r="BG92" s="198"/>
      <c r="BH92" s="260"/>
      <c r="BI92" s="260"/>
      <c r="CO92" s="160"/>
      <c r="CP92" s="160"/>
      <c r="CQ92" s="160"/>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c r="DY92" s="164"/>
      <c r="DZ92" s="164"/>
      <c r="EA92" s="164"/>
      <c r="EB92" s="164"/>
      <c r="EC92" s="164"/>
      <c r="ED92" s="164"/>
      <c r="EE92" s="164"/>
      <c r="EF92" s="164"/>
      <c r="EG92" s="164"/>
      <c r="EH92" s="164"/>
      <c r="EI92" s="164"/>
      <c r="EJ92" s="164"/>
      <c r="EK92" s="164"/>
      <c r="EL92" s="164"/>
      <c r="EM92" s="164"/>
      <c r="EN92" s="164"/>
      <c r="EO92" s="164"/>
      <c r="EP92" s="164"/>
      <c r="EQ92" s="164"/>
      <c r="ER92" s="164"/>
      <c r="ES92" s="164"/>
      <c r="ET92" s="164"/>
      <c r="EU92" s="164"/>
      <c r="EV92" s="164"/>
      <c r="EW92" s="164"/>
      <c r="EX92" s="164"/>
      <c r="EY92" s="164"/>
      <c r="EZ92" s="164"/>
      <c r="FA92" s="164"/>
      <c r="FB92" s="164"/>
      <c r="FC92" s="164"/>
      <c r="FD92" s="164"/>
      <c r="FE92" s="164"/>
      <c r="FF92" s="164"/>
      <c r="FG92" s="164"/>
      <c r="FH92" s="164"/>
      <c r="FI92" s="164"/>
      <c r="FJ92" s="164"/>
      <c r="FK92" s="164"/>
      <c r="FL92" s="164"/>
      <c r="FM92" s="164"/>
      <c r="FN92" s="164"/>
      <c r="FO92" s="164"/>
      <c r="FP92" s="164"/>
      <c r="FQ92" s="164"/>
      <c r="FR92" s="164"/>
      <c r="FS92" s="164"/>
      <c r="FT92" s="164"/>
      <c r="FU92" s="164"/>
      <c r="FV92" s="164"/>
      <c r="FW92" s="164"/>
      <c r="FX92" s="164"/>
      <c r="FY92" s="164"/>
      <c r="FZ92" s="164"/>
      <c r="GA92" s="164"/>
      <c r="GB92" s="164"/>
      <c r="GC92" s="164"/>
      <c r="GD92" s="164"/>
      <c r="GE92" s="164"/>
      <c r="GF92" s="164"/>
      <c r="GG92" s="164"/>
      <c r="GH92" s="164"/>
      <c r="GI92" s="164"/>
      <c r="GJ92" s="164"/>
      <c r="GK92" s="164"/>
      <c r="GL92" s="164"/>
      <c r="GM92" s="164"/>
      <c r="GN92" s="164"/>
      <c r="GO92" s="164"/>
      <c r="GP92" s="164"/>
      <c r="GQ92" s="164"/>
      <c r="GR92" s="164"/>
      <c r="GS92" s="164"/>
      <c r="GT92" s="164"/>
      <c r="GU92" s="164"/>
      <c r="GV92" s="164"/>
      <c r="GW92" s="164"/>
      <c r="GX92" s="164"/>
      <c r="GY92" s="164"/>
      <c r="GZ92" s="164"/>
      <c r="HA92" s="164"/>
      <c r="HB92" s="164"/>
      <c r="HC92" s="164"/>
      <c r="HD92" s="164"/>
      <c r="HE92" s="164"/>
      <c r="HF92" s="164"/>
      <c r="HG92" s="164"/>
      <c r="HH92" s="164"/>
      <c r="HI92" s="164"/>
      <c r="HJ92" s="164"/>
      <c r="HK92" s="164"/>
      <c r="HL92" s="164"/>
      <c r="HM92" s="164"/>
      <c r="HN92" s="164"/>
      <c r="HO92" s="164"/>
      <c r="HP92" s="164"/>
      <c r="HQ92" s="164"/>
      <c r="HR92" s="164"/>
      <c r="HS92" s="164"/>
      <c r="HT92" s="164"/>
      <c r="HU92" s="164"/>
      <c r="HV92" s="164"/>
      <c r="HW92" s="164"/>
    </row>
    <row r="93" spans="7:231" ht="13.5" x14ac:dyDescent="0.15">
      <c r="BG93" s="198"/>
      <c r="BH93" s="260"/>
      <c r="BI93" s="260"/>
      <c r="CO93" s="160"/>
      <c r="CP93" s="160"/>
      <c r="CQ93" s="160"/>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c r="DY93" s="164"/>
      <c r="DZ93" s="164"/>
      <c r="EA93" s="164"/>
      <c r="EB93" s="164"/>
      <c r="EC93" s="164"/>
      <c r="ED93" s="164"/>
      <c r="EE93" s="164"/>
      <c r="EF93" s="164"/>
      <c r="EG93" s="164"/>
      <c r="EH93" s="164"/>
      <c r="EI93" s="164"/>
      <c r="EJ93" s="164"/>
      <c r="EK93" s="164"/>
      <c r="EL93" s="164"/>
      <c r="EM93" s="164"/>
      <c r="EN93" s="164"/>
      <c r="EO93" s="164"/>
      <c r="EP93" s="164"/>
      <c r="EQ93" s="164"/>
      <c r="ER93" s="164"/>
      <c r="ES93" s="164"/>
      <c r="ET93" s="164"/>
      <c r="EU93" s="164"/>
      <c r="EV93" s="164"/>
      <c r="EW93" s="164"/>
      <c r="EX93" s="164"/>
      <c r="EY93" s="164"/>
      <c r="EZ93" s="164"/>
      <c r="FA93" s="164"/>
      <c r="FB93" s="164"/>
      <c r="FC93" s="164"/>
      <c r="FD93" s="164"/>
      <c r="FE93" s="164"/>
      <c r="FF93" s="164"/>
      <c r="FG93" s="164"/>
      <c r="FH93" s="164"/>
      <c r="FI93" s="164"/>
      <c r="FJ93" s="164"/>
      <c r="FK93" s="164"/>
      <c r="FL93" s="164"/>
      <c r="FM93" s="164"/>
      <c r="FN93" s="164"/>
      <c r="FO93" s="164"/>
      <c r="FP93" s="164"/>
      <c r="FQ93" s="164"/>
      <c r="FR93" s="164"/>
      <c r="FS93" s="164"/>
      <c r="FT93" s="164"/>
      <c r="FU93" s="164"/>
      <c r="FV93" s="164"/>
      <c r="FW93" s="164"/>
      <c r="FX93" s="164"/>
      <c r="FY93" s="164"/>
      <c r="FZ93" s="164"/>
      <c r="GA93" s="164"/>
      <c r="GB93" s="164"/>
      <c r="GC93" s="164"/>
      <c r="GD93" s="164"/>
      <c r="GE93" s="164"/>
      <c r="GF93" s="164"/>
      <c r="GG93" s="164"/>
      <c r="GH93" s="164"/>
      <c r="GI93" s="164"/>
      <c r="GJ93" s="164"/>
      <c r="GK93" s="164"/>
      <c r="GL93" s="164"/>
      <c r="GM93" s="164"/>
      <c r="GN93" s="164"/>
      <c r="GO93" s="164"/>
      <c r="GP93" s="164"/>
      <c r="GQ93" s="164"/>
      <c r="GR93" s="164"/>
      <c r="GS93" s="164"/>
      <c r="GT93" s="164"/>
      <c r="GU93" s="164"/>
      <c r="GV93" s="164"/>
      <c r="GW93" s="164"/>
      <c r="GX93" s="164"/>
      <c r="GY93" s="164"/>
      <c r="GZ93" s="164"/>
      <c r="HA93" s="164"/>
      <c r="HB93" s="164"/>
      <c r="HC93" s="164"/>
      <c r="HD93" s="164"/>
      <c r="HE93" s="164"/>
      <c r="HF93" s="164"/>
      <c r="HG93" s="164"/>
      <c r="HH93" s="164"/>
      <c r="HI93" s="164"/>
      <c r="HJ93" s="164"/>
      <c r="HK93" s="164"/>
      <c r="HL93" s="164"/>
      <c r="HM93" s="164"/>
      <c r="HN93" s="164"/>
      <c r="HO93" s="164"/>
      <c r="HP93" s="164"/>
      <c r="HQ93" s="164"/>
      <c r="HR93" s="164"/>
      <c r="HS93" s="164"/>
      <c r="HT93" s="164"/>
      <c r="HU93" s="164"/>
      <c r="HV93" s="164"/>
      <c r="HW93" s="164"/>
    </row>
    <row r="94" spans="7:231" ht="13.5" x14ac:dyDescent="0.15">
      <c r="BG94" s="198"/>
      <c r="BH94" s="260"/>
      <c r="BI94" s="260"/>
      <c r="CO94" s="160"/>
      <c r="CP94" s="160"/>
      <c r="CQ94" s="160"/>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c r="DY94" s="164"/>
      <c r="DZ94" s="164"/>
      <c r="EA94" s="164"/>
      <c r="EB94" s="164"/>
      <c r="EC94" s="164"/>
      <c r="ED94" s="164"/>
      <c r="EE94" s="164"/>
      <c r="EF94" s="164"/>
      <c r="EG94" s="164"/>
      <c r="EH94" s="164"/>
      <c r="EI94" s="164"/>
      <c r="EJ94" s="164"/>
      <c r="EK94" s="164"/>
      <c r="EL94" s="164"/>
      <c r="EM94" s="164"/>
      <c r="EN94" s="164"/>
      <c r="EO94" s="164"/>
      <c r="EP94" s="164"/>
      <c r="EQ94" s="164"/>
      <c r="ER94" s="164"/>
      <c r="ES94" s="164"/>
      <c r="ET94" s="164"/>
      <c r="EU94" s="164"/>
      <c r="EV94" s="164"/>
      <c r="EW94" s="164"/>
      <c r="EX94" s="164"/>
      <c r="EY94" s="164"/>
      <c r="EZ94" s="164"/>
      <c r="FA94" s="164"/>
      <c r="FB94" s="164"/>
      <c r="FC94" s="164"/>
      <c r="FD94" s="164"/>
      <c r="FE94" s="164"/>
      <c r="FF94" s="164"/>
      <c r="FG94" s="164"/>
      <c r="FH94" s="164"/>
      <c r="FI94" s="164"/>
      <c r="FJ94" s="164"/>
      <c r="FK94" s="164"/>
      <c r="FL94" s="164"/>
      <c r="FM94" s="164"/>
      <c r="FN94" s="164"/>
      <c r="FO94" s="164"/>
      <c r="FP94" s="164"/>
      <c r="FQ94" s="164"/>
      <c r="FR94" s="164"/>
      <c r="FS94" s="164"/>
      <c r="FT94" s="164"/>
      <c r="FU94" s="164"/>
      <c r="FV94" s="164"/>
      <c r="FW94" s="164"/>
      <c r="FX94" s="164"/>
      <c r="FY94" s="164"/>
      <c r="FZ94" s="164"/>
      <c r="GA94" s="164"/>
      <c r="GB94" s="164"/>
      <c r="GC94" s="164"/>
      <c r="GD94" s="164"/>
      <c r="GE94" s="164"/>
      <c r="GF94" s="164"/>
      <c r="GG94" s="164"/>
      <c r="GH94" s="164"/>
      <c r="GI94" s="164"/>
      <c r="GJ94" s="164"/>
      <c r="GK94" s="164"/>
      <c r="GL94" s="164"/>
      <c r="GM94" s="164"/>
      <c r="GN94" s="164"/>
      <c r="GO94" s="164"/>
      <c r="GP94" s="164"/>
      <c r="GQ94" s="164"/>
      <c r="GR94" s="164"/>
      <c r="GS94" s="164"/>
      <c r="GT94" s="164"/>
      <c r="GU94" s="164"/>
      <c r="GV94" s="164"/>
      <c r="GW94" s="164"/>
      <c r="GX94" s="164"/>
      <c r="GY94" s="164"/>
      <c r="GZ94" s="164"/>
      <c r="HA94" s="164"/>
      <c r="HB94" s="164"/>
      <c r="HC94" s="164"/>
      <c r="HD94" s="164"/>
      <c r="HE94" s="164"/>
      <c r="HF94" s="164"/>
      <c r="HG94" s="164"/>
      <c r="HH94" s="164"/>
      <c r="HI94" s="164"/>
      <c r="HJ94" s="164"/>
      <c r="HK94" s="164"/>
      <c r="HL94" s="164"/>
      <c r="HM94" s="164"/>
      <c r="HN94" s="164"/>
      <c r="HO94" s="164"/>
      <c r="HP94" s="164"/>
      <c r="HQ94" s="164"/>
      <c r="HR94" s="164"/>
      <c r="HS94" s="164"/>
      <c r="HT94" s="164"/>
      <c r="HU94" s="164"/>
      <c r="HV94" s="164"/>
      <c r="HW94" s="164"/>
    </row>
    <row r="95" spans="7:231" ht="13.5" x14ac:dyDescent="0.15">
      <c r="BG95" s="198"/>
      <c r="BH95" s="260"/>
      <c r="BI95" s="260"/>
      <c r="CO95" s="160"/>
      <c r="CP95" s="160"/>
      <c r="CQ95" s="160"/>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c r="EB95" s="164"/>
      <c r="EC95" s="164"/>
      <c r="ED95" s="164"/>
      <c r="EE95" s="164"/>
      <c r="EF95" s="164"/>
      <c r="EG95" s="164"/>
      <c r="EH95" s="164"/>
      <c r="EI95" s="164"/>
      <c r="EJ95" s="164"/>
      <c r="EK95" s="164"/>
      <c r="EL95" s="164"/>
      <c r="EM95" s="164"/>
      <c r="EN95" s="164"/>
      <c r="EO95" s="164"/>
      <c r="EP95" s="164"/>
      <c r="EQ95" s="164"/>
      <c r="ER95" s="164"/>
      <c r="ES95" s="164"/>
      <c r="ET95" s="164"/>
      <c r="EU95" s="164"/>
      <c r="EV95" s="164"/>
      <c r="EW95" s="164"/>
      <c r="EX95" s="164"/>
      <c r="EY95" s="164"/>
      <c r="EZ95" s="164"/>
      <c r="FA95" s="164"/>
      <c r="FB95" s="164"/>
      <c r="FC95" s="164"/>
      <c r="FD95" s="164"/>
      <c r="FE95" s="164"/>
      <c r="FF95" s="164"/>
      <c r="FG95" s="164"/>
      <c r="FH95" s="164"/>
      <c r="FI95" s="164"/>
      <c r="FJ95" s="164"/>
      <c r="FK95" s="164"/>
      <c r="FL95" s="164"/>
      <c r="FM95" s="164"/>
      <c r="FN95" s="164"/>
      <c r="FO95" s="164"/>
      <c r="FP95" s="164"/>
      <c r="FQ95" s="164"/>
      <c r="FR95" s="164"/>
      <c r="FS95" s="164"/>
      <c r="FT95" s="164"/>
      <c r="FU95" s="164"/>
      <c r="FV95" s="164"/>
      <c r="FW95" s="164"/>
      <c r="FX95" s="164"/>
      <c r="FY95" s="164"/>
      <c r="FZ95" s="164"/>
      <c r="GA95" s="164"/>
      <c r="GB95" s="164"/>
      <c r="GC95" s="164"/>
      <c r="GD95" s="164"/>
      <c r="GE95" s="164"/>
      <c r="GF95" s="164"/>
      <c r="GG95" s="164"/>
      <c r="GH95" s="164"/>
      <c r="GI95" s="164"/>
      <c r="GJ95" s="164"/>
      <c r="GK95" s="164"/>
      <c r="GL95" s="164"/>
      <c r="GM95" s="164"/>
      <c r="GN95" s="164"/>
      <c r="GO95" s="164"/>
      <c r="GP95" s="164"/>
      <c r="GQ95" s="164"/>
      <c r="GR95" s="164"/>
      <c r="GS95" s="164"/>
      <c r="GT95" s="164"/>
      <c r="GU95" s="164"/>
      <c r="GV95" s="164"/>
      <c r="GW95" s="164"/>
      <c r="GX95" s="164"/>
      <c r="GY95" s="164"/>
      <c r="GZ95" s="164"/>
      <c r="HA95" s="164"/>
      <c r="HB95" s="164"/>
      <c r="HC95" s="164"/>
      <c r="HD95" s="164"/>
      <c r="HE95" s="164"/>
      <c r="HF95" s="164"/>
      <c r="HG95" s="164"/>
      <c r="HH95" s="164"/>
      <c r="HI95" s="164"/>
      <c r="HJ95" s="164"/>
      <c r="HK95" s="164"/>
      <c r="HL95" s="164"/>
      <c r="HM95" s="164"/>
      <c r="HN95" s="164"/>
      <c r="HO95" s="164"/>
      <c r="HP95" s="164"/>
      <c r="HQ95" s="164"/>
      <c r="HR95" s="164"/>
      <c r="HS95" s="164"/>
      <c r="HT95" s="164"/>
      <c r="HU95" s="164"/>
      <c r="HV95" s="164"/>
      <c r="HW95" s="164"/>
    </row>
    <row r="96" spans="7:231" ht="13.5" x14ac:dyDescent="0.15">
      <c r="BG96" s="198"/>
      <c r="BH96" s="263"/>
      <c r="BI96" s="260"/>
      <c r="CO96" s="160"/>
      <c r="CP96" s="160"/>
      <c r="CQ96" s="160"/>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c r="FA96" s="164"/>
      <c r="FB96" s="164"/>
      <c r="FC96" s="164"/>
      <c r="FD96" s="164"/>
      <c r="FE96" s="164"/>
      <c r="FF96" s="164"/>
      <c r="FG96" s="164"/>
      <c r="FH96" s="164"/>
      <c r="FI96" s="164"/>
      <c r="FJ96" s="164"/>
      <c r="FK96" s="164"/>
      <c r="FL96" s="164"/>
      <c r="FM96" s="164"/>
      <c r="FN96" s="164"/>
      <c r="FO96" s="164"/>
      <c r="FP96" s="164"/>
      <c r="FQ96" s="164"/>
      <c r="FR96" s="164"/>
      <c r="FS96" s="164"/>
      <c r="FT96" s="164"/>
      <c r="FU96" s="164"/>
      <c r="FV96" s="164"/>
      <c r="FW96" s="164"/>
      <c r="FX96" s="164"/>
      <c r="FY96" s="164"/>
      <c r="FZ96" s="164"/>
      <c r="GA96" s="164"/>
      <c r="GB96" s="164"/>
      <c r="GC96" s="164"/>
      <c r="GD96" s="164"/>
      <c r="GE96" s="164"/>
      <c r="GF96" s="164"/>
      <c r="GG96" s="164"/>
      <c r="GH96" s="164"/>
      <c r="GI96" s="164"/>
      <c r="GJ96" s="164"/>
      <c r="GK96" s="164"/>
      <c r="GL96" s="164"/>
      <c r="GM96" s="164"/>
      <c r="GN96" s="164"/>
      <c r="GO96" s="164"/>
      <c r="GP96" s="164"/>
      <c r="GQ96" s="164"/>
      <c r="GR96" s="164"/>
      <c r="GS96" s="164"/>
      <c r="GT96" s="164"/>
      <c r="GU96" s="164"/>
      <c r="GV96" s="164"/>
      <c r="GW96" s="164"/>
      <c r="GX96" s="164"/>
      <c r="GY96" s="164"/>
      <c r="GZ96" s="164"/>
      <c r="HA96" s="164"/>
      <c r="HB96" s="164"/>
      <c r="HC96" s="164"/>
      <c r="HD96" s="164"/>
      <c r="HE96" s="164"/>
      <c r="HF96" s="164"/>
      <c r="HG96" s="164"/>
      <c r="HH96" s="164"/>
      <c r="HI96" s="164"/>
      <c r="HJ96" s="164"/>
      <c r="HK96" s="164"/>
      <c r="HL96" s="164"/>
      <c r="HM96" s="164"/>
      <c r="HN96" s="164"/>
      <c r="HO96" s="164"/>
      <c r="HP96" s="164"/>
      <c r="HQ96" s="164"/>
      <c r="HR96" s="164"/>
      <c r="HS96" s="164"/>
      <c r="HT96" s="164"/>
      <c r="HU96" s="164"/>
      <c r="HV96" s="164"/>
      <c r="HW96" s="164"/>
    </row>
    <row r="97" spans="59:231" ht="13.5" x14ac:dyDescent="0.15">
      <c r="BG97" s="198"/>
      <c r="BH97" s="263"/>
      <c r="BI97" s="260"/>
      <c r="CO97" s="160"/>
      <c r="CP97" s="160"/>
      <c r="CQ97" s="160"/>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4"/>
      <c r="ER97" s="164"/>
      <c r="ES97" s="164"/>
      <c r="ET97" s="164"/>
      <c r="EU97" s="164"/>
      <c r="EV97" s="164"/>
      <c r="EW97" s="164"/>
      <c r="EX97" s="164"/>
      <c r="EY97" s="164"/>
      <c r="EZ97" s="164"/>
      <c r="FA97" s="164"/>
      <c r="FB97" s="164"/>
      <c r="FC97" s="164"/>
      <c r="FD97" s="164"/>
      <c r="FE97" s="164"/>
      <c r="FF97" s="164"/>
      <c r="FG97" s="164"/>
      <c r="FH97" s="164"/>
      <c r="FI97" s="164"/>
      <c r="FJ97" s="164"/>
      <c r="FK97" s="164"/>
      <c r="FL97" s="164"/>
      <c r="FM97" s="164"/>
      <c r="FN97" s="164"/>
      <c r="FO97" s="164"/>
      <c r="FP97" s="164"/>
      <c r="FQ97" s="164"/>
      <c r="FR97" s="164"/>
      <c r="FS97" s="164"/>
      <c r="FT97" s="164"/>
      <c r="FU97" s="164"/>
      <c r="FV97" s="164"/>
      <c r="FW97" s="164"/>
      <c r="FX97" s="164"/>
      <c r="FY97" s="164"/>
      <c r="FZ97" s="164"/>
      <c r="GA97" s="164"/>
      <c r="GB97" s="164"/>
      <c r="GC97" s="164"/>
      <c r="GD97" s="164"/>
      <c r="GE97" s="164"/>
      <c r="GF97" s="164"/>
      <c r="GG97" s="164"/>
      <c r="GH97" s="164"/>
      <c r="GI97" s="164"/>
      <c r="GJ97" s="164"/>
      <c r="GK97" s="164"/>
      <c r="GL97" s="164"/>
      <c r="GM97" s="164"/>
      <c r="GN97" s="164"/>
      <c r="GO97" s="164"/>
      <c r="GP97" s="164"/>
      <c r="GQ97" s="164"/>
      <c r="GR97" s="164"/>
      <c r="GS97" s="164"/>
      <c r="GT97" s="164"/>
      <c r="GU97" s="164"/>
      <c r="GV97" s="164"/>
      <c r="GW97" s="164"/>
      <c r="GX97" s="164"/>
      <c r="GY97" s="164"/>
      <c r="GZ97" s="164"/>
      <c r="HA97" s="164"/>
      <c r="HB97" s="164"/>
      <c r="HC97" s="164"/>
      <c r="HD97" s="164"/>
      <c r="HE97" s="164"/>
      <c r="HF97" s="164"/>
      <c r="HG97" s="164"/>
      <c r="HH97" s="164"/>
      <c r="HI97" s="164"/>
      <c r="HJ97" s="164"/>
      <c r="HK97" s="164"/>
      <c r="HL97" s="164"/>
      <c r="HM97" s="164"/>
      <c r="HN97" s="164"/>
      <c r="HO97" s="164"/>
      <c r="HP97" s="164"/>
      <c r="HQ97" s="164"/>
      <c r="HR97" s="164"/>
      <c r="HS97" s="164"/>
      <c r="HT97" s="164"/>
      <c r="HU97" s="164"/>
      <c r="HV97" s="164"/>
      <c r="HW97" s="164"/>
    </row>
    <row r="98" spans="59:231" ht="13.5" x14ac:dyDescent="0.15">
      <c r="BG98" s="198"/>
      <c r="BH98" s="263"/>
      <c r="BI98" s="260"/>
      <c r="CO98" s="160"/>
      <c r="CP98" s="160"/>
      <c r="CQ98" s="160"/>
      <c r="CR98" s="164"/>
      <c r="CS98" s="164"/>
      <c r="CT98" s="164"/>
      <c r="CU98" s="164"/>
      <c r="CV98" s="164"/>
      <c r="CW98" s="164"/>
      <c r="CX98" s="164"/>
      <c r="CY98" s="164"/>
      <c r="CZ98" s="164"/>
      <c r="DA98" s="164"/>
      <c r="DB98" s="164"/>
      <c r="DC98" s="164"/>
      <c r="DD98" s="164"/>
      <c r="DE98" s="164"/>
      <c r="DF98" s="164"/>
      <c r="DG98" s="164"/>
      <c r="DH98" s="164"/>
      <c r="DI98" s="164"/>
      <c r="DJ98" s="164"/>
      <c r="DK98" s="164"/>
      <c r="DL98" s="164"/>
      <c r="DM98" s="164"/>
      <c r="DN98" s="164"/>
      <c r="DO98" s="164"/>
      <c r="DP98" s="164"/>
      <c r="DQ98" s="164"/>
      <c r="DR98" s="164"/>
      <c r="DS98" s="164"/>
      <c r="DT98" s="164"/>
      <c r="DU98" s="164"/>
      <c r="DV98" s="164"/>
      <c r="DW98" s="164"/>
      <c r="DX98" s="164"/>
      <c r="DY98" s="164"/>
      <c r="DZ98" s="164"/>
      <c r="EA98" s="164"/>
      <c r="EB98" s="164"/>
      <c r="EC98" s="164"/>
      <c r="ED98" s="164"/>
      <c r="EE98" s="164"/>
      <c r="EF98" s="164"/>
      <c r="EG98" s="164"/>
      <c r="EH98" s="164"/>
      <c r="EI98" s="164"/>
      <c r="EJ98" s="164"/>
      <c r="EK98" s="164"/>
      <c r="EL98" s="164"/>
      <c r="EM98" s="164"/>
      <c r="EN98" s="164"/>
      <c r="EO98" s="164"/>
      <c r="EP98" s="164"/>
      <c r="EQ98" s="164"/>
      <c r="ER98" s="164"/>
      <c r="ES98" s="164"/>
      <c r="ET98" s="164"/>
      <c r="EU98" s="164"/>
      <c r="EV98" s="164"/>
      <c r="EW98" s="164"/>
      <c r="EX98" s="164"/>
      <c r="EY98" s="164"/>
      <c r="EZ98" s="164"/>
      <c r="FA98" s="164"/>
      <c r="FB98" s="164"/>
      <c r="FC98" s="164"/>
      <c r="FD98" s="164"/>
      <c r="FE98" s="164"/>
      <c r="FF98" s="164"/>
      <c r="FG98" s="164"/>
      <c r="FH98" s="164"/>
      <c r="FI98" s="164"/>
      <c r="FJ98" s="164"/>
      <c r="FK98" s="164"/>
      <c r="FL98" s="164"/>
      <c r="FM98" s="164"/>
      <c r="FN98" s="164"/>
      <c r="FO98" s="164"/>
      <c r="FP98" s="164"/>
      <c r="FQ98" s="164"/>
      <c r="FR98" s="164"/>
      <c r="FS98" s="164"/>
      <c r="FT98" s="164"/>
      <c r="FU98" s="164"/>
      <c r="FV98" s="164"/>
      <c r="FW98" s="164"/>
      <c r="FX98" s="164"/>
      <c r="FY98" s="164"/>
      <c r="FZ98" s="164"/>
      <c r="GA98" s="164"/>
      <c r="GB98" s="164"/>
      <c r="GC98" s="164"/>
      <c r="GD98" s="164"/>
      <c r="GE98" s="164"/>
      <c r="GF98" s="164"/>
      <c r="GG98" s="164"/>
      <c r="GH98" s="164"/>
      <c r="GI98" s="164"/>
      <c r="GJ98" s="164"/>
      <c r="GK98" s="164"/>
      <c r="GL98" s="164"/>
      <c r="GM98" s="164"/>
      <c r="GN98" s="164"/>
      <c r="GO98" s="164"/>
      <c r="GP98" s="164"/>
      <c r="GQ98" s="164"/>
      <c r="GR98" s="164"/>
      <c r="GS98" s="164"/>
      <c r="GT98" s="164"/>
      <c r="GU98" s="164"/>
      <c r="GV98" s="164"/>
      <c r="GW98" s="164"/>
      <c r="GX98" s="164"/>
      <c r="GY98" s="164"/>
      <c r="GZ98" s="164"/>
      <c r="HA98" s="164"/>
      <c r="HB98" s="164"/>
      <c r="HC98" s="164"/>
      <c r="HD98" s="164"/>
      <c r="HE98" s="164"/>
      <c r="HF98" s="164"/>
      <c r="HG98" s="164"/>
      <c r="HH98" s="164"/>
      <c r="HI98" s="164"/>
      <c r="HJ98" s="164"/>
      <c r="HK98" s="164"/>
      <c r="HL98" s="164"/>
      <c r="HM98" s="164"/>
      <c r="HN98" s="164"/>
      <c r="HO98" s="164"/>
      <c r="HP98" s="164"/>
      <c r="HQ98" s="164"/>
      <c r="HR98" s="164"/>
      <c r="HS98" s="164"/>
      <c r="HT98" s="164"/>
      <c r="HU98" s="164"/>
      <c r="HV98" s="164"/>
      <c r="HW98" s="164"/>
    </row>
    <row r="99" spans="59:231" ht="13.5" x14ac:dyDescent="0.15">
      <c r="BG99" s="198"/>
      <c r="BH99" s="263"/>
      <c r="BI99" s="260"/>
      <c r="CO99" s="160"/>
      <c r="CP99" s="160"/>
      <c r="CQ99" s="160"/>
      <c r="CR99" s="164"/>
      <c r="CS99" s="164"/>
      <c r="CT99" s="164"/>
      <c r="CU99" s="164"/>
      <c r="CV99" s="164"/>
      <c r="CW99" s="164"/>
      <c r="CX99" s="164"/>
      <c r="CY99" s="164"/>
      <c r="CZ99" s="164"/>
      <c r="DA99" s="164"/>
      <c r="DB99" s="164"/>
      <c r="DC99" s="164"/>
      <c r="DD99" s="164"/>
      <c r="DE99" s="164"/>
      <c r="DF99" s="164"/>
      <c r="DG99" s="164"/>
      <c r="DH99" s="164"/>
      <c r="DI99" s="164"/>
      <c r="DJ99" s="164"/>
      <c r="DK99" s="164"/>
      <c r="DL99" s="164"/>
      <c r="DM99" s="164"/>
      <c r="DN99" s="164"/>
      <c r="DO99" s="164"/>
      <c r="DP99" s="164"/>
      <c r="DQ99" s="164"/>
      <c r="DR99" s="164"/>
      <c r="DS99" s="164"/>
      <c r="DT99" s="164"/>
      <c r="DU99" s="164"/>
      <c r="DV99" s="164"/>
      <c r="DW99" s="164"/>
      <c r="DX99" s="164"/>
      <c r="DY99" s="164"/>
      <c r="DZ99" s="164"/>
      <c r="EA99" s="164"/>
      <c r="EB99" s="164"/>
      <c r="EC99" s="164"/>
      <c r="ED99" s="164"/>
      <c r="EE99" s="164"/>
      <c r="EF99" s="164"/>
      <c r="EG99" s="164"/>
      <c r="EH99" s="164"/>
      <c r="EI99" s="164"/>
      <c r="EJ99" s="164"/>
      <c r="EK99" s="164"/>
      <c r="EL99" s="164"/>
      <c r="EM99" s="164"/>
      <c r="EN99" s="164"/>
      <c r="EO99" s="164"/>
      <c r="EP99" s="164"/>
      <c r="EQ99" s="164"/>
      <c r="ER99" s="164"/>
      <c r="ES99" s="164"/>
      <c r="ET99" s="164"/>
      <c r="EU99" s="164"/>
      <c r="EV99" s="164"/>
      <c r="EW99" s="164"/>
      <c r="EX99" s="164"/>
      <c r="EY99" s="164"/>
      <c r="EZ99" s="164"/>
      <c r="FA99" s="164"/>
      <c r="FB99" s="164"/>
      <c r="FC99" s="164"/>
      <c r="FD99" s="164"/>
      <c r="FE99" s="164"/>
      <c r="FF99" s="164"/>
      <c r="FG99" s="164"/>
      <c r="FH99" s="164"/>
      <c r="FI99" s="164"/>
      <c r="FJ99" s="164"/>
      <c r="FK99" s="164"/>
      <c r="FL99" s="164"/>
      <c r="FM99" s="164"/>
      <c r="FN99" s="164"/>
      <c r="FO99" s="164"/>
      <c r="FP99" s="164"/>
      <c r="FQ99" s="164"/>
      <c r="FR99" s="164"/>
      <c r="FS99" s="164"/>
      <c r="FT99" s="164"/>
      <c r="FU99" s="164"/>
      <c r="FV99" s="164"/>
      <c r="FW99" s="164"/>
      <c r="FX99" s="164"/>
      <c r="FY99" s="164"/>
      <c r="FZ99" s="164"/>
      <c r="GA99" s="164"/>
      <c r="GB99" s="164"/>
      <c r="GC99" s="164"/>
      <c r="GD99" s="164"/>
      <c r="GE99" s="164"/>
      <c r="GF99" s="164"/>
      <c r="GG99" s="164"/>
      <c r="GH99" s="164"/>
      <c r="GI99" s="164"/>
      <c r="GJ99" s="164"/>
      <c r="GK99" s="164"/>
      <c r="GL99" s="164"/>
      <c r="GM99" s="164"/>
      <c r="GN99" s="164"/>
      <c r="GO99" s="164"/>
      <c r="GP99" s="164"/>
      <c r="GQ99" s="164"/>
      <c r="GR99" s="164"/>
      <c r="GS99" s="164"/>
      <c r="GT99" s="164"/>
      <c r="GU99" s="164"/>
      <c r="GV99" s="164"/>
      <c r="GW99" s="164"/>
      <c r="GX99" s="164"/>
      <c r="GY99" s="164"/>
      <c r="GZ99" s="164"/>
      <c r="HA99" s="164"/>
      <c r="HB99" s="164"/>
      <c r="HC99" s="164"/>
      <c r="HD99" s="164"/>
      <c r="HE99" s="164"/>
      <c r="HF99" s="164"/>
      <c r="HG99" s="164"/>
      <c r="HH99" s="164"/>
      <c r="HI99" s="164"/>
      <c r="HJ99" s="164"/>
      <c r="HK99" s="164"/>
      <c r="HL99" s="164"/>
      <c r="HM99" s="164"/>
      <c r="HN99" s="164"/>
      <c r="HO99" s="164"/>
      <c r="HP99" s="164"/>
      <c r="HQ99" s="164"/>
      <c r="HR99" s="164"/>
      <c r="HS99" s="164"/>
      <c r="HT99" s="164"/>
      <c r="HU99" s="164"/>
      <c r="HV99" s="164"/>
      <c r="HW99" s="164"/>
    </row>
    <row r="100" spans="59:231" ht="13.5" x14ac:dyDescent="0.15">
      <c r="CO100" s="160"/>
      <c r="CP100" s="160"/>
      <c r="CQ100" s="160"/>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c r="DL100" s="164"/>
      <c r="DM100" s="164"/>
      <c r="DN100" s="164"/>
      <c r="DO100" s="164"/>
      <c r="DP100" s="164"/>
      <c r="DQ100" s="164"/>
      <c r="DR100" s="164"/>
      <c r="DS100" s="164"/>
      <c r="DT100" s="164"/>
      <c r="DU100" s="164"/>
      <c r="DV100" s="164"/>
      <c r="DW100" s="164"/>
      <c r="DX100" s="164"/>
      <c r="DY100" s="164"/>
      <c r="DZ100" s="164"/>
      <c r="EA100" s="164"/>
      <c r="EB100" s="164"/>
      <c r="EC100" s="164"/>
      <c r="ED100" s="164"/>
      <c r="EE100" s="164"/>
      <c r="EF100" s="164"/>
      <c r="EG100" s="164"/>
      <c r="EH100" s="164"/>
      <c r="EI100" s="164"/>
      <c r="EJ100" s="164"/>
      <c r="EK100" s="164"/>
      <c r="EL100" s="164"/>
      <c r="EM100" s="164"/>
      <c r="EN100" s="164"/>
      <c r="EO100" s="164"/>
      <c r="EP100" s="164"/>
      <c r="EQ100" s="164"/>
      <c r="ER100" s="164"/>
      <c r="ES100" s="164"/>
      <c r="ET100" s="164"/>
      <c r="EU100" s="164"/>
      <c r="EV100" s="164"/>
      <c r="EW100" s="164"/>
      <c r="EX100" s="164"/>
      <c r="EY100" s="164"/>
      <c r="EZ100" s="164"/>
      <c r="FA100" s="164"/>
      <c r="FB100" s="164"/>
      <c r="FC100" s="164"/>
      <c r="FD100" s="164"/>
      <c r="FE100" s="164"/>
      <c r="FF100" s="164"/>
      <c r="FG100" s="164"/>
      <c r="FH100" s="164"/>
      <c r="FI100" s="164"/>
      <c r="FJ100" s="164"/>
      <c r="FK100" s="164"/>
      <c r="FL100" s="164"/>
      <c r="FM100" s="164"/>
      <c r="FN100" s="164"/>
      <c r="FO100" s="164"/>
      <c r="FP100" s="164"/>
      <c r="FQ100" s="164"/>
      <c r="FR100" s="164"/>
      <c r="FS100" s="164"/>
      <c r="FT100" s="164"/>
      <c r="FU100" s="164"/>
      <c r="FV100" s="164"/>
      <c r="FW100" s="164"/>
      <c r="FX100" s="164"/>
      <c r="FY100" s="164"/>
      <c r="FZ100" s="164"/>
      <c r="GA100" s="164"/>
      <c r="GB100" s="164"/>
      <c r="GC100" s="164"/>
      <c r="GD100" s="164"/>
      <c r="GE100" s="164"/>
      <c r="GF100" s="164"/>
      <c r="GG100" s="164"/>
      <c r="GH100" s="164"/>
      <c r="GI100" s="164"/>
      <c r="GJ100" s="164"/>
      <c r="GK100" s="164"/>
      <c r="GL100" s="164"/>
      <c r="GM100" s="164"/>
      <c r="GN100" s="164"/>
      <c r="GO100" s="164"/>
      <c r="GP100" s="164"/>
      <c r="GQ100" s="164"/>
      <c r="GR100" s="164"/>
      <c r="GS100" s="164"/>
      <c r="GT100" s="164"/>
      <c r="GU100" s="164"/>
      <c r="GV100" s="164"/>
      <c r="GW100" s="164"/>
      <c r="GX100" s="164"/>
      <c r="GY100" s="164"/>
      <c r="GZ100" s="164"/>
      <c r="HA100" s="164"/>
      <c r="HB100" s="164"/>
      <c r="HC100" s="164"/>
      <c r="HD100" s="164"/>
      <c r="HE100" s="164"/>
      <c r="HF100" s="164"/>
      <c r="HG100" s="164"/>
      <c r="HH100" s="164"/>
      <c r="HI100" s="164"/>
      <c r="HJ100" s="164"/>
      <c r="HK100" s="164"/>
      <c r="HL100" s="164"/>
      <c r="HM100" s="164"/>
      <c r="HN100" s="164"/>
      <c r="HO100" s="164"/>
      <c r="HP100" s="164"/>
      <c r="HQ100" s="164"/>
      <c r="HR100" s="164"/>
      <c r="HS100" s="164"/>
      <c r="HT100" s="164"/>
      <c r="HU100" s="164"/>
      <c r="HV100" s="164"/>
      <c r="HW100" s="164"/>
    </row>
    <row r="101" spans="59:231" ht="13.5" x14ac:dyDescent="0.15">
      <c r="CO101" s="160"/>
      <c r="CP101" s="160"/>
      <c r="CQ101" s="160"/>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c r="DY101" s="164"/>
      <c r="DZ101" s="164"/>
      <c r="EA101" s="164"/>
      <c r="EB101" s="164"/>
      <c r="EC101" s="164"/>
      <c r="ED101" s="164"/>
      <c r="EE101" s="164"/>
      <c r="EF101" s="164"/>
      <c r="EG101" s="164"/>
      <c r="EH101" s="164"/>
      <c r="EI101" s="164"/>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4"/>
      <c r="FU101" s="164"/>
      <c r="FV101" s="164"/>
      <c r="FW101" s="164"/>
      <c r="FX101" s="164"/>
      <c r="FY101" s="164"/>
      <c r="FZ101" s="164"/>
      <c r="GA101" s="164"/>
      <c r="GB101" s="164"/>
      <c r="GC101" s="164"/>
      <c r="GD101" s="164"/>
      <c r="GE101" s="164"/>
      <c r="GF101" s="164"/>
      <c r="GG101" s="164"/>
      <c r="GH101" s="164"/>
      <c r="GI101" s="164"/>
      <c r="GJ101" s="164"/>
      <c r="GK101" s="164"/>
      <c r="GL101" s="164"/>
      <c r="GM101" s="164"/>
      <c r="GN101" s="164"/>
      <c r="GO101" s="164"/>
      <c r="GP101" s="164"/>
      <c r="GQ101" s="164"/>
      <c r="GR101" s="164"/>
      <c r="GS101" s="164"/>
      <c r="GT101" s="164"/>
      <c r="GU101" s="164"/>
      <c r="GV101" s="164"/>
      <c r="GW101" s="164"/>
      <c r="GX101" s="164"/>
      <c r="GY101" s="164"/>
      <c r="GZ101" s="164"/>
      <c r="HA101" s="164"/>
      <c r="HB101" s="164"/>
      <c r="HC101" s="164"/>
      <c r="HD101" s="164"/>
      <c r="HE101" s="164"/>
      <c r="HF101" s="164"/>
      <c r="HG101" s="164"/>
      <c r="HH101" s="164"/>
      <c r="HI101" s="164"/>
      <c r="HJ101" s="164"/>
      <c r="HK101" s="164"/>
      <c r="HL101" s="164"/>
      <c r="HM101" s="164"/>
      <c r="HN101" s="164"/>
      <c r="HO101" s="164"/>
      <c r="HP101" s="164"/>
      <c r="HQ101" s="164"/>
      <c r="HR101" s="164"/>
      <c r="HS101" s="164"/>
      <c r="HT101" s="164"/>
      <c r="HU101" s="164"/>
      <c r="HV101" s="164"/>
      <c r="HW101" s="164"/>
    </row>
    <row r="102" spans="59:231" ht="13.5" x14ac:dyDescent="0.15">
      <c r="CO102" s="160"/>
      <c r="CP102" s="160"/>
      <c r="CQ102" s="160"/>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c r="DL102" s="164"/>
      <c r="DM102" s="164"/>
      <c r="DN102" s="164"/>
      <c r="DO102" s="164"/>
      <c r="DP102" s="164"/>
      <c r="DQ102" s="164"/>
      <c r="DR102" s="164"/>
      <c r="DS102" s="164"/>
      <c r="DT102" s="164"/>
      <c r="DU102" s="164"/>
      <c r="DV102" s="164"/>
      <c r="DW102" s="164"/>
      <c r="DX102" s="164"/>
      <c r="DY102" s="164"/>
      <c r="DZ102" s="164"/>
      <c r="EA102" s="164"/>
      <c r="EB102" s="164"/>
      <c r="EC102" s="164"/>
      <c r="ED102" s="164"/>
      <c r="EE102" s="164"/>
      <c r="EF102" s="164"/>
      <c r="EG102" s="164"/>
      <c r="EH102" s="164"/>
      <c r="EI102" s="164"/>
      <c r="EJ102" s="164"/>
      <c r="EK102" s="164"/>
      <c r="EL102" s="164"/>
      <c r="EM102" s="164"/>
      <c r="EN102" s="164"/>
      <c r="EO102" s="164"/>
      <c r="EP102" s="164"/>
      <c r="EQ102" s="164"/>
      <c r="ER102" s="164"/>
      <c r="ES102" s="164"/>
      <c r="ET102" s="164"/>
      <c r="EU102" s="164"/>
      <c r="EV102" s="164"/>
      <c r="EW102" s="164"/>
      <c r="EX102" s="164"/>
      <c r="EY102" s="164"/>
      <c r="EZ102" s="164"/>
      <c r="FA102" s="164"/>
      <c r="FB102" s="164"/>
      <c r="FC102" s="164"/>
      <c r="FD102" s="164"/>
      <c r="FE102" s="164"/>
      <c r="FF102" s="164"/>
      <c r="FG102" s="164"/>
      <c r="FH102" s="164"/>
      <c r="FI102" s="164"/>
      <c r="FJ102" s="164"/>
      <c r="FK102" s="164"/>
      <c r="FL102" s="164"/>
      <c r="FM102" s="164"/>
      <c r="FN102" s="164"/>
      <c r="FO102" s="164"/>
      <c r="FP102" s="164"/>
      <c r="FQ102" s="164"/>
      <c r="FR102" s="164"/>
      <c r="FS102" s="164"/>
      <c r="FT102" s="164"/>
      <c r="FU102" s="164"/>
      <c r="FV102" s="164"/>
      <c r="FW102" s="164"/>
      <c r="FX102" s="164"/>
      <c r="FY102" s="164"/>
      <c r="FZ102" s="164"/>
      <c r="GA102" s="164"/>
      <c r="GB102" s="164"/>
      <c r="GC102" s="164"/>
      <c r="GD102" s="164"/>
      <c r="GE102" s="164"/>
      <c r="GF102" s="164"/>
      <c r="GG102" s="164"/>
      <c r="GH102" s="164"/>
      <c r="GI102" s="164"/>
      <c r="GJ102" s="164"/>
      <c r="GK102" s="164"/>
      <c r="GL102" s="164"/>
      <c r="GM102" s="164"/>
      <c r="GN102" s="164"/>
      <c r="GO102" s="164"/>
      <c r="GP102" s="164"/>
      <c r="GQ102" s="164"/>
      <c r="GR102" s="164"/>
      <c r="GS102" s="164"/>
      <c r="GT102" s="164"/>
      <c r="GU102" s="164"/>
      <c r="GV102" s="164"/>
      <c r="GW102" s="164"/>
      <c r="GX102" s="164"/>
      <c r="GY102" s="164"/>
      <c r="GZ102" s="164"/>
      <c r="HA102" s="164"/>
      <c r="HB102" s="164"/>
      <c r="HC102" s="164"/>
      <c r="HD102" s="164"/>
      <c r="HE102" s="164"/>
      <c r="HF102" s="164"/>
      <c r="HG102" s="164"/>
      <c r="HH102" s="164"/>
      <c r="HI102" s="164"/>
      <c r="HJ102" s="164"/>
      <c r="HK102" s="164"/>
      <c r="HL102" s="164"/>
      <c r="HM102" s="164"/>
      <c r="HN102" s="164"/>
      <c r="HO102" s="164"/>
      <c r="HP102" s="164"/>
      <c r="HQ102" s="164"/>
      <c r="HR102" s="164"/>
      <c r="HS102" s="164"/>
      <c r="HT102" s="164"/>
      <c r="HU102" s="164"/>
      <c r="HV102" s="164"/>
      <c r="HW102" s="164"/>
    </row>
    <row r="103" spans="59:231" ht="13.5" x14ac:dyDescent="0.15">
      <c r="CO103" s="160"/>
      <c r="CP103" s="160"/>
      <c r="CQ103" s="160"/>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164"/>
      <c r="EJ103" s="164"/>
      <c r="EK103" s="164"/>
      <c r="EL103" s="164"/>
      <c r="EM103" s="164"/>
      <c r="EN103" s="164"/>
      <c r="EO103" s="164"/>
      <c r="EP103" s="164"/>
      <c r="EQ103" s="164"/>
      <c r="ER103" s="164"/>
      <c r="ES103" s="164"/>
      <c r="ET103" s="164"/>
      <c r="EU103" s="164"/>
      <c r="EV103" s="164"/>
      <c r="EW103" s="164"/>
      <c r="EX103" s="164"/>
      <c r="EY103" s="164"/>
      <c r="EZ103" s="164"/>
      <c r="FA103" s="164"/>
      <c r="FB103" s="164"/>
      <c r="FC103" s="164"/>
      <c r="FD103" s="164"/>
      <c r="FE103" s="164"/>
      <c r="FF103" s="164"/>
      <c r="FG103" s="164"/>
      <c r="FH103" s="164"/>
      <c r="FI103" s="164"/>
      <c r="FJ103" s="164"/>
      <c r="FK103" s="164"/>
      <c r="FL103" s="164"/>
      <c r="FM103" s="164"/>
      <c r="FN103" s="164"/>
      <c r="FO103" s="164"/>
      <c r="FP103" s="164"/>
      <c r="FQ103" s="164"/>
      <c r="FR103" s="164"/>
      <c r="FS103" s="164"/>
      <c r="FT103" s="164"/>
      <c r="FU103" s="164"/>
      <c r="FV103" s="164"/>
      <c r="FW103" s="164"/>
      <c r="FX103" s="164"/>
      <c r="FY103" s="164"/>
      <c r="FZ103" s="164"/>
      <c r="GA103" s="164"/>
      <c r="GB103" s="164"/>
      <c r="GC103" s="164"/>
      <c r="GD103" s="164"/>
      <c r="GE103" s="164"/>
      <c r="GF103" s="164"/>
      <c r="GG103" s="164"/>
      <c r="GH103" s="164"/>
      <c r="GI103" s="164"/>
      <c r="GJ103" s="164"/>
      <c r="GK103" s="164"/>
      <c r="GL103" s="164"/>
      <c r="GM103" s="164"/>
      <c r="GN103" s="164"/>
      <c r="GO103" s="164"/>
      <c r="GP103" s="164"/>
      <c r="GQ103" s="164"/>
      <c r="GR103" s="164"/>
      <c r="GS103" s="164"/>
      <c r="GT103" s="164"/>
      <c r="GU103" s="164"/>
      <c r="GV103" s="164"/>
      <c r="GW103" s="164"/>
      <c r="GX103" s="164"/>
      <c r="GY103" s="164"/>
      <c r="GZ103" s="164"/>
      <c r="HA103" s="164"/>
      <c r="HB103" s="164"/>
      <c r="HC103" s="164"/>
      <c r="HD103" s="164"/>
      <c r="HE103" s="164"/>
      <c r="HF103" s="164"/>
      <c r="HG103" s="164"/>
      <c r="HH103" s="164"/>
      <c r="HI103" s="164"/>
      <c r="HJ103" s="164"/>
      <c r="HK103" s="164"/>
      <c r="HL103" s="164"/>
      <c r="HM103" s="164"/>
      <c r="HN103" s="164"/>
      <c r="HO103" s="164"/>
      <c r="HP103" s="164"/>
      <c r="HQ103" s="164"/>
      <c r="HR103" s="164"/>
      <c r="HS103" s="164"/>
      <c r="HT103" s="164"/>
      <c r="HU103" s="164"/>
      <c r="HV103" s="164"/>
      <c r="HW103" s="164"/>
    </row>
    <row r="104" spans="59:231" ht="13.5" x14ac:dyDescent="0.15">
      <c r="CO104" s="160"/>
      <c r="CP104" s="160"/>
      <c r="CQ104" s="160"/>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164"/>
      <c r="DX104" s="164"/>
      <c r="DY104" s="164"/>
      <c r="DZ104" s="164"/>
      <c r="EA104" s="164"/>
      <c r="EB104" s="164"/>
      <c r="EC104" s="164"/>
      <c r="ED104" s="164"/>
      <c r="EE104" s="164"/>
      <c r="EF104" s="164"/>
      <c r="EG104" s="164"/>
      <c r="EH104" s="164"/>
      <c r="EI104" s="164"/>
      <c r="EJ104" s="164"/>
      <c r="EK104" s="164"/>
      <c r="EL104" s="164"/>
      <c r="EM104" s="164"/>
      <c r="EN104" s="164"/>
      <c r="EO104" s="164"/>
      <c r="EP104" s="164"/>
      <c r="EQ104" s="164"/>
      <c r="ER104" s="164"/>
      <c r="ES104" s="164"/>
      <c r="ET104" s="164"/>
      <c r="EU104" s="164"/>
      <c r="EV104" s="164"/>
      <c r="EW104" s="164"/>
      <c r="EX104" s="164"/>
      <c r="EY104" s="164"/>
      <c r="EZ104" s="164"/>
      <c r="FA104" s="164"/>
      <c r="FB104" s="164"/>
      <c r="FC104" s="164"/>
      <c r="FD104" s="164"/>
      <c r="FE104" s="164"/>
      <c r="FF104" s="164"/>
      <c r="FG104" s="164"/>
      <c r="FH104" s="164"/>
      <c r="FI104" s="164"/>
      <c r="FJ104" s="164"/>
      <c r="FK104" s="164"/>
      <c r="FL104" s="164"/>
      <c r="FM104" s="164"/>
      <c r="FN104" s="164"/>
      <c r="FO104" s="164"/>
      <c r="FP104" s="164"/>
      <c r="FQ104" s="164"/>
      <c r="FR104" s="164"/>
      <c r="FS104" s="164"/>
      <c r="FT104" s="164"/>
      <c r="FU104" s="164"/>
      <c r="FV104" s="164"/>
      <c r="FW104" s="164"/>
      <c r="FX104" s="164"/>
      <c r="FY104" s="164"/>
      <c r="FZ104" s="164"/>
      <c r="GA104" s="164"/>
      <c r="GB104" s="164"/>
      <c r="GC104" s="164"/>
      <c r="GD104" s="164"/>
      <c r="GE104" s="164"/>
      <c r="GF104" s="164"/>
      <c r="GG104" s="164"/>
      <c r="GH104" s="164"/>
      <c r="GI104" s="164"/>
      <c r="GJ104" s="164"/>
      <c r="GK104" s="164"/>
      <c r="GL104" s="164"/>
      <c r="GM104" s="164"/>
      <c r="GN104" s="164"/>
      <c r="GO104" s="164"/>
      <c r="GP104" s="164"/>
      <c r="GQ104" s="164"/>
      <c r="GR104" s="164"/>
      <c r="GS104" s="164"/>
      <c r="GT104" s="164"/>
      <c r="GU104" s="164"/>
      <c r="GV104" s="164"/>
      <c r="GW104" s="164"/>
      <c r="GX104" s="164"/>
      <c r="GY104" s="164"/>
      <c r="GZ104" s="164"/>
      <c r="HA104" s="164"/>
      <c r="HB104" s="164"/>
      <c r="HC104" s="164"/>
      <c r="HD104" s="164"/>
      <c r="HE104" s="164"/>
      <c r="HF104" s="164"/>
      <c r="HG104" s="164"/>
      <c r="HH104" s="164"/>
      <c r="HI104" s="164"/>
      <c r="HJ104" s="164"/>
      <c r="HK104" s="164"/>
      <c r="HL104" s="164"/>
      <c r="HM104" s="164"/>
      <c r="HN104" s="164"/>
      <c r="HO104" s="164"/>
      <c r="HP104" s="164"/>
      <c r="HQ104" s="164"/>
      <c r="HR104" s="164"/>
      <c r="HS104" s="164"/>
      <c r="HT104" s="164"/>
      <c r="HU104" s="164"/>
      <c r="HV104" s="164"/>
      <c r="HW104" s="164"/>
    </row>
    <row r="105" spans="59:231" ht="13.5" x14ac:dyDescent="0.15">
      <c r="CO105" s="160"/>
      <c r="CP105" s="160"/>
      <c r="CQ105" s="160"/>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4"/>
      <c r="EM105" s="164"/>
      <c r="EN105" s="164"/>
      <c r="EO105" s="164"/>
      <c r="EP105" s="164"/>
      <c r="EQ105" s="164"/>
      <c r="ER105" s="164"/>
      <c r="ES105" s="164"/>
      <c r="ET105" s="164"/>
      <c r="EU105" s="164"/>
      <c r="EV105" s="164"/>
      <c r="EW105" s="164"/>
      <c r="EX105" s="164"/>
      <c r="EY105" s="164"/>
      <c r="EZ105" s="164"/>
      <c r="FA105" s="164"/>
      <c r="FB105" s="164"/>
      <c r="FC105" s="164"/>
      <c r="FD105" s="164"/>
      <c r="FE105" s="164"/>
      <c r="FF105" s="164"/>
      <c r="FG105" s="164"/>
      <c r="FH105" s="164"/>
      <c r="FI105" s="164"/>
      <c r="FJ105" s="164"/>
      <c r="FK105" s="164"/>
      <c r="FL105" s="164"/>
      <c r="FM105" s="164"/>
      <c r="FN105" s="164"/>
      <c r="FO105" s="164"/>
      <c r="FP105" s="164"/>
      <c r="FQ105" s="164"/>
      <c r="FR105" s="164"/>
      <c r="FS105" s="164"/>
      <c r="FT105" s="164"/>
      <c r="FU105" s="164"/>
      <c r="FV105" s="164"/>
      <c r="FW105" s="164"/>
      <c r="FX105" s="164"/>
      <c r="FY105" s="164"/>
      <c r="FZ105" s="164"/>
      <c r="GA105" s="164"/>
      <c r="GB105" s="164"/>
      <c r="GC105" s="164"/>
      <c r="GD105" s="164"/>
      <c r="GE105" s="164"/>
      <c r="GF105" s="164"/>
      <c r="GG105" s="164"/>
      <c r="GH105" s="164"/>
      <c r="GI105" s="164"/>
      <c r="GJ105" s="164"/>
      <c r="GK105" s="164"/>
      <c r="GL105" s="164"/>
      <c r="GM105" s="164"/>
      <c r="GN105" s="164"/>
      <c r="GO105" s="164"/>
      <c r="GP105" s="164"/>
      <c r="GQ105" s="164"/>
      <c r="GR105" s="164"/>
      <c r="GS105" s="164"/>
      <c r="GT105" s="164"/>
      <c r="GU105" s="164"/>
      <c r="GV105" s="164"/>
      <c r="GW105" s="164"/>
      <c r="GX105" s="164"/>
      <c r="GY105" s="164"/>
      <c r="GZ105" s="164"/>
      <c r="HA105" s="164"/>
      <c r="HB105" s="164"/>
      <c r="HC105" s="164"/>
      <c r="HD105" s="164"/>
      <c r="HE105" s="164"/>
      <c r="HF105" s="164"/>
      <c r="HG105" s="164"/>
      <c r="HH105" s="164"/>
      <c r="HI105" s="164"/>
      <c r="HJ105" s="164"/>
      <c r="HK105" s="164"/>
      <c r="HL105" s="164"/>
      <c r="HM105" s="164"/>
      <c r="HN105" s="164"/>
      <c r="HO105" s="164"/>
      <c r="HP105" s="164"/>
      <c r="HQ105" s="164"/>
      <c r="HR105" s="164"/>
      <c r="HS105" s="164"/>
      <c r="HT105" s="164"/>
      <c r="HU105" s="164"/>
      <c r="HV105" s="164"/>
      <c r="HW105" s="164"/>
    </row>
    <row r="106" spans="59:231" ht="13.5" x14ac:dyDescent="0.15">
      <c r="CO106" s="160"/>
      <c r="CP106" s="160"/>
      <c r="CQ106" s="160"/>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164"/>
      <c r="EJ106" s="164"/>
      <c r="EK106" s="164"/>
      <c r="EL106" s="164"/>
      <c r="EM106" s="164"/>
      <c r="EN106" s="164"/>
      <c r="EO106" s="164"/>
      <c r="EP106" s="164"/>
      <c r="EQ106" s="164"/>
      <c r="ER106" s="164"/>
      <c r="ES106" s="164"/>
      <c r="ET106" s="164"/>
      <c r="EU106" s="164"/>
      <c r="EV106" s="164"/>
      <c r="EW106" s="164"/>
      <c r="EX106" s="164"/>
      <c r="EY106" s="164"/>
      <c r="EZ106" s="164"/>
      <c r="FA106" s="164"/>
      <c r="FB106" s="164"/>
      <c r="FC106" s="164"/>
      <c r="FD106" s="164"/>
      <c r="FE106" s="164"/>
      <c r="FF106" s="164"/>
      <c r="FG106" s="164"/>
      <c r="FH106" s="164"/>
      <c r="FI106" s="164"/>
      <c r="FJ106" s="164"/>
      <c r="FK106" s="164"/>
      <c r="FL106" s="164"/>
      <c r="FM106" s="164"/>
      <c r="FN106" s="164"/>
      <c r="FO106" s="164"/>
      <c r="FP106" s="164"/>
      <c r="FQ106" s="164"/>
      <c r="FR106" s="164"/>
      <c r="FS106" s="164"/>
      <c r="FT106" s="164"/>
      <c r="FU106" s="164"/>
      <c r="FV106" s="164"/>
      <c r="FW106" s="164"/>
      <c r="FX106" s="164"/>
      <c r="FY106" s="164"/>
      <c r="FZ106" s="164"/>
      <c r="GA106" s="164"/>
      <c r="GB106" s="164"/>
      <c r="GC106" s="164"/>
      <c r="GD106" s="164"/>
      <c r="GE106" s="164"/>
      <c r="GF106" s="164"/>
      <c r="GG106" s="164"/>
      <c r="GH106" s="164"/>
      <c r="GI106" s="164"/>
      <c r="GJ106" s="164"/>
      <c r="GK106" s="164"/>
      <c r="GL106" s="164"/>
      <c r="GM106" s="164"/>
      <c r="GN106" s="164"/>
      <c r="GO106" s="164"/>
      <c r="GP106" s="164"/>
      <c r="GQ106" s="164"/>
      <c r="GR106" s="164"/>
      <c r="GS106" s="164"/>
      <c r="GT106" s="164"/>
      <c r="GU106" s="164"/>
      <c r="GV106" s="164"/>
      <c r="GW106" s="164"/>
      <c r="GX106" s="164"/>
      <c r="GY106" s="164"/>
      <c r="GZ106" s="164"/>
      <c r="HA106" s="164"/>
      <c r="HB106" s="164"/>
      <c r="HC106" s="164"/>
      <c r="HD106" s="164"/>
      <c r="HE106" s="164"/>
      <c r="HF106" s="164"/>
      <c r="HG106" s="164"/>
      <c r="HH106" s="164"/>
      <c r="HI106" s="164"/>
      <c r="HJ106" s="164"/>
      <c r="HK106" s="164"/>
      <c r="HL106" s="164"/>
      <c r="HM106" s="164"/>
      <c r="HN106" s="164"/>
      <c r="HO106" s="164"/>
      <c r="HP106" s="164"/>
      <c r="HQ106" s="164"/>
      <c r="HR106" s="164"/>
      <c r="HS106" s="164"/>
      <c r="HT106" s="164"/>
      <c r="HU106" s="164"/>
      <c r="HV106" s="164"/>
      <c r="HW106" s="164"/>
    </row>
    <row r="107" spans="59:231" ht="13.5" x14ac:dyDescent="0.15">
      <c r="CO107" s="160"/>
      <c r="CP107" s="160"/>
      <c r="CQ107" s="160"/>
      <c r="CR107" s="164"/>
      <c r="CS107" s="164"/>
      <c r="CT107" s="164"/>
      <c r="CU107" s="164"/>
      <c r="CV107" s="164"/>
      <c r="CW107" s="164"/>
      <c r="CX107" s="164"/>
      <c r="CY107" s="164"/>
      <c r="CZ107" s="164"/>
      <c r="DA107" s="164"/>
      <c r="DB107" s="164"/>
      <c r="DC107" s="164"/>
      <c r="DD107" s="164"/>
      <c r="DE107" s="164"/>
      <c r="DF107" s="164"/>
      <c r="DG107" s="164"/>
      <c r="DH107" s="164"/>
      <c r="DI107" s="164"/>
      <c r="DJ107" s="164"/>
      <c r="DK107" s="164"/>
      <c r="DL107" s="164"/>
      <c r="DM107" s="164"/>
      <c r="DN107" s="164"/>
      <c r="DO107" s="164"/>
      <c r="DP107" s="164"/>
      <c r="DQ107" s="164"/>
      <c r="DR107" s="164"/>
      <c r="DS107" s="164"/>
      <c r="DT107" s="164"/>
      <c r="DU107" s="164"/>
      <c r="DV107" s="164"/>
      <c r="DW107" s="164"/>
      <c r="DX107" s="164"/>
      <c r="DY107" s="164"/>
      <c r="DZ107" s="164"/>
      <c r="EA107" s="164"/>
      <c r="EB107" s="164"/>
      <c r="EC107" s="164"/>
      <c r="ED107" s="164"/>
      <c r="EE107" s="164"/>
      <c r="EF107" s="164"/>
      <c r="EG107" s="164"/>
      <c r="EH107" s="164"/>
      <c r="EI107" s="164"/>
      <c r="EJ107" s="164"/>
      <c r="EK107" s="164"/>
      <c r="EL107" s="164"/>
      <c r="EM107" s="164"/>
      <c r="EN107" s="164"/>
      <c r="EO107" s="164"/>
      <c r="EP107" s="164"/>
      <c r="EQ107" s="164"/>
      <c r="ER107" s="164"/>
      <c r="ES107" s="164"/>
      <c r="ET107" s="164"/>
      <c r="EU107" s="164"/>
      <c r="EV107" s="164"/>
      <c r="EW107" s="164"/>
      <c r="EX107" s="164"/>
      <c r="EY107" s="164"/>
      <c r="EZ107" s="164"/>
      <c r="FA107" s="164"/>
      <c r="FB107" s="164"/>
      <c r="FC107" s="164"/>
      <c r="FD107" s="164"/>
      <c r="FE107" s="164"/>
      <c r="FF107" s="164"/>
      <c r="FG107" s="164"/>
      <c r="FH107" s="164"/>
      <c r="FI107" s="164"/>
      <c r="FJ107" s="164"/>
      <c r="FK107" s="164"/>
      <c r="FL107" s="164"/>
      <c r="FM107" s="164"/>
      <c r="FN107" s="164"/>
      <c r="FO107" s="164"/>
      <c r="FP107" s="164"/>
      <c r="FQ107" s="164"/>
      <c r="FR107" s="164"/>
      <c r="FS107" s="164"/>
      <c r="FT107" s="164"/>
      <c r="FU107" s="164"/>
      <c r="FV107" s="164"/>
      <c r="FW107" s="164"/>
      <c r="FX107" s="164"/>
      <c r="FY107" s="164"/>
      <c r="FZ107" s="164"/>
      <c r="GA107" s="164"/>
      <c r="GB107" s="164"/>
      <c r="GC107" s="164"/>
      <c r="GD107" s="164"/>
      <c r="GE107" s="164"/>
      <c r="GF107" s="164"/>
      <c r="GG107" s="164"/>
      <c r="GH107" s="164"/>
      <c r="GI107" s="164"/>
      <c r="GJ107" s="164"/>
      <c r="GK107" s="164"/>
      <c r="GL107" s="164"/>
      <c r="GM107" s="164"/>
      <c r="GN107" s="164"/>
      <c r="GO107" s="164"/>
      <c r="GP107" s="164"/>
      <c r="GQ107" s="164"/>
      <c r="GR107" s="164"/>
      <c r="GS107" s="164"/>
      <c r="GT107" s="164"/>
      <c r="GU107" s="164"/>
      <c r="GV107" s="164"/>
      <c r="GW107" s="164"/>
      <c r="GX107" s="164"/>
      <c r="GY107" s="164"/>
      <c r="GZ107" s="164"/>
      <c r="HA107" s="164"/>
      <c r="HB107" s="164"/>
      <c r="HC107" s="164"/>
      <c r="HD107" s="164"/>
      <c r="HE107" s="164"/>
      <c r="HF107" s="164"/>
      <c r="HG107" s="164"/>
      <c r="HH107" s="164"/>
      <c r="HI107" s="164"/>
      <c r="HJ107" s="164"/>
      <c r="HK107" s="164"/>
      <c r="HL107" s="164"/>
      <c r="HM107" s="164"/>
      <c r="HN107" s="164"/>
      <c r="HO107" s="164"/>
      <c r="HP107" s="164"/>
      <c r="HQ107" s="164"/>
      <c r="HR107" s="164"/>
      <c r="HS107" s="164"/>
      <c r="HT107" s="164"/>
      <c r="HU107" s="164"/>
      <c r="HV107" s="164"/>
      <c r="HW107" s="164"/>
    </row>
    <row r="108" spans="59:231" ht="13.5" x14ac:dyDescent="0.15">
      <c r="CO108" s="160"/>
      <c r="CP108" s="160"/>
      <c r="CQ108" s="160"/>
      <c r="CR108" s="164"/>
      <c r="CS108" s="164"/>
      <c r="CT108" s="164"/>
      <c r="CU108" s="164"/>
      <c r="CV108" s="164"/>
      <c r="CW108" s="164"/>
      <c r="CX108" s="164"/>
      <c r="CY108" s="164"/>
      <c r="CZ108" s="164"/>
      <c r="DA108" s="164"/>
      <c r="DB108" s="164"/>
      <c r="DC108" s="164"/>
      <c r="DD108" s="164"/>
      <c r="DE108" s="164"/>
      <c r="DF108" s="164"/>
      <c r="DG108" s="164"/>
      <c r="DH108" s="164"/>
      <c r="DI108" s="164"/>
      <c r="DJ108" s="164"/>
      <c r="DK108" s="164"/>
      <c r="DL108" s="164"/>
      <c r="DM108" s="164"/>
      <c r="DN108" s="164"/>
      <c r="DO108" s="164"/>
      <c r="DP108" s="164"/>
      <c r="DQ108" s="164"/>
      <c r="DR108" s="164"/>
      <c r="DS108" s="164"/>
      <c r="DT108" s="164"/>
      <c r="DU108" s="164"/>
      <c r="DV108" s="164"/>
      <c r="DW108" s="164"/>
      <c r="DX108" s="164"/>
      <c r="DY108" s="164"/>
      <c r="DZ108" s="164"/>
      <c r="EA108" s="164"/>
      <c r="EB108" s="164"/>
      <c r="EC108" s="164"/>
      <c r="ED108" s="164"/>
      <c r="EE108" s="164"/>
      <c r="EF108" s="164"/>
      <c r="EG108" s="164"/>
      <c r="EH108" s="164"/>
      <c r="EI108" s="164"/>
      <c r="EJ108" s="164"/>
      <c r="EK108" s="164"/>
      <c r="EL108" s="164"/>
      <c r="EM108" s="164"/>
      <c r="EN108" s="164"/>
      <c r="EO108" s="164"/>
      <c r="EP108" s="164"/>
      <c r="EQ108" s="164"/>
      <c r="ER108" s="164"/>
      <c r="ES108" s="164"/>
      <c r="ET108" s="164"/>
      <c r="EU108" s="164"/>
      <c r="EV108" s="164"/>
      <c r="EW108" s="164"/>
      <c r="EX108" s="164"/>
      <c r="EY108" s="164"/>
      <c r="EZ108" s="164"/>
      <c r="FA108" s="164"/>
      <c r="FB108" s="164"/>
      <c r="FC108" s="164"/>
      <c r="FD108" s="164"/>
      <c r="FE108" s="164"/>
      <c r="FF108" s="164"/>
      <c r="FG108" s="164"/>
      <c r="FH108" s="164"/>
      <c r="FI108" s="164"/>
      <c r="FJ108" s="164"/>
      <c r="FK108" s="164"/>
      <c r="FL108" s="164"/>
      <c r="FM108" s="164"/>
      <c r="FN108" s="164"/>
      <c r="FO108" s="164"/>
      <c r="FP108" s="164"/>
      <c r="FQ108" s="164"/>
      <c r="FR108" s="164"/>
      <c r="FS108" s="164"/>
      <c r="FT108" s="164"/>
      <c r="FU108" s="164"/>
      <c r="FV108" s="164"/>
      <c r="FW108" s="164"/>
      <c r="FX108" s="164"/>
      <c r="FY108" s="164"/>
      <c r="FZ108" s="164"/>
      <c r="GA108" s="164"/>
      <c r="GB108" s="164"/>
      <c r="GC108" s="164"/>
      <c r="GD108" s="164"/>
      <c r="GE108" s="164"/>
      <c r="GF108" s="164"/>
      <c r="GG108" s="164"/>
      <c r="GH108" s="164"/>
      <c r="GI108" s="164"/>
      <c r="GJ108" s="164"/>
      <c r="GK108" s="164"/>
      <c r="GL108" s="164"/>
      <c r="GM108" s="164"/>
      <c r="GN108" s="164"/>
      <c r="GO108" s="164"/>
      <c r="GP108" s="164"/>
      <c r="GQ108" s="164"/>
      <c r="GR108" s="164"/>
      <c r="GS108" s="164"/>
      <c r="GT108" s="164"/>
      <c r="GU108" s="164"/>
      <c r="GV108" s="164"/>
      <c r="GW108" s="164"/>
      <c r="GX108" s="164"/>
      <c r="GY108" s="164"/>
      <c r="GZ108" s="164"/>
      <c r="HA108" s="164"/>
      <c r="HB108" s="164"/>
      <c r="HC108" s="164"/>
      <c r="HD108" s="164"/>
      <c r="HE108" s="164"/>
      <c r="HF108" s="164"/>
      <c r="HG108" s="164"/>
      <c r="HH108" s="164"/>
      <c r="HI108" s="164"/>
      <c r="HJ108" s="164"/>
      <c r="HK108" s="164"/>
      <c r="HL108" s="164"/>
      <c r="HM108" s="164"/>
      <c r="HN108" s="164"/>
      <c r="HO108" s="164"/>
      <c r="HP108" s="164"/>
      <c r="HQ108" s="164"/>
      <c r="HR108" s="164"/>
      <c r="HS108" s="164"/>
      <c r="HT108" s="164"/>
      <c r="HU108" s="164"/>
      <c r="HV108" s="164"/>
      <c r="HW108" s="164"/>
    </row>
    <row r="109" spans="59:231" ht="13.5" x14ac:dyDescent="0.15">
      <c r="CO109" s="160"/>
      <c r="CP109" s="160"/>
      <c r="CQ109" s="160"/>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c r="DL109" s="164"/>
      <c r="DM109" s="164"/>
      <c r="DN109" s="164"/>
      <c r="DO109" s="164"/>
      <c r="DP109" s="164"/>
      <c r="DQ109" s="164"/>
      <c r="DR109" s="164"/>
      <c r="DS109" s="164"/>
      <c r="DT109" s="164"/>
      <c r="DU109" s="164"/>
      <c r="DV109" s="164"/>
      <c r="DW109" s="164"/>
      <c r="DX109" s="164"/>
      <c r="DY109" s="164"/>
      <c r="DZ109" s="164"/>
      <c r="EA109" s="164"/>
      <c r="EB109" s="164"/>
      <c r="EC109" s="164"/>
      <c r="ED109" s="164"/>
      <c r="EE109" s="164"/>
      <c r="EF109" s="164"/>
      <c r="EG109" s="164"/>
      <c r="EH109" s="164"/>
      <c r="EI109" s="164"/>
      <c r="EJ109" s="164"/>
      <c r="EK109" s="164"/>
      <c r="EL109" s="164"/>
      <c r="EM109" s="164"/>
      <c r="EN109" s="164"/>
      <c r="EO109" s="164"/>
      <c r="EP109" s="164"/>
      <c r="EQ109" s="164"/>
      <c r="ER109" s="164"/>
      <c r="ES109" s="164"/>
      <c r="ET109" s="164"/>
      <c r="EU109" s="164"/>
      <c r="EV109" s="164"/>
      <c r="EW109" s="164"/>
      <c r="EX109" s="164"/>
      <c r="EY109" s="164"/>
      <c r="EZ109" s="164"/>
      <c r="FA109" s="164"/>
      <c r="FB109" s="164"/>
      <c r="FC109" s="164"/>
      <c r="FD109" s="164"/>
      <c r="FE109" s="164"/>
      <c r="FF109" s="164"/>
      <c r="FG109" s="164"/>
      <c r="FH109" s="164"/>
      <c r="FI109" s="164"/>
      <c r="FJ109" s="164"/>
      <c r="FK109" s="164"/>
      <c r="FL109" s="164"/>
      <c r="FM109" s="164"/>
      <c r="FN109" s="164"/>
      <c r="FO109" s="164"/>
      <c r="FP109" s="164"/>
      <c r="FQ109" s="164"/>
      <c r="FR109" s="164"/>
      <c r="FS109" s="164"/>
      <c r="FT109" s="164"/>
      <c r="FU109" s="164"/>
      <c r="FV109" s="164"/>
      <c r="FW109" s="164"/>
      <c r="FX109" s="164"/>
      <c r="FY109" s="164"/>
      <c r="FZ109" s="164"/>
      <c r="GA109" s="164"/>
      <c r="GB109" s="164"/>
      <c r="GC109" s="164"/>
      <c r="GD109" s="164"/>
      <c r="GE109" s="164"/>
      <c r="GF109" s="164"/>
      <c r="GG109" s="164"/>
      <c r="GH109" s="164"/>
      <c r="GI109" s="164"/>
      <c r="GJ109" s="164"/>
      <c r="GK109" s="164"/>
      <c r="GL109" s="164"/>
      <c r="GM109" s="164"/>
      <c r="GN109" s="164"/>
      <c r="GO109" s="164"/>
      <c r="GP109" s="164"/>
      <c r="GQ109" s="164"/>
      <c r="GR109" s="164"/>
      <c r="GS109" s="164"/>
      <c r="GT109" s="164"/>
      <c r="GU109" s="164"/>
      <c r="GV109" s="164"/>
      <c r="GW109" s="164"/>
      <c r="GX109" s="164"/>
      <c r="GY109" s="164"/>
      <c r="GZ109" s="164"/>
      <c r="HA109" s="164"/>
      <c r="HB109" s="164"/>
      <c r="HC109" s="164"/>
      <c r="HD109" s="164"/>
      <c r="HE109" s="164"/>
      <c r="HF109" s="164"/>
      <c r="HG109" s="164"/>
      <c r="HH109" s="164"/>
      <c r="HI109" s="164"/>
      <c r="HJ109" s="164"/>
      <c r="HK109" s="164"/>
      <c r="HL109" s="164"/>
      <c r="HM109" s="164"/>
      <c r="HN109" s="164"/>
      <c r="HO109" s="164"/>
      <c r="HP109" s="164"/>
      <c r="HQ109" s="164"/>
      <c r="HR109" s="164"/>
      <c r="HS109" s="164"/>
      <c r="HT109" s="164"/>
      <c r="HU109" s="164"/>
      <c r="HV109" s="164"/>
      <c r="HW109" s="164"/>
    </row>
    <row r="110" spans="59:231" ht="13.5" x14ac:dyDescent="0.15">
      <c r="CO110" s="160"/>
      <c r="CP110" s="160"/>
      <c r="CQ110" s="160"/>
      <c r="CR110" s="164"/>
      <c r="CS110" s="164"/>
      <c r="CT110" s="164"/>
      <c r="CU110" s="164"/>
      <c r="CV110" s="164"/>
      <c r="CW110" s="164"/>
      <c r="CX110" s="164"/>
      <c r="CY110" s="164"/>
      <c r="CZ110" s="164"/>
      <c r="DA110" s="164"/>
      <c r="DB110" s="164"/>
      <c r="DC110" s="164"/>
      <c r="DD110" s="164"/>
      <c r="DE110" s="164"/>
      <c r="DF110" s="164"/>
      <c r="DG110" s="164"/>
      <c r="DH110" s="164"/>
      <c r="DI110" s="164"/>
      <c r="DJ110" s="164"/>
      <c r="DK110" s="164"/>
      <c r="DL110" s="164"/>
      <c r="DM110" s="164"/>
      <c r="DN110" s="164"/>
      <c r="DO110" s="164"/>
      <c r="DP110" s="164"/>
      <c r="DQ110" s="164"/>
      <c r="DR110" s="164"/>
      <c r="DS110" s="164"/>
      <c r="DT110" s="164"/>
      <c r="DU110" s="164"/>
      <c r="DV110" s="164"/>
      <c r="DW110" s="164"/>
      <c r="DX110" s="164"/>
      <c r="DY110" s="164"/>
      <c r="DZ110" s="164"/>
      <c r="EA110" s="164"/>
      <c r="EB110" s="164"/>
      <c r="EC110" s="164"/>
      <c r="ED110" s="164"/>
      <c r="EE110" s="164"/>
      <c r="EF110" s="164"/>
      <c r="EG110" s="164"/>
      <c r="EH110" s="164"/>
      <c r="EI110" s="164"/>
      <c r="EJ110" s="164"/>
      <c r="EK110" s="164"/>
      <c r="EL110" s="164"/>
      <c r="EM110" s="164"/>
      <c r="EN110" s="164"/>
      <c r="EO110" s="164"/>
      <c r="EP110" s="164"/>
      <c r="EQ110" s="164"/>
      <c r="ER110" s="164"/>
      <c r="ES110" s="164"/>
      <c r="ET110" s="164"/>
      <c r="EU110" s="164"/>
      <c r="EV110" s="164"/>
      <c r="EW110" s="164"/>
      <c r="EX110" s="164"/>
      <c r="EY110" s="164"/>
      <c r="EZ110" s="164"/>
      <c r="FA110" s="164"/>
      <c r="FB110" s="164"/>
      <c r="FC110" s="164"/>
      <c r="FD110" s="164"/>
      <c r="FE110" s="164"/>
      <c r="FF110" s="164"/>
      <c r="FG110" s="164"/>
      <c r="FH110" s="164"/>
      <c r="FI110" s="164"/>
      <c r="FJ110" s="164"/>
      <c r="FK110" s="164"/>
      <c r="FL110" s="164"/>
      <c r="FM110" s="164"/>
      <c r="FN110" s="164"/>
      <c r="FO110" s="164"/>
      <c r="FP110" s="164"/>
      <c r="FQ110" s="164"/>
      <c r="FR110" s="164"/>
      <c r="FS110" s="164"/>
      <c r="FT110" s="164"/>
      <c r="FU110" s="164"/>
      <c r="FV110" s="164"/>
      <c r="FW110" s="164"/>
      <c r="FX110" s="164"/>
      <c r="FY110" s="164"/>
      <c r="FZ110" s="164"/>
      <c r="GA110" s="164"/>
      <c r="GB110" s="164"/>
      <c r="GC110" s="164"/>
      <c r="GD110" s="164"/>
      <c r="GE110" s="164"/>
      <c r="GF110" s="164"/>
      <c r="GG110" s="164"/>
      <c r="GH110" s="164"/>
      <c r="GI110" s="164"/>
      <c r="GJ110" s="164"/>
      <c r="GK110" s="164"/>
      <c r="GL110" s="164"/>
      <c r="GM110" s="164"/>
      <c r="GN110" s="164"/>
      <c r="GO110" s="164"/>
      <c r="GP110" s="164"/>
      <c r="GQ110" s="164"/>
      <c r="GR110" s="164"/>
      <c r="GS110" s="164"/>
      <c r="GT110" s="164"/>
      <c r="GU110" s="164"/>
      <c r="GV110" s="164"/>
      <c r="GW110" s="164"/>
      <c r="GX110" s="164"/>
      <c r="GY110" s="164"/>
      <c r="GZ110" s="164"/>
      <c r="HA110" s="164"/>
      <c r="HB110" s="164"/>
      <c r="HC110" s="164"/>
      <c r="HD110" s="164"/>
      <c r="HE110" s="164"/>
      <c r="HF110" s="164"/>
      <c r="HG110" s="164"/>
      <c r="HH110" s="164"/>
      <c r="HI110" s="164"/>
      <c r="HJ110" s="164"/>
      <c r="HK110" s="164"/>
      <c r="HL110" s="164"/>
      <c r="HM110" s="164"/>
      <c r="HN110" s="164"/>
      <c r="HO110" s="164"/>
      <c r="HP110" s="164"/>
      <c r="HQ110" s="164"/>
      <c r="HR110" s="164"/>
      <c r="HS110" s="164"/>
      <c r="HT110" s="164"/>
      <c r="HU110" s="164"/>
      <c r="HV110" s="164"/>
      <c r="HW110" s="164"/>
    </row>
    <row r="111" spans="59:231" x14ac:dyDescent="0.15">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c r="DL111" s="164"/>
      <c r="DM111" s="164"/>
      <c r="DN111" s="164"/>
      <c r="DO111" s="164"/>
      <c r="DP111" s="164"/>
      <c r="DQ111" s="164"/>
      <c r="DR111" s="164"/>
      <c r="DS111" s="164"/>
      <c r="DT111" s="164"/>
      <c r="DU111" s="164"/>
      <c r="DV111" s="164"/>
      <c r="DW111" s="164"/>
      <c r="DX111" s="164"/>
      <c r="DY111" s="164"/>
      <c r="DZ111" s="164"/>
      <c r="EA111" s="164"/>
      <c r="EB111" s="164"/>
      <c r="EC111" s="164"/>
      <c r="ED111" s="164"/>
      <c r="EE111" s="164"/>
      <c r="EF111" s="164"/>
      <c r="EG111" s="164"/>
      <c r="EH111" s="164"/>
      <c r="EI111" s="164"/>
      <c r="EJ111" s="164"/>
      <c r="EK111" s="164"/>
      <c r="EL111" s="164"/>
      <c r="EM111" s="164"/>
      <c r="EN111" s="164"/>
      <c r="EO111" s="164"/>
      <c r="EP111" s="164"/>
      <c r="EQ111" s="164"/>
      <c r="ER111" s="164"/>
      <c r="ES111" s="164"/>
      <c r="ET111" s="164"/>
      <c r="EU111" s="164"/>
      <c r="EV111" s="164"/>
      <c r="EW111" s="164"/>
      <c r="EX111" s="164"/>
      <c r="EY111" s="164"/>
      <c r="EZ111" s="164"/>
      <c r="FA111" s="164"/>
      <c r="FB111" s="164"/>
      <c r="FC111" s="164"/>
      <c r="FD111" s="164"/>
      <c r="FE111" s="164"/>
      <c r="FF111" s="164"/>
      <c r="FG111" s="164"/>
      <c r="FH111" s="164"/>
      <c r="FI111" s="164"/>
      <c r="FJ111" s="164"/>
      <c r="FK111" s="164"/>
      <c r="FL111" s="164"/>
      <c r="FM111" s="164"/>
      <c r="FN111" s="164"/>
      <c r="FO111" s="164"/>
      <c r="FP111" s="164"/>
      <c r="FQ111" s="164"/>
      <c r="FR111" s="164"/>
      <c r="FS111" s="164"/>
      <c r="FT111" s="164"/>
      <c r="FU111" s="164"/>
      <c r="FV111" s="164"/>
      <c r="FW111" s="164"/>
      <c r="FX111" s="164"/>
      <c r="FY111" s="164"/>
      <c r="FZ111" s="164"/>
      <c r="GA111" s="164"/>
      <c r="GB111" s="164"/>
      <c r="GC111" s="164"/>
      <c r="GD111" s="164"/>
      <c r="GE111" s="164"/>
      <c r="GF111" s="164"/>
      <c r="GG111" s="164"/>
      <c r="GH111" s="164"/>
      <c r="GI111" s="164"/>
      <c r="GJ111" s="164"/>
      <c r="GK111" s="164"/>
      <c r="GL111" s="164"/>
      <c r="GM111" s="164"/>
      <c r="GN111" s="164"/>
      <c r="GO111" s="164"/>
      <c r="GP111" s="164"/>
      <c r="GQ111" s="164"/>
      <c r="GR111" s="164"/>
      <c r="GS111" s="164"/>
      <c r="GT111" s="164"/>
      <c r="GU111" s="164"/>
      <c r="GV111" s="164"/>
      <c r="GW111" s="164"/>
      <c r="GX111" s="164"/>
      <c r="GY111" s="164"/>
      <c r="GZ111" s="164"/>
      <c r="HA111" s="164"/>
      <c r="HB111" s="164"/>
      <c r="HC111" s="164"/>
      <c r="HD111" s="164"/>
      <c r="HE111" s="164"/>
      <c r="HF111" s="164"/>
      <c r="HG111" s="164"/>
      <c r="HH111" s="164"/>
      <c r="HI111" s="164"/>
      <c r="HJ111" s="164"/>
      <c r="HK111" s="164"/>
      <c r="HL111" s="164"/>
      <c r="HM111" s="164"/>
      <c r="HN111" s="164"/>
      <c r="HO111" s="164"/>
      <c r="HP111" s="164"/>
      <c r="HQ111" s="164"/>
      <c r="HR111" s="164"/>
      <c r="HS111" s="164"/>
      <c r="HT111" s="164"/>
      <c r="HU111" s="164"/>
      <c r="HV111" s="164"/>
      <c r="HW111" s="164"/>
    </row>
    <row r="112" spans="59:231" x14ac:dyDescent="0.15">
      <c r="CR112" s="164"/>
      <c r="CS112" s="164"/>
      <c r="CT112" s="164"/>
      <c r="CU112" s="164"/>
      <c r="CV112" s="164"/>
      <c r="CW112" s="164"/>
      <c r="CX112" s="164"/>
      <c r="CY112" s="164"/>
      <c r="CZ112" s="164"/>
      <c r="DA112" s="164"/>
      <c r="DB112" s="164"/>
      <c r="DC112" s="164"/>
      <c r="DD112" s="164"/>
      <c r="DE112" s="164"/>
      <c r="DF112" s="164"/>
      <c r="DG112" s="164"/>
      <c r="DH112" s="164"/>
      <c r="DI112" s="164"/>
      <c r="DJ112" s="164"/>
      <c r="DK112" s="164"/>
      <c r="DL112" s="164"/>
      <c r="DM112" s="164"/>
      <c r="DN112" s="164"/>
      <c r="DO112" s="164"/>
      <c r="DP112" s="164"/>
      <c r="DQ112" s="164"/>
      <c r="DR112" s="164"/>
      <c r="DS112" s="164"/>
      <c r="DT112" s="164"/>
      <c r="DU112" s="164"/>
      <c r="DV112" s="164"/>
      <c r="DW112" s="164"/>
      <c r="DX112" s="164"/>
      <c r="DY112" s="164"/>
      <c r="DZ112" s="164"/>
      <c r="EA112" s="164"/>
      <c r="EB112" s="164"/>
      <c r="EC112" s="164"/>
      <c r="ED112" s="164"/>
      <c r="EE112" s="164"/>
      <c r="EF112" s="164"/>
      <c r="EG112" s="164"/>
      <c r="EH112" s="164"/>
      <c r="EI112" s="164"/>
      <c r="EJ112" s="164"/>
      <c r="EK112" s="164"/>
      <c r="EL112" s="164"/>
      <c r="EM112" s="164"/>
      <c r="EN112" s="164"/>
      <c r="EO112" s="164"/>
      <c r="EP112" s="164"/>
      <c r="EQ112" s="164"/>
      <c r="ER112" s="164"/>
      <c r="ES112" s="164"/>
      <c r="ET112" s="164"/>
      <c r="EU112" s="164"/>
      <c r="EV112" s="164"/>
      <c r="EW112" s="164"/>
      <c r="EX112" s="164"/>
      <c r="EY112" s="164"/>
      <c r="EZ112" s="164"/>
      <c r="FA112" s="164"/>
      <c r="FB112" s="164"/>
      <c r="FC112" s="164"/>
      <c r="FD112" s="164"/>
      <c r="FE112" s="164"/>
      <c r="FF112" s="164"/>
      <c r="FG112" s="164"/>
      <c r="FH112" s="164"/>
      <c r="FI112" s="164"/>
      <c r="FJ112" s="164"/>
      <c r="FK112" s="164"/>
      <c r="FL112" s="164"/>
      <c r="FM112" s="164"/>
      <c r="FN112" s="164"/>
      <c r="FO112" s="164"/>
      <c r="FP112" s="164"/>
      <c r="FQ112" s="164"/>
      <c r="FR112" s="164"/>
      <c r="FS112" s="164"/>
      <c r="FT112" s="164"/>
      <c r="FU112" s="164"/>
      <c r="FV112" s="164"/>
      <c r="FW112" s="164"/>
      <c r="FX112" s="164"/>
      <c r="FY112" s="164"/>
      <c r="FZ112" s="164"/>
      <c r="GA112" s="164"/>
      <c r="GB112" s="164"/>
      <c r="GC112" s="164"/>
      <c r="GD112" s="164"/>
      <c r="GE112" s="164"/>
      <c r="GF112" s="164"/>
      <c r="GG112" s="164"/>
      <c r="GH112" s="164"/>
      <c r="GI112" s="164"/>
      <c r="GJ112" s="164"/>
      <c r="GK112" s="164"/>
      <c r="GL112" s="164"/>
      <c r="GM112" s="164"/>
      <c r="GN112" s="164"/>
      <c r="GO112" s="164"/>
      <c r="GP112" s="164"/>
      <c r="GQ112" s="164"/>
      <c r="GR112" s="164"/>
      <c r="GS112" s="164"/>
      <c r="GT112" s="164"/>
      <c r="GU112" s="164"/>
      <c r="GV112" s="164"/>
      <c r="GW112" s="164"/>
      <c r="GX112" s="164"/>
      <c r="GY112" s="164"/>
      <c r="GZ112" s="164"/>
      <c r="HA112" s="164"/>
      <c r="HB112" s="164"/>
      <c r="HC112" s="164"/>
      <c r="HD112" s="164"/>
      <c r="HE112" s="164"/>
      <c r="HF112" s="164"/>
      <c r="HG112" s="164"/>
      <c r="HH112" s="164"/>
      <c r="HI112" s="164"/>
      <c r="HJ112" s="164"/>
      <c r="HK112" s="164"/>
      <c r="HL112" s="164"/>
      <c r="HM112" s="164"/>
      <c r="HN112" s="164"/>
      <c r="HO112" s="164"/>
      <c r="HP112" s="164"/>
      <c r="HQ112" s="164"/>
      <c r="HR112" s="164"/>
      <c r="HS112" s="164"/>
      <c r="HT112" s="164"/>
      <c r="HU112" s="164"/>
      <c r="HV112" s="164"/>
      <c r="HW112" s="164"/>
    </row>
    <row r="113" spans="96:231" x14ac:dyDescent="0.15">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c r="DO113" s="164"/>
      <c r="DP113" s="164"/>
      <c r="DQ113" s="164"/>
      <c r="DR113" s="164"/>
      <c r="DS113" s="164"/>
      <c r="DT113" s="164"/>
      <c r="DU113" s="164"/>
      <c r="DV113" s="164"/>
      <c r="DW113" s="164"/>
      <c r="DX113" s="164"/>
      <c r="DY113" s="164"/>
      <c r="DZ113" s="164"/>
      <c r="EA113" s="164"/>
      <c r="EB113" s="164"/>
      <c r="EC113" s="164"/>
      <c r="ED113" s="164"/>
      <c r="EE113" s="164"/>
      <c r="EF113" s="164"/>
      <c r="EG113" s="164"/>
      <c r="EH113" s="164"/>
      <c r="EI113" s="164"/>
      <c r="EJ113" s="164"/>
      <c r="EK113" s="164"/>
      <c r="EL113" s="164"/>
      <c r="EM113" s="164"/>
      <c r="EN113" s="164"/>
      <c r="EO113" s="164"/>
      <c r="EP113" s="164"/>
      <c r="EQ113" s="164"/>
      <c r="ER113" s="164"/>
      <c r="ES113" s="164"/>
      <c r="ET113" s="164"/>
      <c r="EU113" s="164"/>
      <c r="EV113" s="164"/>
      <c r="EW113" s="164"/>
      <c r="EX113" s="164"/>
      <c r="EY113" s="164"/>
      <c r="EZ113" s="164"/>
      <c r="FA113" s="164"/>
      <c r="FB113" s="164"/>
      <c r="FC113" s="164"/>
      <c r="FD113" s="164"/>
      <c r="FE113" s="164"/>
      <c r="FF113" s="164"/>
      <c r="FG113" s="164"/>
      <c r="FH113" s="164"/>
      <c r="FI113" s="164"/>
      <c r="FJ113" s="164"/>
      <c r="FK113" s="164"/>
      <c r="FL113" s="164"/>
      <c r="FM113" s="164"/>
      <c r="FN113" s="164"/>
      <c r="FO113" s="164"/>
      <c r="FP113" s="164"/>
      <c r="FQ113" s="164"/>
      <c r="FR113" s="164"/>
      <c r="FS113" s="164"/>
      <c r="FT113" s="164"/>
      <c r="FU113" s="164"/>
      <c r="FV113" s="164"/>
      <c r="FW113" s="164"/>
      <c r="FX113" s="164"/>
      <c r="FY113" s="164"/>
      <c r="FZ113" s="164"/>
      <c r="GA113" s="164"/>
      <c r="GB113" s="164"/>
      <c r="GC113" s="164"/>
      <c r="GD113" s="164"/>
      <c r="GE113" s="164"/>
      <c r="GF113" s="164"/>
      <c r="GG113" s="164"/>
      <c r="GH113" s="164"/>
      <c r="GI113" s="164"/>
      <c r="GJ113" s="164"/>
      <c r="GK113" s="164"/>
      <c r="GL113" s="164"/>
      <c r="GM113" s="164"/>
      <c r="GN113" s="164"/>
      <c r="GO113" s="164"/>
      <c r="GP113" s="164"/>
      <c r="GQ113" s="164"/>
      <c r="GR113" s="164"/>
      <c r="GS113" s="164"/>
      <c r="GT113" s="164"/>
      <c r="GU113" s="164"/>
      <c r="GV113" s="164"/>
      <c r="GW113" s="164"/>
      <c r="GX113" s="164"/>
      <c r="GY113" s="164"/>
      <c r="GZ113" s="164"/>
      <c r="HA113" s="164"/>
      <c r="HB113" s="164"/>
      <c r="HC113" s="164"/>
      <c r="HD113" s="164"/>
      <c r="HE113" s="164"/>
      <c r="HF113" s="164"/>
      <c r="HG113" s="164"/>
      <c r="HH113" s="164"/>
      <c r="HI113" s="164"/>
      <c r="HJ113" s="164"/>
      <c r="HK113" s="164"/>
      <c r="HL113" s="164"/>
      <c r="HM113" s="164"/>
      <c r="HN113" s="164"/>
      <c r="HO113" s="164"/>
      <c r="HP113" s="164"/>
      <c r="HQ113" s="164"/>
      <c r="HR113" s="164"/>
      <c r="HS113" s="164"/>
      <c r="HT113" s="164"/>
      <c r="HU113" s="164"/>
      <c r="HV113" s="164"/>
      <c r="HW113" s="164"/>
    </row>
    <row r="114" spans="96:231" x14ac:dyDescent="0.15">
      <c r="CY114" s="164"/>
      <c r="CZ114" s="164"/>
      <c r="DA114" s="164"/>
      <c r="DB114" s="164"/>
      <c r="DC114" s="164"/>
      <c r="DD114" s="164"/>
      <c r="DE114" s="164"/>
      <c r="DF114" s="164"/>
      <c r="DG114" s="164"/>
      <c r="DH114" s="164"/>
      <c r="DI114" s="164"/>
      <c r="DJ114" s="164"/>
      <c r="DK114" s="164"/>
      <c r="DL114" s="164"/>
      <c r="DM114" s="164"/>
      <c r="DN114" s="164"/>
      <c r="DO114" s="164"/>
      <c r="DP114" s="164"/>
      <c r="DQ114" s="164"/>
      <c r="DR114" s="164"/>
      <c r="DS114" s="164"/>
      <c r="DT114" s="164"/>
      <c r="DU114" s="164"/>
      <c r="DV114" s="164"/>
      <c r="DW114" s="164"/>
      <c r="DX114" s="164"/>
      <c r="DY114" s="164"/>
      <c r="DZ114" s="164"/>
      <c r="EA114" s="164"/>
      <c r="EB114" s="164"/>
      <c r="EC114" s="164"/>
      <c r="ED114" s="164"/>
      <c r="EE114" s="164"/>
      <c r="EF114" s="164"/>
      <c r="EG114" s="164"/>
      <c r="EH114" s="164"/>
      <c r="EI114" s="164"/>
      <c r="EJ114" s="164"/>
      <c r="EK114" s="164"/>
      <c r="EL114" s="164"/>
      <c r="EM114" s="164"/>
      <c r="EN114" s="164"/>
      <c r="EO114" s="164"/>
      <c r="EP114" s="164"/>
      <c r="EQ114" s="164"/>
      <c r="ER114" s="164"/>
      <c r="ES114" s="164"/>
      <c r="ET114" s="164"/>
      <c r="EU114" s="164"/>
      <c r="EV114" s="164"/>
      <c r="EW114" s="164"/>
      <c r="EX114" s="164"/>
      <c r="EY114" s="164"/>
      <c r="EZ114" s="164"/>
      <c r="FA114" s="164"/>
      <c r="FB114" s="164"/>
      <c r="FC114" s="164"/>
      <c r="FD114" s="164"/>
      <c r="FE114" s="164"/>
      <c r="FF114" s="164"/>
      <c r="FG114" s="164"/>
      <c r="FH114" s="164"/>
      <c r="FI114" s="164"/>
      <c r="FJ114" s="164"/>
      <c r="FK114" s="164"/>
      <c r="FL114" s="164"/>
      <c r="FM114" s="164"/>
      <c r="FN114" s="164"/>
      <c r="FO114" s="164"/>
      <c r="FP114" s="164"/>
      <c r="FQ114" s="164"/>
      <c r="FR114" s="164"/>
      <c r="FS114" s="164"/>
      <c r="FT114" s="164"/>
      <c r="FU114" s="164"/>
      <c r="FV114" s="164"/>
      <c r="FW114" s="164"/>
      <c r="FX114" s="164"/>
      <c r="FY114" s="164"/>
      <c r="FZ114" s="164"/>
      <c r="GA114" s="164"/>
      <c r="GB114" s="164"/>
      <c r="GC114" s="164"/>
      <c r="GD114" s="164"/>
      <c r="GE114" s="164"/>
      <c r="GF114" s="164"/>
      <c r="GG114" s="164"/>
      <c r="GH114" s="164"/>
      <c r="GI114" s="164"/>
      <c r="GJ114" s="164"/>
      <c r="GK114" s="164"/>
      <c r="GL114" s="164"/>
      <c r="GM114" s="164"/>
      <c r="GN114" s="164"/>
      <c r="GO114" s="164"/>
      <c r="GP114" s="164"/>
      <c r="GQ114" s="164"/>
      <c r="GR114" s="164"/>
      <c r="GS114" s="164"/>
      <c r="GT114" s="164"/>
      <c r="GU114" s="164"/>
      <c r="GV114" s="164"/>
      <c r="GW114" s="164"/>
      <c r="GX114" s="164"/>
      <c r="GY114" s="164"/>
      <c r="GZ114" s="164"/>
      <c r="HA114" s="164"/>
      <c r="HB114" s="164"/>
      <c r="HC114" s="164"/>
      <c r="HD114" s="164"/>
      <c r="HE114" s="164"/>
      <c r="HF114" s="164"/>
      <c r="HG114" s="164"/>
      <c r="HH114" s="164"/>
      <c r="HI114" s="164"/>
      <c r="HJ114" s="164"/>
      <c r="HK114" s="164"/>
      <c r="HL114" s="164"/>
      <c r="HM114" s="164"/>
      <c r="HN114" s="164"/>
      <c r="HO114" s="164"/>
      <c r="HP114" s="164"/>
      <c r="HQ114" s="164"/>
      <c r="HR114" s="164"/>
      <c r="HS114" s="164"/>
      <c r="HT114" s="164"/>
      <c r="HU114" s="164"/>
      <c r="HV114" s="164"/>
      <c r="HW114" s="164"/>
    </row>
    <row r="115" spans="96:231" x14ac:dyDescent="0.15">
      <c r="CY115" s="164"/>
      <c r="CZ115" s="164"/>
      <c r="DA115" s="164"/>
      <c r="DB115" s="164"/>
      <c r="DC115" s="164"/>
      <c r="DD115" s="164"/>
      <c r="DE115" s="164"/>
      <c r="DF115" s="164"/>
      <c r="DG115" s="164"/>
      <c r="DH115" s="164"/>
      <c r="DI115" s="164"/>
      <c r="DJ115" s="164"/>
      <c r="DK115" s="164"/>
      <c r="DL115" s="164"/>
      <c r="DM115" s="164"/>
      <c r="DN115" s="164"/>
      <c r="DO115" s="164"/>
      <c r="DP115" s="164"/>
      <c r="DQ115" s="164"/>
      <c r="DR115" s="164"/>
      <c r="DS115" s="164"/>
      <c r="DT115" s="164"/>
      <c r="DU115" s="164"/>
      <c r="DV115" s="164"/>
      <c r="DW115" s="164"/>
      <c r="DX115" s="164"/>
      <c r="DY115" s="164"/>
      <c r="DZ115" s="164"/>
      <c r="EA115" s="164"/>
      <c r="EB115" s="164"/>
      <c r="EC115" s="164"/>
      <c r="ED115" s="164"/>
      <c r="EE115" s="164"/>
      <c r="EF115" s="164"/>
      <c r="EG115" s="164"/>
      <c r="EH115" s="164"/>
      <c r="EI115" s="164"/>
      <c r="EJ115" s="164"/>
      <c r="EK115" s="164"/>
      <c r="EL115" s="164"/>
      <c r="EM115" s="164"/>
      <c r="EN115" s="164"/>
      <c r="EO115" s="164"/>
      <c r="EP115" s="164"/>
      <c r="EQ115" s="164"/>
      <c r="ER115" s="164"/>
      <c r="ES115" s="164"/>
      <c r="ET115" s="164"/>
      <c r="EU115" s="164"/>
      <c r="EV115" s="164"/>
      <c r="EW115" s="164"/>
      <c r="EX115" s="164"/>
      <c r="EY115" s="164"/>
      <c r="EZ115" s="164"/>
      <c r="FA115" s="164"/>
      <c r="FB115" s="164"/>
      <c r="FC115" s="164"/>
      <c r="FD115" s="164"/>
      <c r="FE115" s="164"/>
      <c r="FF115" s="164"/>
      <c r="FG115" s="164"/>
      <c r="FH115" s="164"/>
      <c r="FI115" s="164"/>
      <c r="FJ115" s="164"/>
      <c r="FK115" s="164"/>
      <c r="FL115" s="164"/>
      <c r="FM115" s="164"/>
      <c r="FN115" s="164"/>
      <c r="FO115" s="164"/>
      <c r="FP115" s="164"/>
      <c r="FQ115" s="164"/>
      <c r="FR115" s="164"/>
      <c r="FS115" s="164"/>
      <c r="FT115" s="164"/>
      <c r="FU115" s="164"/>
      <c r="FV115" s="164"/>
      <c r="FW115" s="164"/>
      <c r="FX115" s="164"/>
      <c r="FY115" s="164"/>
      <c r="FZ115" s="164"/>
      <c r="GA115" s="164"/>
      <c r="GB115" s="164"/>
      <c r="GC115" s="164"/>
      <c r="GD115" s="164"/>
      <c r="GE115" s="164"/>
      <c r="GF115" s="164"/>
      <c r="GG115" s="164"/>
      <c r="GH115" s="164"/>
      <c r="GI115" s="164"/>
      <c r="GJ115" s="164"/>
      <c r="GK115" s="164"/>
      <c r="GL115" s="164"/>
      <c r="GM115" s="164"/>
      <c r="GN115" s="164"/>
      <c r="GO115" s="164"/>
      <c r="GP115" s="164"/>
      <c r="GQ115" s="164"/>
      <c r="GR115" s="164"/>
      <c r="GS115" s="164"/>
      <c r="GT115" s="164"/>
      <c r="GU115" s="164"/>
      <c r="GV115" s="164"/>
      <c r="GW115" s="164"/>
      <c r="GX115" s="164"/>
      <c r="GY115" s="164"/>
      <c r="GZ115" s="164"/>
      <c r="HA115" s="164"/>
      <c r="HB115" s="164"/>
      <c r="HC115" s="164"/>
      <c r="HD115" s="164"/>
      <c r="HE115" s="164"/>
      <c r="HF115" s="164"/>
      <c r="HG115" s="164"/>
      <c r="HH115" s="164"/>
      <c r="HI115" s="164"/>
      <c r="HJ115" s="164"/>
      <c r="HK115" s="164"/>
      <c r="HL115" s="164"/>
      <c r="HM115" s="164"/>
      <c r="HN115" s="164"/>
      <c r="HO115" s="164"/>
      <c r="HP115" s="164"/>
      <c r="HQ115" s="164"/>
      <c r="HR115" s="164"/>
      <c r="HS115" s="164"/>
      <c r="HT115" s="164"/>
      <c r="HU115" s="164"/>
      <c r="HV115" s="164"/>
      <c r="HW115" s="164"/>
    </row>
  </sheetData>
  <sheetProtection algorithmName="SHA-512" hashValue="MCqTIqaT2nC+ZUJ/XYwxM++S2qyNnWGFTCJ+OyVD7J+cevWi47J8QPfMSNHHyE0vFZuQ685+IxcKoquVji8RaA==" saltValue="GssNajMPHwWP7CLSAhiKhg==" spinCount="100000" sheet="1" objects="1" scenarios="1"/>
  <protectedRanges>
    <protectedRange sqref="L53 L56 L59 L62 L65 L67 W68 Z68 M73:W76 Z73:AD76 AL73:BA76 G80 G84" name="範囲2"/>
    <protectedRange sqref="L6 L9 L12 L15 L18 L22 M28:W33 Z28:AD33 G44:G47 G37:G40" name="範囲1"/>
    <protectedRange sqref="AL28:BA33" name="範囲1_1"/>
    <protectedRange sqref="W23" name="範囲1_2"/>
    <protectedRange sqref="Z23" name="範囲1_3"/>
  </protectedRanges>
  <mergeCells count="53">
    <mergeCell ref="AL32:AV32"/>
    <mergeCell ref="AL33:AV33"/>
    <mergeCell ref="M33:W33"/>
    <mergeCell ref="G29:J29"/>
    <mergeCell ref="G30:J30"/>
    <mergeCell ref="G32:J32"/>
    <mergeCell ref="Z32:AD32"/>
    <mergeCell ref="M32:W32"/>
    <mergeCell ref="M29:W29"/>
    <mergeCell ref="AL28:AV28"/>
    <mergeCell ref="AL29:AV29"/>
    <mergeCell ref="AL30:AV30"/>
    <mergeCell ref="AL31:AV31"/>
    <mergeCell ref="L15:N15"/>
    <mergeCell ref="L18:N18"/>
    <mergeCell ref="Z29:AD29"/>
    <mergeCell ref="Z30:AD30"/>
    <mergeCell ref="L22:N22"/>
    <mergeCell ref="Z28:AD28"/>
    <mergeCell ref="A1:AI2"/>
    <mergeCell ref="L6:N6"/>
    <mergeCell ref="L9:N9"/>
    <mergeCell ref="G40:AI40"/>
    <mergeCell ref="G31:J31"/>
    <mergeCell ref="L12:N12"/>
    <mergeCell ref="M28:W28"/>
    <mergeCell ref="Z31:AD31"/>
    <mergeCell ref="M31:W31"/>
    <mergeCell ref="G37:AI37"/>
    <mergeCell ref="G28:J28"/>
    <mergeCell ref="M30:W30"/>
    <mergeCell ref="G84:AI84"/>
    <mergeCell ref="Z74:AD74"/>
    <mergeCell ref="M75:W75"/>
    <mergeCell ref="Z75:AD75"/>
    <mergeCell ref="M76:W76"/>
    <mergeCell ref="M74:W74"/>
    <mergeCell ref="G75:J75"/>
    <mergeCell ref="G80:AI80"/>
    <mergeCell ref="Z76:AD76"/>
    <mergeCell ref="G74:J74"/>
    <mergeCell ref="G76:J76"/>
    <mergeCell ref="G73:J73"/>
    <mergeCell ref="M73:W73"/>
    <mergeCell ref="Z73:AD73"/>
    <mergeCell ref="G33:J33"/>
    <mergeCell ref="G38:AI38"/>
    <mergeCell ref="G44:AI44"/>
    <mergeCell ref="G45:AI45"/>
    <mergeCell ref="Z33:AD33"/>
    <mergeCell ref="G47:AI47"/>
    <mergeCell ref="G46:AI46"/>
    <mergeCell ref="G39:AI39"/>
  </mergeCells>
  <phoneticPr fontId="2"/>
  <conditionalFormatting sqref="L6:N6">
    <cfRule type="containsBlanks" dxfId="10" priority="4" stopIfTrue="1">
      <formula>LEN(TRIM(L6))=0</formula>
    </cfRule>
  </conditionalFormatting>
  <conditionalFormatting sqref="L9:N9">
    <cfRule type="containsBlanks" dxfId="9" priority="3" stopIfTrue="1">
      <formula>LEN(TRIM(L9))=0</formula>
    </cfRule>
  </conditionalFormatting>
  <dataValidations count="4">
    <dataValidation imeMode="off" allowBlank="1" showInputMessage="1" showErrorMessage="1" sqref="F53:H53 AK40:AM40 F6:H6 F56:H56 F9:H9" xr:uid="{00000000-0002-0000-0800-000000000000}"/>
    <dataValidation imeMode="hiragana" allowBlank="1" showInputMessage="1" showErrorMessage="1" sqref="G83:I83 M28:M33 M73:M76 G43:I47" xr:uid="{00000000-0002-0000-0800-000001000000}"/>
    <dataValidation imeMode="halfAlpha" allowBlank="1" showInputMessage="1" showErrorMessage="1" sqref="Z28:AD33 L12:N23 Z73:AD76 L59:N68" xr:uid="{00000000-0002-0000-0800-000002000000}"/>
    <dataValidation type="list" allowBlank="1" showInputMessage="1" showErrorMessage="1" sqref="W23 Z23" xr:uid="{00000000-0002-0000-0800-000003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利用方法!$BA$2:$BA$74</xm:f>
          </x14:formula1>
          <xm:sqref>AL28:AV33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42C5-DDBC-4ECC-A1B7-EE5592A1B987}">
  <dimension ref="A1:HW115"/>
  <sheetViews>
    <sheetView view="pageBreakPreview" zoomScaleNormal="100" zoomScaleSheetLayoutView="100" workbookViewId="0">
      <selection activeCell="S3" sqref="S3"/>
    </sheetView>
  </sheetViews>
  <sheetFormatPr defaultColWidth="2.625" defaultRowHeight="12.75" x14ac:dyDescent="0.15"/>
  <cols>
    <col min="1" max="33" width="2.625" style="24" customWidth="1"/>
    <col min="34" max="36" width="2.625" style="24"/>
    <col min="37" max="37" width="2.625" style="24" customWidth="1"/>
    <col min="38" max="64" width="5.75" style="24" customWidth="1"/>
    <col min="65" max="213" width="5.625" style="24" customWidth="1"/>
    <col min="214" max="16384" width="2.625" style="24"/>
  </cols>
  <sheetData>
    <row r="1" spans="1:35" ht="13.5" customHeight="1" x14ac:dyDescent="0.15">
      <c r="A1" s="738" t="s">
        <v>199</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row>
    <row r="2" spans="1:35" ht="13.5" customHeight="1" x14ac:dyDescent="0.15">
      <c r="A2" s="738"/>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row>
    <row r="3" spans="1:35" x14ac:dyDescent="0.15">
      <c r="B3" s="24" t="s">
        <v>200</v>
      </c>
    </row>
    <row r="4" spans="1:35" ht="6.75"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6.7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13.5" x14ac:dyDescent="0.15">
      <c r="A6" s="24" t="s">
        <v>184</v>
      </c>
      <c r="F6" s="118"/>
      <c r="G6" s="118"/>
      <c r="H6" s="118"/>
      <c r="L6" s="731">
        <v>1</v>
      </c>
      <c r="M6" s="731"/>
      <c r="N6" s="731"/>
    </row>
    <row r="7" spans="1:35" ht="6.75"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pans="1:35" ht="6.75"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5" ht="13.5" x14ac:dyDescent="0.15">
      <c r="A9" s="24" t="s">
        <v>201</v>
      </c>
      <c r="F9" s="118"/>
      <c r="G9" s="118"/>
      <c r="H9" s="118"/>
      <c r="L9" s="731" t="s">
        <v>1167</v>
      </c>
      <c r="M9" s="731"/>
      <c r="N9" s="731"/>
    </row>
    <row r="10" spans="1:35" ht="6.75" customHeight="1" x14ac:dyDescent="0.1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35" ht="6.75"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298"/>
      <c r="AH11" s="298"/>
      <c r="AI11" s="298"/>
    </row>
    <row r="12" spans="1:35" ht="13.5" x14ac:dyDescent="0.15">
      <c r="A12" s="24" t="s">
        <v>202</v>
      </c>
      <c r="L12" s="773"/>
      <c r="M12" s="773"/>
      <c r="N12" s="773"/>
      <c r="O12" s="24" t="s">
        <v>60</v>
      </c>
    </row>
    <row r="13" spans="1:35" ht="6.75" customHeight="1" x14ac:dyDescent="0.15">
      <c r="A13" s="99"/>
      <c r="B13" s="99"/>
      <c r="C13" s="99"/>
      <c r="D13" s="99"/>
      <c r="E13" s="99"/>
      <c r="F13" s="99"/>
      <c r="G13" s="99"/>
      <c r="H13" s="99"/>
      <c r="I13" s="99"/>
      <c r="J13" s="99"/>
      <c r="K13" s="99"/>
      <c r="L13" s="299"/>
      <c r="M13" s="299"/>
      <c r="N13" s="299"/>
      <c r="O13" s="99"/>
      <c r="P13" s="99"/>
      <c r="Q13" s="99"/>
      <c r="R13" s="99"/>
      <c r="S13" s="99"/>
      <c r="T13" s="99"/>
      <c r="U13" s="99"/>
      <c r="V13" s="99"/>
      <c r="W13" s="99"/>
      <c r="X13" s="99"/>
      <c r="Y13" s="99"/>
      <c r="Z13" s="99"/>
      <c r="AA13" s="99"/>
      <c r="AB13" s="99"/>
      <c r="AC13" s="99"/>
      <c r="AD13" s="99"/>
      <c r="AE13" s="99"/>
      <c r="AF13" s="99"/>
      <c r="AG13" s="99"/>
      <c r="AH13" s="99"/>
      <c r="AI13" s="99"/>
    </row>
    <row r="14" spans="1:35" ht="6.75" customHeight="1" x14ac:dyDescent="0.15">
      <c r="A14" s="107"/>
      <c r="B14" s="107"/>
      <c r="C14" s="107"/>
      <c r="D14" s="107"/>
      <c r="E14" s="107"/>
      <c r="F14" s="107"/>
      <c r="G14" s="107"/>
      <c r="H14" s="107"/>
      <c r="I14" s="107"/>
      <c r="J14" s="107"/>
      <c r="K14" s="107"/>
      <c r="L14" s="300"/>
      <c r="M14" s="300"/>
      <c r="N14" s="300"/>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ht="13.5" x14ac:dyDescent="0.15">
      <c r="A15" s="24" t="s">
        <v>203</v>
      </c>
      <c r="L15" s="773"/>
      <c r="M15" s="773"/>
      <c r="N15" s="773"/>
      <c r="O15" s="24" t="s">
        <v>60</v>
      </c>
    </row>
    <row r="16" spans="1:35" ht="6.75" customHeight="1" x14ac:dyDescent="0.15">
      <c r="A16" s="99"/>
      <c r="B16" s="99"/>
      <c r="C16" s="99"/>
      <c r="D16" s="99"/>
      <c r="E16" s="99"/>
      <c r="F16" s="99"/>
      <c r="G16" s="99"/>
      <c r="H16" s="99"/>
      <c r="I16" s="99"/>
      <c r="J16" s="99"/>
      <c r="K16" s="99"/>
      <c r="L16" s="299"/>
      <c r="M16" s="299"/>
      <c r="N16" s="299"/>
      <c r="O16" s="99"/>
      <c r="P16" s="99"/>
      <c r="Q16" s="99"/>
      <c r="R16" s="99"/>
      <c r="S16" s="99"/>
      <c r="T16" s="99"/>
      <c r="U16" s="99"/>
      <c r="V16" s="99"/>
      <c r="W16" s="99"/>
      <c r="X16" s="99"/>
      <c r="Y16" s="99"/>
      <c r="Z16" s="99"/>
      <c r="AA16" s="99"/>
      <c r="AB16" s="99"/>
      <c r="AC16" s="99"/>
      <c r="AD16" s="99"/>
      <c r="AE16" s="99"/>
      <c r="AF16" s="99"/>
      <c r="AG16" s="99"/>
      <c r="AH16" s="99"/>
      <c r="AI16" s="99"/>
    </row>
    <row r="17" spans="1:62" ht="6.75" customHeight="1" x14ac:dyDescent="0.15">
      <c r="A17" s="107"/>
      <c r="B17" s="107"/>
      <c r="C17" s="107"/>
      <c r="D17" s="107"/>
      <c r="E17" s="107"/>
      <c r="F17" s="107"/>
      <c r="G17" s="107"/>
      <c r="H17" s="107"/>
      <c r="I17" s="107"/>
      <c r="J17" s="107"/>
      <c r="K17" s="107"/>
      <c r="L17" s="300"/>
      <c r="M17" s="300"/>
      <c r="N17" s="300"/>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62" ht="13.5" x14ac:dyDescent="0.15">
      <c r="A18" s="24" t="s">
        <v>204</v>
      </c>
      <c r="L18" s="773"/>
      <c r="M18" s="773"/>
      <c r="N18" s="773"/>
      <c r="O18" s="24" t="s">
        <v>60</v>
      </c>
    </row>
    <row r="19" spans="1:62" ht="6.75" customHeight="1" x14ac:dyDescent="0.15">
      <c r="A19" s="99"/>
      <c r="B19" s="99"/>
      <c r="C19" s="99"/>
      <c r="D19" s="99"/>
      <c r="E19" s="99"/>
      <c r="F19" s="99"/>
      <c r="G19" s="99"/>
      <c r="H19" s="99"/>
      <c r="I19" s="99"/>
      <c r="J19" s="99"/>
      <c r="K19" s="99"/>
      <c r="L19" s="299"/>
      <c r="M19" s="299"/>
      <c r="N19" s="299"/>
      <c r="O19" s="99"/>
      <c r="P19" s="99"/>
      <c r="Q19" s="99"/>
      <c r="R19" s="99"/>
      <c r="S19" s="99"/>
      <c r="T19" s="99"/>
      <c r="U19" s="99"/>
      <c r="V19" s="99"/>
      <c r="W19" s="99"/>
      <c r="X19" s="99"/>
      <c r="Y19" s="99"/>
      <c r="Z19" s="99"/>
      <c r="AA19" s="99"/>
      <c r="AB19" s="99"/>
      <c r="AC19" s="99"/>
      <c r="AD19" s="99"/>
      <c r="AE19" s="99"/>
      <c r="AF19" s="99"/>
      <c r="AG19" s="99"/>
      <c r="AH19" s="99"/>
      <c r="AI19" s="99"/>
    </row>
    <row r="20" spans="1:62" ht="6.75" customHeight="1" x14ac:dyDescent="0.15">
      <c r="A20" s="107"/>
      <c r="B20" s="107"/>
      <c r="C20" s="107"/>
      <c r="D20" s="107"/>
      <c r="E20" s="107"/>
      <c r="F20" s="107"/>
      <c r="G20" s="107"/>
      <c r="H20" s="107"/>
      <c r="I20" s="107"/>
      <c r="J20" s="107"/>
      <c r="K20" s="107"/>
      <c r="L20" s="300"/>
      <c r="M20" s="300"/>
      <c r="N20" s="300"/>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62" ht="13.5" x14ac:dyDescent="0.15">
      <c r="A21" s="24" t="s">
        <v>600</v>
      </c>
      <c r="L21" s="163"/>
      <c r="M21" s="163"/>
      <c r="N21" s="163"/>
    </row>
    <row r="22" spans="1:62" ht="13.5" x14ac:dyDescent="0.15">
      <c r="C22" s="24" t="s">
        <v>601</v>
      </c>
      <c r="L22" s="773"/>
      <c r="M22" s="773"/>
      <c r="N22" s="773"/>
      <c r="O22" s="24" t="s">
        <v>60</v>
      </c>
    </row>
    <row r="23" spans="1:62" ht="13.5" x14ac:dyDescent="0.15">
      <c r="C23" s="24" t="s">
        <v>602</v>
      </c>
      <c r="L23" s="162"/>
      <c r="M23" s="162"/>
      <c r="N23" s="162"/>
      <c r="W23" s="111" t="s">
        <v>16</v>
      </c>
      <c r="X23" s="24" t="s">
        <v>195</v>
      </c>
      <c r="Z23" s="111" t="s">
        <v>16</v>
      </c>
      <c r="AA23" s="24" t="s">
        <v>196</v>
      </c>
    </row>
    <row r="24" spans="1:62" ht="6.75" customHeight="1" x14ac:dyDescent="0.1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row>
    <row r="25" spans="1:62" ht="6.7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62" x14ac:dyDescent="0.15">
      <c r="A26" s="24" t="s">
        <v>205</v>
      </c>
      <c r="AL26" s="112" t="s">
        <v>540</v>
      </c>
    </row>
    <row r="27" spans="1:62" x14ac:dyDescent="0.15">
      <c r="F27" s="109" t="s">
        <v>12</v>
      </c>
      <c r="G27" s="24" t="s">
        <v>206</v>
      </c>
      <c r="K27" s="24" t="s">
        <v>15</v>
      </c>
      <c r="L27" s="109" t="s">
        <v>12</v>
      </c>
      <c r="M27" s="24" t="s">
        <v>207</v>
      </c>
      <c r="X27" s="24" t="s">
        <v>15</v>
      </c>
      <c r="Y27" s="109" t="s">
        <v>12</v>
      </c>
      <c r="Z27" s="24" t="s">
        <v>208</v>
      </c>
      <c r="AE27" s="24" t="s">
        <v>15</v>
      </c>
      <c r="AK27" s="112"/>
    </row>
    <row r="28" spans="1:62" ht="13.5" x14ac:dyDescent="0.15">
      <c r="C28" s="24" t="s">
        <v>84</v>
      </c>
      <c r="F28" s="109" t="s">
        <v>12</v>
      </c>
      <c r="G28" s="769" t="str">
        <f>IF(AL28="","",VLOOKUP($AL28,利用方法!$BA$2:$BC$74,2))</f>
        <v/>
      </c>
      <c r="H28" s="769"/>
      <c r="I28" s="769"/>
      <c r="J28" s="769"/>
      <c r="K28" s="24" t="s">
        <v>15</v>
      </c>
      <c r="L28" s="109" t="s">
        <v>12</v>
      </c>
      <c r="M28" s="774"/>
      <c r="N28" s="774"/>
      <c r="O28" s="774"/>
      <c r="P28" s="774"/>
      <c r="Q28" s="774"/>
      <c r="R28" s="774"/>
      <c r="S28" s="774"/>
      <c r="T28" s="774"/>
      <c r="U28" s="774"/>
      <c r="V28" s="774"/>
      <c r="W28" s="774"/>
      <c r="X28" s="24" t="s">
        <v>15</v>
      </c>
      <c r="Y28" s="109" t="s">
        <v>12</v>
      </c>
      <c r="Z28" s="771"/>
      <c r="AA28" s="771"/>
      <c r="AB28" s="771"/>
      <c r="AC28" s="771"/>
      <c r="AD28" s="771"/>
      <c r="AE28" s="24" t="s">
        <v>15</v>
      </c>
      <c r="AF28" s="24" t="s">
        <v>35</v>
      </c>
      <c r="AL28" s="775"/>
      <c r="AM28" s="775"/>
      <c r="AN28" s="775"/>
      <c r="AO28" s="775"/>
      <c r="AP28" s="775"/>
      <c r="AQ28" s="775"/>
      <c r="AR28" s="775"/>
      <c r="AS28" s="775"/>
      <c r="AT28" s="775"/>
      <c r="AU28" s="775"/>
      <c r="AV28" s="775"/>
      <c r="AW28" s="354"/>
      <c r="AX28" s="354"/>
      <c r="AY28" s="354"/>
      <c r="AZ28" s="354"/>
      <c r="BA28" s="354"/>
      <c r="BG28" s="198"/>
      <c r="BH28" s="261"/>
      <c r="BI28" s="260"/>
    </row>
    <row r="29" spans="1:62" ht="13.5" x14ac:dyDescent="0.15">
      <c r="C29" s="24" t="s">
        <v>85</v>
      </c>
      <c r="F29" s="109" t="s">
        <v>12</v>
      </c>
      <c r="G29" s="769" t="str">
        <f>IF(AL29="","",VLOOKUP($AL29,利用方法!$BA$2:$BC$74,2))</f>
        <v/>
      </c>
      <c r="H29" s="769"/>
      <c r="I29" s="769"/>
      <c r="J29" s="769"/>
      <c r="K29" s="24" t="s">
        <v>15</v>
      </c>
      <c r="L29" s="109" t="s">
        <v>12</v>
      </c>
      <c r="M29" s="774"/>
      <c r="N29" s="774"/>
      <c r="O29" s="774"/>
      <c r="P29" s="774"/>
      <c r="Q29" s="774"/>
      <c r="R29" s="774"/>
      <c r="S29" s="774"/>
      <c r="T29" s="774"/>
      <c r="U29" s="774"/>
      <c r="V29" s="774"/>
      <c r="W29" s="774"/>
      <c r="X29" s="24" t="s">
        <v>15</v>
      </c>
      <c r="Y29" s="109" t="s">
        <v>12</v>
      </c>
      <c r="Z29" s="771"/>
      <c r="AA29" s="771"/>
      <c r="AB29" s="771"/>
      <c r="AC29" s="771"/>
      <c r="AD29" s="771"/>
      <c r="AE29" s="24" t="s">
        <v>15</v>
      </c>
      <c r="AF29" s="24" t="s">
        <v>35</v>
      </c>
      <c r="AL29" s="775"/>
      <c r="AM29" s="775"/>
      <c r="AN29" s="775"/>
      <c r="AO29" s="775"/>
      <c r="AP29" s="775"/>
      <c r="AQ29" s="775"/>
      <c r="AR29" s="775"/>
      <c r="AS29" s="775"/>
      <c r="AT29" s="775"/>
      <c r="AU29" s="775"/>
      <c r="AV29" s="775"/>
      <c r="AW29" s="354"/>
      <c r="AX29" s="354"/>
      <c r="AY29" s="354"/>
      <c r="AZ29" s="354"/>
      <c r="BA29" s="354"/>
      <c r="BG29" s="198"/>
      <c r="BH29" s="260"/>
      <c r="BI29" s="260"/>
    </row>
    <row r="30" spans="1:62" ht="13.5" x14ac:dyDescent="0.15">
      <c r="C30" s="24" t="s">
        <v>86</v>
      </c>
      <c r="F30" s="109" t="s">
        <v>12</v>
      </c>
      <c r="G30" s="769" t="str">
        <f>IF(AL30="","",VLOOKUP($AL30,利用方法!$BA$2:$BC$74,2))</f>
        <v/>
      </c>
      <c r="H30" s="769"/>
      <c r="I30" s="769"/>
      <c r="J30" s="769"/>
      <c r="K30" s="24" t="s">
        <v>15</v>
      </c>
      <c r="L30" s="109" t="s">
        <v>12</v>
      </c>
      <c r="M30" s="774"/>
      <c r="N30" s="774"/>
      <c r="O30" s="774"/>
      <c r="P30" s="774"/>
      <c r="Q30" s="774"/>
      <c r="R30" s="774"/>
      <c r="S30" s="774"/>
      <c r="T30" s="774"/>
      <c r="U30" s="774"/>
      <c r="V30" s="774"/>
      <c r="W30" s="774"/>
      <c r="X30" s="24" t="s">
        <v>15</v>
      </c>
      <c r="Y30" s="109" t="s">
        <v>12</v>
      </c>
      <c r="Z30" s="771"/>
      <c r="AA30" s="771"/>
      <c r="AB30" s="771"/>
      <c r="AC30" s="771"/>
      <c r="AD30" s="771"/>
      <c r="AE30" s="24" t="s">
        <v>15</v>
      </c>
      <c r="AF30" s="24" t="s">
        <v>35</v>
      </c>
      <c r="AL30" s="775"/>
      <c r="AM30" s="775"/>
      <c r="AN30" s="775"/>
      <c r="AO30" s="775"/>
      <c r="AP30" s="775"/>
      <c r="AQ30" s="775"/>
      <c r="AR30" s="775"/>
      <c r="AS30" s="775"/>
      <c r="AT30" s="775"/>
      <c r="AU30" s="775"/>
      <c r="AV30" s="775"/>
      <c r="AW30" s="354"/>
      <c r="AX30" s="354"/>
      <c r="AY30" s="354"/>
      <c r="AZ30" s="354"/>
      <c r="BA30" s="354"/>
      <c r="BG30" s="198"/>
      <c r="BH30" s="260"/>
      <c r="BI30" s="260"/>
    </row>
    <row r="31" spans="1:62" ht="13.5" x14ac:dyDescent="0.15">
      <c r="C31" s="24" t="s">
        <v>87</v>
      </c>
      <c r="F31" s="109" t="s">
        <v>12</v>
      </c>
      <c r="G31" s="769" t="str">
        <f>IF(AL31="","",VLOOKUP($AL31,利用方法!$BA$2:$BC$74,2))</f>
        <v/>
      </c>
      <c r="H31" s="769"/>
      <c r="I31" s="769"/>
      <c r="J31" s="769"/>
      <c r="K31" s="24" t="s">
        <v>15</v>
      </c>
      <c r="L31" s="109" t="s">
        <v>12</v>
      </c>
      <c r="M31" s="774"/>
      <c r="N31" s="774"/>
      <c r="O31" s="774"/>
      <c r="P31" s="774"/>
      <c r="Q31" s="774"/>
      <c r="R31" s="774"/>
      <c r="S31" s="774"/>
      <c r="T31" s="774"/>
      <c r="U31" s="774"/>
      <c r="V31" s="774"/>
      <c r="W31" s="774"/>
      <c r="X31" s="24" t="s">
        <v>15</v>
      </c>
      <c r="Y31" s="109" t="s">
        <v>12</v>
      </c>
      <c r="Z31" s="771"/>
      <c r="AA31" s="771"/>
      <c r="AB31" s="771"/>
      <c r="AC31" s="771"/>
      <c r="AD31" s="771"/>
      <c r="AE31" s="24" t="s">
        <v>15</v>
      </c>
      <c r="AF31" s="24" t="s">
        <v>35</v>
      </c>
      <c r="AL31" s="775"/>
      <c r="AM31" s="775"/>
      <c r="AN31" s="775"/>
      <c r="AO31" s="775"/>
      <c r="AP31" s="775"/>
      <c r="AQ31" s="775"/>
      <c r="AR31" s="775"/>
      <c r="AS31" s="775"/>
      <c r="AT31" s="775"/>
      <c r="AU31" s="775"/>
      <c r="AV31" s="775"/>
      <c r="AW31" s="354"/>
      <c r="AX31" s="354"/>
      <c r="AY31" s="354"/>
      <c r="AZ31" s="354"/>
      <c r="BA31" s="354"/>
      <c r="BG31" s="198"/>
      <c r="BH31" s="260"/>
      <c r="BI31" s="260"/>
      <c r="BJ31" s="164"/>
    </row>
    <row r="32" spans="1:62" ht="13.5" x14ac:dyDescent="0.15">
      <c r="C32" s="24" t="s">
        <v>88</v>
      </c>
      <c r="F32" s="109" t="s">
        <v>12</v>
      </c>
      <c r="G32" s="769" t="str">
        <f>IF(AL32="","",VLOOKUP($AL32,利用方法!$BA$2:$BC$74,2))</f>
        <v/>
      </c>
      <c r="H32" s="769"/>
      <c r="I32" s="769"/>
      <c r="J32" s="769"/>
      <c r="K32" s="24" t="s">
        <v>15</v>
      </c>
      <c r="L32" s="109" t="s">
        <v>12</v>
      </c>
      <c r="M32" s="774"/>
      <c r="N32" s="774"/>
      <c r="O32" s="774"/>
      <c r="P32" s="774"/>
      <c r="Q32" s="774"/>
      <c r="R32" s="774"/>
      <c r="S32" s="774"/>
      <c r="T32" s="774"/>
      <c r="U32" s="774"/>
      <c r="V32" s="774"/>
      <c r="W32" s="774"/>
      <c r="X32" s="24" t="s">
        <v>15</v>
      </c>
      <c r="Y32" s="109" t="s">
        <v>12</v>
      </c>
      <c r="Z32" s="771"/>
      <c r="AA32" s="771"/>
      <c r="AB32" s="771"/>
      <c r="AC32" s="771"/>
      <c r="AD32" s="771"/>
      <c r="AE32" s="24" t="s">
        <v>15</v>
      </c>
      <c r="AF32" s="24" t="s">
        <v>35</v>
      </c>
      <c r="AL32" s="775"/>
      <c r="AM32" s="775"/>
      <c r="AN32" s="775"/>
      <c r="AO32" s="775"/>
      <c r="AP32" s="775"/>
      <c r="AQ32" s="775"/>
      <c r="AR32" s="775"/>
      <c r="AS32" s="775"/>
      <c r="AT32" s="775"/>
      <c r="AU32" s="775"/>
      <c r="AV32" s="775"/>
      <c r="AW32" s="354"/>
      <c r="AX32" s="354"/>
      <c r="AY32" s="354"/>
      <c r="AZ32" s="354"/>
      <c r="BA32" s="354"/>
      <c r="BG32" s="198"/>
      <c r="BH32" s="260"/>
      <c r="BI32" s="260"/>
      <c r="BJ32" s="164"/>
    </row>
    <row r="33" spans="1:62" ht="13.5" x14ac:dyDescent="0.15">
      <c r="C33" s="24" t="s">
        <v>89</v>
      </c>
      <c r="F33" s="109" t="s">
        <v>12</v>
      </c>
      <c r="G33" s="769" t="str">
        <f>IF(AL33="","",VLOOKUP($AL33,利用方法!$BA$2:$BC$74,2))</f>
        <v/>
      </c>
      <c r="H33" s="769"/>
      <c r="I33" s="769"/>
      <c r="J33" s="769"/>
      <c r="K33" s="24" t="s">
        <v>15</v>
      </c>
      <c r="L33" s="109" t="s">
        <v>12</v>
      </c>
      <c r="M33" s="774"/>
      <c r="N33" s="774"/>
      <c r="O33" s="774"/>
      <c r="P33" s="774"/>
      <c r="Q33" s="774"/>
      <c r="R33" s="774"/>
      <c r="S33" s="774"/>
      <c r="T33" s="774"/>
      <c r="U33" s="774"/>
      <c r="V33" s="774"/>
      <c r="W33" s="774"/>
      <c r="X33" s="24" t="s">
        <v>15</v>
      </c>
      <c r="Y33" s="109" t="s">
        <v>12</v>
      </c>
      <c r="Z33" s="771"/>
      <c r="AA33" s="771"/>
      <c r="AB33" s="771"/>
      <c r="AC33" s="771"/>
      <c r="AD33" s="771"/>
      <c r="AE33" s="24" t="s">
        <v>15</v>
      </c>
      <c r="AF33" s="24" t="s">
        <v>35</v>
      </c>
      <c r="AL33" s="775"/>
      <c r="AM33" s="775"/>
      <c r="AN33" s="775"/>
      <c r="AO33" s="775"/>
      <c r="AP33" s="775"/>
      <c r="AQ33" s="775"/>
      <c r="AR33" s="775"/>
      <c r="AS33" s="775"/>
      <c r="AT33" s="775"/>
      <c r="AU33" s="775"/>
      <c r="AV33" s="775"/>
      <c r="AW33" s="354"/>
      <c r="AX33" s="354"/>
      <c r="AY33" s="354"/>
      <c r="AZ33" s="354"/>
      <c r="BA33" s="354"/>
      <c r="BG33" s="198"/>
      <c r="BH33" s="260"/>
      <c r="BI33" s="260"/>
      <c r="BJ33" s="164"/>
    </row>
    <row r="34" spans="1:62" ht="6.75" customHeight="1" x14ac:dyDescent="0.1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BG34" s="198"/>
      <c r="BH34" s="260"/>
      <c r="BI34" s="260"/>
      <c r="BJ34" s="164"/>
    </row>
    <row r="35" spans="1:62" ht="6.75" customHeight="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BG35" s="198"/>
      <c r="BH35" s="260"/>
      <c r="BI35" s="260"/>
      <c r="BJ35" s="164"/>
    </row>
    <row r="36" spans="1:62" ht="13.5" customHeight="1" x14ac:dyDescent="0.15">
      <c r="A36" s="24" t="s">
        <v>209</v>
      </c>
      <c r="AL36" s="24" t="s">
        <v>610</v>
      </c>
      <c r="AO36" s="168" t="str">
        <f>SUM(Z28:AD33)&amp;"㎡"</f>
        <v>0㎡</v>
      </c>
      <c r="BG36" s="198"/>
      <c r="BH36" s="260"/>
      <c r="BI36" s="260"/>
      <c r="BJ36" s="164"/>
    </row>
    <row r="37" spans="1:62" ht="13.5" customHeight="1" x14ac:dyDescent="0.15">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L37" s="24" t="s">
        <v>611</v>
      </c>
      <c r="AO37" s="168"/>
      <c r="BG37" s="198"/>
      <c r="BH37" s="260"/>
      <c r="BI37" s="260"/>
      <c r="BJ37" s="164"/>
    </row>
    <row r="38" spans="1:62" ht="13.5" customHeight="1" x14ac:dyDescent="0.15">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BG38" s="198"/>
      <c r="BH38" s="260"/>
      <c r="BI38" s="260"/>
      <c r="BJ38" s="164"/>
    </row>
    <row r="39" spans="1:62" ht="13.5" customHeight="1" x14ac:dyDescent="0.15">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BG39" s="198"/>
      <c r="BH39" s="260"/>
      <c r="BI39" s="260"/>
      <c r="BJ39" s="164"/>
    </row>
    <row r="40" spans="1:62" ht="13.5" x14ac:dyDescent="0.15">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K40" s="117"/>
      <c r="AL40" s="117"/>
      <c r="AM40" s="117"/>
      <c r="BG40" s="198"/>
      <c r="BH40" s="260"/>
      <c r="BI40" s="260"/>
      <c r="BJ40" s="164"/>
    </row>
    <row r="41" spans="1:62" ht="6.75" customHeight="1" x14ac:dyDescent="0.1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BG41" s="198"/>
      <c r="BH41" s="260"/>
      <c r="BI41" s="260"/>
      <c r="BJ41" s="164"/>
    </row>
    <row r="42" spans="1:62" ht="6.75"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BG42" s="198"/>
      <c r="BH42" s="263"/>
      <c r="BI42" s="260"/>
      <c r="BJ42" s="164"/>
    </row>
    <row r="43" spans="1:62" ht="13.5" x14ac:dyDescent="0.15">
      <c r="A43" s="24" t="s">
        <v>210</v>
      </c>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BG43" s="198"/>
      <c r="BH43" s="260"/>
      <c r="BI43" s="260"/>
      <c r="BJ43" s="164"/>
    </row>
    <row r="44" spans="1:62" ht="13.5" x14ac:dyDescent="0.15">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BG44" s="198"/>
      <c r="BH44" s="260"/>
      <c r="BI44" s="260"/>
      <c r="BJ44" s="164"/>
    </row>
    <row r="45" spans="1:62" ht="13.5" x14ac:dyDescent="0.15">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BG45" s="198"/>
      <c r="BH45" s="260"/>
      <c r="BI45" s="260"/>
      <c r="BJ45" s="164"/>
    </row>
    <row r="46" spans="1:62" ht="13.5" x14ac:dyDescent="0.15">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BG46" s="198"/>
      <c r="BH46" s="260"/>
      <c r="BI46" s="260"/>
      <c r="BJ46" s="164"/>
    </row>
    <row r="47" spans="1:62" ht="13.5" x14ac:dyDescent="0.15">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BG47" s="198"/>
      <c r="BH47" s="260"/>
      <c r="BI47" s="260"/>
      <c r="BJ47" s="164"/>
    </row>
    <row r="48" spans="1:62" ht="6.75" customHeight="1" x14ac:dyDescent="0.1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BG48" s="198"/>
      <c r="BH48" s="260"/>
      <c r="BI48" s="260"/>
      <c r="BJ48" s="164"/>
    </row>
    <row r="49" spans="6:231" ht="6.75" customHeight="1" x14ac:dyDescent="0.15">
      <c r="BG49" s="198"/>
      <c r="BH49" s="260"/>
      <c r="BI49" s="260"/>
      <c r="BJ49" s="164"/>
      <c r="CO49" s="160"/>
      <c r="CP49" s="141"/>
      <c r="CQ49" s="160"/>
    </row>
    <row r="50" spans="6:231" ht="13.5" customHeight="1" x14ac:dyDescent="0.15">
      <c r="BG50" s="198"/>
      <c r="BH50" s="260"/>
      <c r="BI50" s="260"/>
      <c r="BJ50" s="164"/>
      <c r="CO50" s="160"/>
      <c r="CP50" s="160"/>
      <c r="CQ50" s="160"/>
    </row>
    <row r="51" spans="6:231" ht="13.5" customHeight="1" x14ac:dyDescent="0.15">
      <c r="BG51" s="198"/>
      <c r="BH51" s="260"/>
      <c r="BI51" s="260"/>
      <c r="BJ51" s="164"/>
      <c r="CO51" s="160"/>
      <c r="CP51" s="160"/>
      <c r="CQ51" s="160"/>
    </row>
    <row r="52" spans="6:231" ht="13.5" customHeight="1" x14ac:dyDescent="0.15">
      <c r="BG52" s="198"/>
      <c r="BH52" s="260"/>
      <c r="BI52" s="260"/>
      <c r="BJ52" s="164"/>
      <c r="CO52" s="160"/>
      <c r="CP52" s="160"/>
      <c r="CQ52" s="160"/>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64"/>
      <c r="FN52" s="164"/>
      <c r="FO52" s="164"/>
      <c r="FP52" s="164"/>
      <c r="FQ52" s="164"/>
      <c r="FR52" s="164"/>
      <c r="FS52" s="164"/>
      <c r="FT52" s="164"/>
      <c r="FU52" s="164"/>
      <c r="FV52" s="164"/>
      <c r="FW52" s="164"/>
      <c r="FX52" s="164"/>
      <c r="FY52" s="164"/>
      <c r="FZ52" s="164"/>
      <c r="GA52" s="164"/>
      <c r="GB52" s="164"/>
      <c r="GC52" s="164"/>
      <c r="GD52" s="164"/>
      <c r="GE52" s="164"/>
      <c r="GF52" s="164"/>
      <c r="GG52" s="164"/>
      <c r="GH52" s="164"/>
      <c r="GI52" s="164"/>
      <c r="GJ52" s="164"/>
      <c r="GK52" s="164"/>
      <c r="GL52" s="164"/>
      <c r="GM52" s="164"/>
      <c r="GN52" s="164"/>
      <c r="GO52" s="164"/>
      <c r="GP52" s="164"/>
      <c r="GQ52" s="164"/>
      <c r="GR52" s="164"/>
      <c r="GS52" s="164"/>
      <c r="GT52" s="164"/>
      <c r="GU52" s="164"/>
      <c r="GV52" s="164"/>
      <c r="GW52" s="164"/>
      <c r="GX52" s="164"/>
      <c r="GY52" s="164"/>
      <c r="GZ52" s="164"/>
      <c r="HA52" s="164"/>
      <c r="HB52" s="164"/>
      <c r="HC52" s="164"/>
      <c r="HD52" s="164"/>
      <c r="HE52" s="164"/>
      <c r="HF52" s="164"/>
      <c r="HG52" s="164"/>
      <c r="HH52" s="164"/>
      <c r="HI52" s="164"/>
      <c r="HJ52" s="164"/>
      <c r="HK52" s="164"/>
      <c r="HL52" s="164"/>
      <c r="HM52" s="164"/>
      <c r="HN52" s="164"/>
      <c r="HO52" s="164"/>
      <c r="HP52" s="164"/>
      <c r="HQ52" s="164"/>
      <c r="HR52" s="164"/>
      <c r="HS52" s="164"/>
      <c r="HT52" s="164"/>
      <c r="HU52" s="164"/>
      <c r="HV52" s="164"/>
      <c r="HW52" s="164"/>
    </row>
    <row r="53" spans="6:231" ht="13.5" customHeight="1" x14ac:dyDescent="0.15">
      <c r="F53" s="118"/>
      <c r="G53" s="118"/>
      <c r="H53" s="118"/>
      <c r="L53" s="4"/>
      <c r="M53" s="4"/>
      <c r="N53" s="4"/>
      <c r="BG53" s="198"/>
      <c r="BH53" s="260"/>
      <c r="BI53" s="260"/>
      <c r="BJ53" s="164"/>
      <c r="CO53" s="160"/>
      <c r="CP53" s="160"/>
      <c r="CQ53" s="160"/>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c r="FA53" s="164"/>
      <c r="FB53" s="164"/>
      <c r="FC53" s="164"/>
      <c r="FD53" s="164"/>
      <c r="FE53" s="164"/>
      <c r="FF53" s="164"/>
      <c r="FG53" s="164"/>
      <c r="FH53" s="164"/>
      <c r="FI53" s="164"/>
      <c r="FJ53" s="164"/>
      <c r="FK53" s="164"/>
      <c r="FL53" s="164"/>
      <c r="FM53" s="164"/>
      <c r="FN53" s="164"/>
      <c r="FO53" s="164"/>
      <c r="FP53" s="164"/>
      <c r="FQ53" s="164"/>
      <c r="FR53" s="164"/>
      <c r="FS53" s="164"/>
      <c r="FT53" s="164"/>
      <c r="FU53" s="164"/>
      <c r="FV53" s="164"/>
      <c r="FW53" s="164"/>
      <c r="FX53" s="164"/>
      <c r="FY53" s="164"/>
      <c r="FZ53" s="164"/>
      <c r="GA53" s="164"/>
      <c r="GB53" s="164"/>
      <c r="GC53" s="164"/>
      <c r="GD53" s="164"/>
      <c r="GE53" s="164"/>
      <c r="GF53" s="164"/>
      <c r="GG53" s="164"/>
      <c r="GH53" s="164"/>
      <c r="GI53" s="164"/>
      <c r="GJ53" s="164"/>
      <c r="GK53" s="164"/>
      <c r="GL53" s="164"/>
      <c r="GM53" s="164"/>
      <c r="GN53" s="164"/>
      <c r="GO53" s="164"/>
      <c r="GP53" s="164"/>
      <c r="GQ53" s="164"/>
      <c r="GR53" s="164"/>
      <c r="GS53" s="164"/>
      <c r="GT53" s="164"/>
      <c r="GU53" s="164"/>
      <c r="GV53" s="164"/>
      <c r="GW53" s="164"/>
      <c r="GX53" s="164"/>
      <c r="GY53" s="164"/>
      <c r="GZ53" s="164"/>
      <c r="HA53" s="164"/>
      <c r="HB53" s="164"/>
      <c r="HC53" s="164"/>
      <c r="HD53" s="164"/>
      <c r="HE53" s="164"/>
      <c r="HF53" s="164"/>
      <c r="HG53" s="164"/>
      <c r="HH53" s="164"/>
      <c r="HI53" s="164"/>
      <c r="HJ53" s="164"/>
      <c r="HK53" s="164"/>
      <c r="HL53" s="164"/>
      <c r="HM53" s="164"/>
      <c r="HN53" s="164"/>
      <c r="HO53" s="164"/>
      <c r="HP53" s="164"/>
      <c r="HQ53" s="164"/>
      <c r="HR53" s="164"/>
      <c r="HS53" s="164"/>
      <c r="HT53" s="164"/>
      <c r="HU53" s="164"/>
      <c r="HV53" s="164"/>
      <c r="HW53" s="164"/>
    </row>
    <row r="54" spans="6:231" ht="13.5" customHeight="1" x14ac:dyDescent="0.15">
      <c r="BG54" s="198"/>
      <c r="BH54" s="260"/>
      <c r="BI54" s="260"/>
      <c r="BJ54" s="164"/>
      <c r="CO54" s="160"/>
      <c r="CP54" s="160"/>
      <c r="CQ54" s="160"/>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4"/>
      <c r="FU54" s="164"/>
      <c r="FV54" s="164"/>
      <c r="FW54" s="164"/>
      <c r="FX54" s="164"/>
      <c r="FY54" s="164"/>
      <c r="FZ54" s="164"/>
      <c r="GA54" s="164"/>
      <c r="GB54" s="164"/>
      <c r="GC54" s="164"/>
      <c r="GD54" s="164"/>
      <c r="GE54" s="164"/>
      <c r="GF54" s="164"/>
      <c r="GG54" s="164"/>
      <c r="GH54" s="164"/>
      <c r="GI54" s="164"/>
      <c r="GJ54" s="164"/>
      <c r="GK54" s="164"/>
      <c r="GL54" s="164"/>
      <c r="GM54" s="164"/>
      <c r="GN54" s="164"/>
      <c r="GO54" s="164"/>
      <c r="GP54" s="164"/>
      <c r="GQ54" s="164"/>
      <c r="GR54" s="164"/>
      <c r="GS54" s="164"/>
      <c r="GT54" s="164"/>
      <c r="GU54" s="164"/>
      <c r="GV54" s="164"/>
      <c r="GW54" s="164"/>
      <c r="GX54" s="164"/>
      <c r="GY54" s="164"/>
      <c r="GZ54" s="164"/>
      <c r="HA54" s="164"/>
      <c r="HB54" s="164"/>
      <c r="HC54" s="164"/>
      <c r="HD54" s="164"/>
      <c r="HE54" s="164"/>
      <c r="HF54" s="164"/>
      <c r="HG54" s="164"/>
      <c r="HH54" s="164"/>
      <c r="HI54" s="164"/>
      <c r="HJ54" s="164"/>
      <c r="HK54" s="164"/>
      <c r="HL54" s="164"/>
      <c r="HM54" s="164"/>
      <c r="HN54" s="164"/>
      <c r="HO54" s="164"/>
      <c r="HP54" s="164"/>
      <c r="HQ54" s="164"/>
      <c r="HR54" s="164"/>
      <c r="HS54" s="164"/>
      <c r="HT54" s="164"/>
      <c r="HU54" s="164"/>
      <c r="HV54" s="164"/>
      <c r="HW54" s="164"/>
    </row>
    <row r="55" spans="6:231" ht="13.5" customHeight="1" x14ac:dyDescent="0.15">
      <c r="BG55" s="198"/>
      <c r="BH55" s="260"/>
      <c r="BI55" s="260"/>
      <c r="BJ55" s="164"/>
      <c r="CO55" s="160"/>
      <c r="CP55" s="160"/>
      <c r="CQ55" s="160"/>
      <c r="CR55" s="164"/>
      <c r="CS55" s="164"/>
      <c r="CT55" s="164"/>
      <c r="CU55" s="164"/>
      <c r="CV55" s="164"/>
      <c r="CW55" s="164"/>
      <c r="CX55" s="164"/>
      <c r="CY55" s="164"/>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4"/>
      <c r="EV55" s="164"/>
      <c r="EW55" s="164"/>
      <c r="EX55" s="164"/>
      <c r="EY55" s="164"/>
      <c r="EZ55" s="164"/>
      <c r="FA55" s="164"/>
      <c r="FB55" s="164"/>
      <c r="FC55" s="164"/>
      <c r="FD55" s="164"/>
      <c r="FE55" s="164"/>
      <c r="FF55" s="164"/>
      <c r="FG55" s="164"/>
      <c r="FH55" s="164"/>
      <c r="FI55" s="164"/>
      <c r="FJ55" s="164"/>
      <c r="FK55" s="164"/>
      <c r="FL55" s="164"/>
      <c r="FM55" s="164"/>
      <c r="FN55" s="164"/>
      <c r="FO55" s="164"/>
      <c r="FP55" s="164"/>
      <c r="FQ55" s="164"/>
      <c r="FR55" s="164"/>
      <c r="FS55" s="164"/>
      <c r="FT55" s="164"/>
      <c r="FU55" s="164"/>
      <c r="FV55" s="164"/>
      <c r="FW55" s="164"/>
      <c r="FX55" s="164"/>
      <c r="FY55" s="164"/>
      <c r="FZ55" s="164"/>
      <c r="GA55" s="164"/>
      <c r="GB55" s="164"/>
      <c r="GC55" s="164"/>
      <c r="GD55" s="164"/>
      <c r="GE55" s="164"/>
      <c r="GF55" s="164"/>
      <c r="GG55" s="164"/>
      <c r="GH55" s="164"/>
      <c r="GI55" s="164"/>
      <c r="GJ55" s="164"/>
      <c r="GK55" s="164"/>
      <c r="GL55" s="164"/>
      <c r="GM55" s="164"/>
      <c r="GN55" s="164"/>
      <c r="GO55" s="164"/>
      <c r="GP55" s="164"/>
      <c r="GQ55" s="164"/>
      <c r="GR55" s="164"/>
      <c r="GS55" s="164"/>
      <c r="GT55" s="164"/>
      <c r="GU55" s="164"/>
      <c r="GV55" s="164"/>
      <c r="GW55" s="164"/>
      <c r="GX55" s="164"/>
      <c r="GY55" s="164"/>
      <c r="GZ55" s="164"/>
      <c r="HA55" s="164"/>
      <c r="HB55" s="164"/>
      <c r="HC55" s="164"/>
      <c r="HD55" s="164"/>
      <c r="HE55" s="164"/>
      <c r="HF55" s="164"/>
      <c r="HG55" s="164"/>
      <c r="HH55" s="164"/>
      <c r="HI55" s="164"/>
      <c r="HJ55" s="164"/>
      <c r="HK55" s="164"/>
      <c r="HL55" s="164"/>
      <c r="HM55" s="164"/>
      <c r="HN55" s="164"/>
      <c r="HO55" s="164"/>
      <c r="HP55" s="164"/>
      <c r="HQ55" s="164"/>
      <c r="HR55" s="164"/>
      <c r="HS55" s="164"/>
      <c r="HT55" s="164"/>
      <c r="HU55" s="164"/>
      <c r="HV55" s="164"/>
      <c r="HW55" s="164"/>
    </row>
    <row r="56" spans="6:231" ht="13.5" customHeight="1" x14ac:dyDescent="0.15">
      <c r="F56" s="118"/>
      <c r="G56" s="118"/>
      <c r="H56" s="118"/>
      <c r="L56" s="4"/>
      <c r="M56" s="4"/>
      <c r="N56" s="4"/>
      <c r="BG56" s="198"/>
      <c r="BH56" s="260"/>
      <c r="BI56" s="260"/>
      <c r="BJ56" s="164"/>
      <c r="CO56" s="160"/>
      <c r="CP56" s="160"/>
      <c r="CQ56" s="160"/>
      <c r="CR56" s="164"/>
      <c r="CS56" s="164"/>
      <c r="CT56" s="164"/>
      <c r="CU56" s="164"/>
      <c r="CV56" s="164"/>
      <c r="CW56" s="164"/>
      <c r="CX56" s="164"/>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164"/>
      <c r="EJ56" s="164"/>
      <c r="EK56" s="164"/>
      <c r="EL56" s="164"/>
      <c r="EM56" s="164"/>
      <c r="EN56" s="164"/>
      <c r="EO56" s="164"/>
      <c r="EP56" s="164"/>
      <c r="EQ56" s="164"/>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64"/>
      <c r="FW56" s="164"/>
      <c r="FX56" s="164"/>
      <c r="FY56" s="164"/>
      <c r="FZ56" s="164"/>
      <c r="GA56" s="164"/>
      <c r="GB56" s="164"/>
      <c r="GC56" s="164"/>
      <c r="GD56" s="164"/>
      <c r="GE56" s="164"/>
      <c r="GF56" s="164"/>
      <c r="GG56" s="164"/>
      <c r="GH56" s="164"/>
      <c r="GI56" s="164"/>
      <c r="GJ56" s="164"/>
      <c r="GK56" s="164"/>
      <c r="GL56" s="164"/>
      <c r="GM56" s="164"/>
      <c r="GN56" s="164"/>
      <c r="GO56" s="164"/>
      <c r="GP56" s="164"/>
      <c r="GQ56" s="164"/>
      <c r="GR56" s="164"/>
      <c r="GS56" s="164"/>
      <c r="GT56" s="164"/>
      <c r="GU56" s="164"/>
      <c r="GV56" s="164"/>
      <c r="GW56" s="164"/>
      <c r="GX56" s="164"/>
      <c r="GY56" s="164"/>
      <c r="GZ56" s="164"/>
      <c r="HA56" s="164"/>
      <c r="HB56" s="164"/>
      <c r="HC56" s="164"/>
      <c r="HD56" s="164"/>
      <c r="HE56" s="164"/>
      <c r="HF56" s="164"/>
      <c r="HG56" s="164"/>
      <c r="HH56" s="164"/>
      <c r="HI56" s="164"/>
      <c r="HJ56" s="164"/>
      <c r="HK56" s="164"/>
      <c r="HL56" s="164"/>
      <c r="HM56" s="164"/>
      <c r="HN56" s="164"/>
      <c r="HO56" s="164"/>
      <c r="HP56" s="164"/>
      <c r="HQ56" s="164"/>
      <c r="HR56" s="164"/>
      <c r="HS56" s="164"/>
      <c r="HT56" s="164"/>
      <c r="HU56" s="164"/>
      <c r="HV56" s="164"/>
      <c r="HW56" s="164"/>
    </row>
    <row r="57" spans="6:231" ht="13.5" customHeight="1" x14ac:dyDescent="0.15">
      <c r="BG57" s="198"/>
      <c r="BH57" s="263"/>
      <c r="BI57" s="119"/>
      <c r="BJ57" s="164"/>
      <c r="CO57" s="160"/>
      <c r="CP57" s="160"/>
      <c r="CQ57" s="160"/>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c r="DY57" s="164"/>
      <c r="DZ57" s="164"/>
      <c r="EA57" s="164"/>
      <c r="EB57" s="164"/>
      <c r="EC57" s="164"/>
      <c r="ED57" s="164"/>
      <c r="EE57" s="164"/>
      <c r="EF57" s="164"/>
      <c r="EG57" s="164"/>
      <c r="EH57" s="164"/>
      <c r="EI57" s="164"/>
      <c r="EJ57" s="164"/>
      <c r="EK57" s="164"/>
      <c r="EL57" s="164"/>
      <c r="EM57" s="164"/>
      <c r="EN57" s="164"/>
      <c r="EO57" s="164"/>
      <c r="EP57" s="164"/>
      <c r="EQ57" s="164"/>
      <c r="ER57" s="164"/>
      <c r="ES57" s="164"/>
      <c r="ET57" s="164"/>
      <c r="EU57" s="164"/>
      <c r="EV57" s="164"/>
      <c r="EW57" s="164"/>
      <c r="EX57" s="164"/>
      <c r="EY57" s="164"/>
      <c r="EZ57" s="164"/>
      <c r="FA57" s="164"/>
      <c r="FB57" s="164"/>
      <c r="FC57" s="164"/>
      <c r="FD57" s="164"/>
      <c r="FE57" s="164"/>
      <c r="FF57" s="164"/>
      <c r="FG57" s="164"/>
      <c r="FH57" s="164"/>
      <c r="FI57" s="164"/>
      <c r="FJ57" s="164"/>
      <c r="FK57" s="164"/>
      <c r="FL57" s="164"/>
      <c r="FM57" s="164"/>
      <c r="FN57" s="164"/>
      <c r="FO57" s="164"/>
      <c r="FP57" s="164"/>
      <c r="FQ57" s="164"/>
      <c r="FR57" s="164"/>
      <c r="FS57" s="164"/>
      <c r="FT57" s="164"/>
      <c r="FU57" s="164"/>
      <c r="FV57" s="164"/>
      <c r="FW57" s="164"/>
      <c r="FX57" s="164"/>
      <c r="FY57" s="164"/>
      <c r="FZ57" s="164"/>
      <c r="GA57" s="164"/>
      <c r="GB57" s="164"/>
      <c r="GC57" s="164"/>
      <c r="GD57" s="164"/>
      <c r="GE57" s="164"/>
      <c r="GF57" s="164"/>
      <c r="GG57" s="164"/>
      <c r="GH57" s="164"/>
      <c r="GI57" s="164"/>
      <c r="GJ57" s="164"/>
      <c r="GK57" s="164"/>
      <c r="GL57" s="164"/>
      <c r="GM57" s="164"/>
      <c r="GN57" s="164"/>
      <c r="GO57" s="164"/>
      <c r="GP57" s="164"/>
      <c r="GQ57" s="164"/>
      <c r="GR57" s="164"/>
      <c r="GS57" s="164"/>
      <c r="GT57" s="164"/>
      <c r="GU57" s="164"/>
      <c r="GV57" s="164"/>
      <c r="GW57" s="164"/>
      <c r="GX57" s="164"/>
      <c r="GY57" s="164"/>
      <c r="GZ57" s="164"/>
      <c r="HA57" s="164"/>
      <c r="HB57" s="164"/>
      <c r="HC57" s="164"/>
      <c r="HD57" s="164"/>
      <c r="HE57" s="164"/>
      <c r="HF57" s="164"/>
      <c r="HG57" s="164"/>
      <c r="HH57" s="164"/>
      <c r="HI57" s="164"/>
      <c r="HJ57" s="164"/>
      <c r="HK57" s="164"/>
      <c r="HL57" s="164"/>
      <c r="HM57" s="164"/>
      <c r="HN57" s="164"/>
      <c r="HO57" s="164"/>
      <c r="HP57" s="164"/>
      <c r="HQ57" s="164"/>
      <c r="HR57" s="164"/>
      <c r="HS57" s="164"/>
      <c r="HT57" s="164"/>
      <c r="HU57" s="164"/>
      <c r="HV57" s="164"/>
      <c r="HW57" s="164"/>
    </row>
    <row r="58" spans="6:231" ht="13.5" customHeight="1" x14ac:dyDescent="0.15">
      <c r="AG58" s="109"/>
      <c r="AH58" s="109"/>
      <c r="AI58" s="109"/>
      <c r="BG58" s="198"/>
      <c r="BH58" s="263"/>
      <c r="BI58" s="119"/>
      <c r="BJ58" s="164"/>
      <c r="CO58" s="160"/>
      <c r="CP58" s="160"/>
      <c r="CQ58" s="160"/>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4"/>
      <c r="FU58" s="164"/>
      <c r="FV58" s="164"/>
      <c r="FW58" s="164"/>
      <c r="FX58" s="164"/>
      <c r="FY58" s="164"/>
      <c r="FZ58" s="164"/>
      <c r="GA58" s="164"/>
      <c r="GB58" s="164"/>
      <c r="GC58" s="164"/>
      <c r="GD58" s="164"/>
      <c r="GE58" s="164"/>
      <c r="GF58" s="164"/>
      <c r="GG58" s="164"/>
      <c r="GH58" s="164"/>
      <c r="GI58" s="164"/>
      <c r="GJ58" s="164"/>
      <c r="GK58" s="164"/>
      <c r="GL58" s="164"/>
      <c r="GM58" s="164"/>
      <c r="GN58" s="164"/>
      <c r="GO58" s="164"/>
      <c r="GP58" s="164"/>
      <c r="GQ58" s="164"/>
      <c r="GR58" s="164"/>
      <c r="GS58" s="164"/>
      <c r="GT58" s="164"/>
      <c r="GU58" s="164"/>
      <c r="GV58" s="164"/>
      <c r="GW58" s="164"/>
      <c r="GX58" s="164"/>
      <c r="GY58" s="164"/>
      <c r="GZ58" s="164"/>
      <c r="HA58" s="164"/>
      <c r="HB58" s="164"/>
      <c r="HC58" s="164"/>
      <c r="HD58" s="164"/>
      <c r="HE58" s="164"/>
      <c r="HF58" s="164"/>
      <c r="HG58" s="164"/>
      <c r="HH58" s="164"/>
      <c r="HI58" s="164"/>
      <c r="HJ58" s="164"/>
      <c r="HK58" s="164"/>
      <c r="HL58" s="164"/>
      <c r="HM58" s="164"/>
      <c r="HN58" s="164"/>
      <c r="HO58" s="164"/>
      <c r="HP58" s="164"/>
      <c r="HQ58" s="164"/>
      <c r="HR58" s="164"/>
      <c r="HS58" s="164"/>
      <c r="HT58" s="164"/>
      <c r="HU58" s="164"/>
      <c r="HV58" s="164"/>
      <c r="HW58" s="164"/>
    </row>
    <row r="59" spans="6:231" ht="13.5" customHeight="1" x14ac:dyDescent="0.15">
      <c r="L59" s="344"/>
      <c r="M59" s="344"/>
      <c r="N59" s="344"/>
      <c r="BG59" s="198"/>
      <c r="BH59" s="260"/>
      <c r="BI59" s="260"/>
      <c r="BJ59" s="164"/>
      <c r="CO59" s="160"/>
      <c r="CP59" s="160"/>
      <c r="CQ59" s="160"/>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c r="FA59" s="164"/>
      <c r="FB59" s="164"/>
      <c r="FC59" s="164"/>
      <c r="FD59" s="164"/>
      <c r="FE59" s="164"/>
      <c r="FF59" s="164"/>
      <c r="FG59" s="164"/>
      <c r="FH59" s="164"/>
      <c r="FI59" s="164"/>
      <c r="FJ59" s="164"/>
      <c r="FK59" s="164"/>
      <c r="FL59" s="164"/>
      <c r="FM59" s="164"/>
      <c r="FN59" s="164"/>
      <c r="FO59" s="164"/>
      <c r="FP59" s="164"/>
      <c r="FQ59" s="164"/>
      <c r="FR59" s="164"/>
      <c r="FS59" s="164"/>
      <c r="FT59" s="164"/>
      <c r="FU59" s="164"/>
      <c r="FV59" s="164"/>
      <c r="FW59" s="164"/>
      <c r="FX59" s="164"/>
      <c r="FY59" s="164"/>
      <c r="FZ59" s="164"/>
      <c r="GA59" s="164"/>
      <c r="GB59" s="164"/>
      <c r="GC59" s="164"/>
      <c r="GD59" s="164"/>
      <c r="GE59" s="164"/>
      <c r="GF59" s="164"/>
      <c r="GG59" s="164"/>
      <c r="GH59" s="164"/>
      <c r="GI59" s="164"/>
      <c r="GJ59" s="164"/>
      <c r="GK59" s="164"/>
      <c r="GL59" s="164"/>
      <c r="GM59" s="164"/>
      <c r="GN59" s="164"/>
      <c r="GO59" s="164"/>
      <c r="GP59" s="164"/>
      <c r="GQ59" s="164"/>
      <c r="GR59" s="164"/>
      <c r="GS59" s="164"/>
      <c r="GT59" s="164"/>
      <c r="GU59" s="164"/>
      <c r="GV59" s="164"/>
      <c r="GW59" s="164"/>
      <c r="GX59" s="164"/>
      <c r="GY59" s="164"/>
      <c r="GZ59" s="164"/>
      <c r="HA59" s="164"/>
      <c r="HB59" s="164"/>
      <c r="HC59" s="164"/>
      <c r="HD59" s="164"/>
      <c r="HE59" s="164"/>
      <c r="HF59" s="164"/>
      <c r="HG59" s="164"/>
      <c r="HH59" s="164"/>
      <c r="HI59" s="164"/>
      <c r="HJ59" s="164"/>
      <c r="HK59" s="164"/>
      <c r="HL59" s="164"/>
      <c r="HM59" s="164"/>
      <c r="HN59" s="164"/>
      <c r="HO59" s="164"/>
      <c r="HP59" s="164"/>
      <c r="HQ59" s="164"/>
      <c r="HR59" s="164"/>
      <c r="HS59" s="164"/>
      <c r="HT59" s="164"/>
      <c r="HU59" s="164"/>
      <c r="HV59" s="164"/>
      <c r="HW59" s="164"/>
    </row>
    <row r="60" spans="6:231" ht="13.5" customHeight="1" x14ac:dyDescent="0.15">
      <c r="L60" s="117"/>
      <c r="M60" s="117"/>
      <c r="N60" s="117"/>
      <c r="BG60" s="198"/>
      <c r="BH60" s="260"/>
      <c r="BI60" s="260"/>
      <c r="BJ60" s="165"/>
      <c r="CO60" s="160"/>
      <c r="CP60" s="160"/>
      <c r="CQ60" s="160"/>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FZ60" s="164"/>
      <c r="GA60" s="164"/>
      <c r="GB60" s="164"/>
      <c r="GC60" s="164"/>
      <c r="GD60" s="164"/>
      <c r="GE60" s="164"/>
      <c r="GF60" s="164"/>
      <c r="GG60" s="164"/>
      <c r="GH60" s="164"/>
      <c r="GI60" s="164"/>
      <c r="GJ60" s="164"/>
      <c r="GK60" s="164"/>
      <c r="GL60" s="164"/>
      <c r="GM60" s="164"/>
      <c r="GN60" s="164"/>
      <c r="GO60" s="164"/>
      <c r="GP60" s="164"/>
      <c r="GQ60" s="164"/>
      <c r="GR60" s="164"/>
      <c r="GS60" s="164"/>
      <c r="GT60" s="164"/>
      <c r="GU60" s="164"/>
      <c r="GV60" s="164"/>
      <c r="GW60" s="164"/>
      <c r="GX60" s="164"/>
      <c r="GY60" s="164"/>
      <c r="GZ60" s="164"/>
      <c r="HA60" s="164"/>
      <c r="HB60" s="164"/>
      <c r="HC60" s="164"/>
      <c r="HD60" s="164"/>
      <c r="HE60" s="164"/>
      <c r="HF60" s="164"/>
      <c r="HG60" s="164"/>
      <c r="HH60" s="164"/>
      <c r="HI60" s="164"/>
      <c r="HJ60" s="164"/>
      <c r="HK60" s="164"/>
      <c r="HL60" s="164"/>
      <c r="HM60" s="164"/>
      <c r="HN60" s="164"/>
      <c r="HO60" s="164"/>
      <c r="HP60" s="164"/>
      <c r="HQ60" s="164"/>
      <c r="HR60" s="164"/>
      <c r="HS60" s="164"/>
      <c r="HT60" s="164"/>
      <c r="HU60" s="164"/>
      <c r="HV60" s="164"/>
      <c r="HW60" s="164"/>
    </row>
    <row r="61" spans="6:231" ht="13.5" customHeight="1" x14ac:dyDescent="0.15">
      <c r="L61" s="117"/>
      <c r="M61" s="117"/>
      <c r="N61" s="117"/>
      <c r="BG61" s="198"/>
      <c r="BH61" s="260"/>
      <c r="BI61" s="260"/>
      <c r="BJ61" s="164"/>
      <c r="CO61" s="160"/>
      <c r="CP61" s="160"/>
      <c r="CQ61" s="160"/>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c r="EB61" s="164"/>
      <c r="EC61" s="164"/>
      <c r="ED61" s="164"/>
      <c r="EE61" s="164"/>
      <c r="EF61" s="164"/>
      <c r="EG61" s="164"/>
      <c r="EH61" s="164"/>
      <c r="EI61" s="164"/>
      <c r="EJ61" s="164"/>
      <c r="EK61" s="164"/>
      <c r="EL61" s="164"/>
      <c r="EM61" s="164"/>
      <c r="EN61" s="164"/>
      <c r="EO61" s="164"/>
      <c r="EP61" s="164"/>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R61" s="164"/>
      <c r="FS61" s="164"/>
      <c r="FT61" s="164"/>
      <c r="FU61" s="164"/>
      <c r="FV61" s="164"/>
      <c r="FW61" s="164"/>
      <c r="FX61" s="164"/>
      <c r="FY61" s="164"/>
      <c r="FZ61" s="164"/>
      <c r="GA61" s="164"/>
      <c r="GB61" s="164"/>
      <c r="GC61" s="164"/>
      <c r="GD61" s="164"/>
      <c r="GE61" s="164"/>
      <c r="GF61" s="164"/>
      <c r="GG61" s="164"/>
      <c r="GH61" s="164"/>
      <c r="GI61" s="164"/>
      <c r="GJ61" s="164"/>
      <c r="GK61" s="164"/>
      <c r="GL61" s="164"/>
      <c r="GM61" s="164"/>
      <c r="GN61" s="164"/>
      <c r="GO61" s="164"/>
      <c r="GP61" s="164"/>
      <c r="GQ61" s="164"/>
      <c r="GR61" s="164"/>
      <c r="GS61" s="164"/>
      <c r="GT61" s="164"/>
      <c r="GU61" s="164"/>
      <c r="GV61" s="164"/>
      <c r="GW61" s="164"/>
      <c r="GX61" s="164"/>
      <c r="GY61" s="164"/>
      <c r="GZ61" s="164"/>
      <c r="HA61" s="164"/>
      <c r="HB61" s="164"/>
      <c r="HC61" s="164"/>
      <c r="HD61" s="164"/>
      <c r="HE61" s="164"/>
      <c r="HF61" s="164"/>
      <c r="HG61" s="164"/>
      <c r="HH61" s="164"/>
      <c r="HI61" s="164"/>
      <c r="HJ61" s="164"/>
      <c r="HK61" s="164"/>
      <c r="HL61" s="164"/>
      <c r="HM61" s="164"/>
      <c r="HN61" s="164"/>
      <c r="HO61" s="164"/>
      <c r="HP61" s="164"/>
      <c r="HQ61" s="164"/>
      <c r="HR61" s="164"/>
      <c r="HS61" s="164"/>
      <c r="HT61" s="164"/>
      <c r="HU61" s="164"/>
      <c r="HV61" s="164"/>
      <c r="HW61" s="164"/>
    </row>
    <row r="62" spans="6:231" ht="13.5" customHeight="1" x14ac:dyDescent="0.15">
      <c r="L62" s="344"/>
      <c r="M62" s="344"/>
      <c r="N62" s="344"/>
      <c r="BG62" s="198"/>
      <c r="BH62" s="260"/>
      <c r="BI62" s="260"/>
      <c r="BJ62" s="164"/>
      <c r="CO62" s="160"/>
      <c r="CP62" s="160"/>
      <c r="CQ62" s="160"/>
      <c r="CR62" s="164"/>
      <c r="CS62" s="164"/>
      <c r="CT62" s="164"/>
      <c r="CU62" s="164"/>
      <c r="CV62" s="164"/>
      <c r="CW62" s="164"/>
      <c r="CX62" s="164"/>
      <c r="CY62" s="164"/>
      <c r="CZ62" s="164"/>
      <c r="DA62" s="164"/>
      <c r="DB62" s="164"/>
      <c r="DC62" s="164"/>
      <c r="DD62" s="164"/>
      <c r="DE62" s="164"/>
      <c r="DF62" s="164"/>
      <c r="DG62" s="164"/>
      <c r="DH62" s="164"/>
      <c r="DI62" s="164"/>
      <c r="DJ62" s="164"/>
      <c r="DK62" s="164"/>
      <c r="DL62" s="164"/>
      <c r="DM62" s="164"/>
      <c r="DN62" s="164"/>
      <c r="DO62" s="164"/>
      <c r="DP62" s="164"/>
      <c r="DQ62" s="164"/>
      <c r="DR62" s="164"/>
      <c r="DS62" s="164"/>
      <c r="DT62" s="164"/>
      <c r="DU62" s="164"/>
      <c r="DV62" s="164"/>
      <c r="DW62" s="164"/>
      <c r="DX62" s="164"/>
      <c r="DY62" s="164"/>
      <c r="DZ62" s="164"/>
      <c r="EA62" s="164"/>
      <c r="EB62" s="164"/>
      <c r="EC62" s="164"/>
      <c r="ED62" s="164"/>
      <c r="EE62" s="164"/>
      <c r="EF62" s="164"/>
      <c r="EG62" s="164"/>
      <c r="EH62" s="164"/>
      <c r="EI62" s="164"/>
      <c r="EJ62" s="164"/>
      <c r="EK62" s="164"/>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4"/>
      <c r="FU62" s="164"/>
      <c r="FV62" s="164"/>
      <c r="FW62" s="164"/>
      <c r="FX62" s="164"/>
      <c r="FY62" s="164"/>
      <c r="FZ62" s="164"/>
      <c r="GA62" s="164"/>
      <c r="GB62" s="164"/>
      <c r="GC62" s="164"/>
      <c r="GD62" s="164"/>
      <c r="GE62" s="164"/>
      <c r="GF62" s="164"/>
      <c r="GG62" s="164"/>
      <c r="GH62" s="164"/>
      <c r="GI62" s="164"/>
      <c r="GJ62" s="164"/>
      <c r="GK62" s="164"/>
      <c r="GL62" s="164"/>
      <c r="GM62" s="164"/>
      <c r="GN62" s="164"/>
      <c r="GO62" s="164"/>
      <c r="GP62" s="164"/>
      <c r="GQ62" s="164"/>
      <c r="GR62" s="164"/>
      <c r="GS62" s="164"/>
      <c r="GT62" s="164"/>
      <c r="GU62" s="164"/>
      <c r="GV62" s="164"/>
      <c r="GW62" s="164"/>
      <c r="GX62" s="164"/>
      <c r="GY62" s="164"/>
      <c r="GZ62" s="164"/>
      <c r="HA62" s="164"/>
      <c r="HB62" s="164"/>
      <c r="HC62" s="164"/>
      <c r="HD62" s="164"/>
      <c r="HE62" s="164"/>
      <c r="HF62" s="164"/>
      <c r="HG62" s="164"/>
      <c r="HH62" s="164"/>
      <c r="HI62" s="164"/>
      <c r="HJ62" s="164"/>
      <c r="HK62" s="164"/>
      <c r="HL62" s="164"/>
      <c r="HM62" s="164"/>
      <c r="HN62" s="164"/>
      <c r="HO62" s="164"/>
      <c r="HP62" s="164"/>
      <c r="HQ62" s="164"/>
      <c r="HR62" s="164"/>
      <c r="HS62" s="164"/>
      <c r="HT62" s="164"/>
      <c r="HU62" s="164"/>
      <c r="HV62" s="164"/>
      <c r="HW62" s="164"/>
    </row>
    <row r="63" spans="6:231" ht="13.5" customHeight="1" x14ac:dyDescent="0.15">
      <c r="L63" s="117"/>
      <c r="M63" s="117"/>
      <c r="N63" s="117"/>
      <c r="BG63" s="198"/>
      <c r="BH63" s="260"/>
      <c r="BI63" s="260"/>
      <c r="BJ63" s="164"/>
      <c r="CO63" s="160"/>
      <c r="CP63" s="160"/>
      <c r="CQ63" s="160"/>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c r="FA63" s="164"/>
      <c r="FB63" s="164"/>
      <c r="FC63" s="164"/>
      <c r="FD63" s="164"/>
      <c r="FE63" s="164"/>
      <c r="FF63" s="164"/>
      <c r="FG63" s="164"/>
      <c r="FH63" s="164"/>
      <c r="FI63" s="164"/>
      <c r="FJ63" s="164"/>
      <c r="FK63" s="164"/>
      <c r="FL63" s="164"/>
      <c r="FM63" s="164"/>
      <c r="FN63" s="164"/>
      <c r="FO63" s="164"/>
      <c r="FP63" s="164"/>
      <c r="FQ63" s="164"/>
      <c r="FR63" s="164"/>
      <c r="FS63" s="164"/>
      <c r="FT63" s="164"/>
      <c r="FU63" s="164"/>
      <c r="FV63" s="164"/>
      <c r="FW63" s="164"/>
      <c r="FX63" s="164"/>
      <c r="FY63" s="164"/>
      <c r="FZ63" s="164"/>
      <c r="GA63" s="164"/>
      <c r="GB63" s="164"/>
      <c r="GC63" s="164"/>
      <c r="GD63" s="164"/>
      <c r="GE63" s="164"/>
      <c r="GF63" s="164"/>
      <c r="GG63" s="164"/>
      <c r="GH63" s="164"/>
      <c r="GI63" s="164"/>
      <c r="GJ63" s="164"/>
      <c r="GK63" s="164"/>
      <c r="GL63" s="164"/>
      <c r="GM63" s="164"/>
      <c r="GN63" s="164"/>
      <c r="GO63" s="164"/>
      <c r="GP63" s="164"/>
      <c r="GQ63" s="164"/>
      <c r="GR63" s="164"/>
      <c r="GS63" s="164"/>
      <c r="GT63" s="164"/>
      <c r="GU63" s="164"/>
      <c r="GV63" s="164"/>
      <c r="GW63" s="164"/>
      <c r="GX63" s="164"/>
      <c r="GY63" s="164"/>
      <c r="GZ63" s="164"/>
      <c r="HA63" s="164"/>
      <c r="HB63" s="164"/>
      <c r="HC63" s="164"/>
      <c r="HD63" s="164"/>
      <c r="HE63" s="164"/>
      <c r="HF63" s="164"/>
      <c r="HG63" s="164"/>
      <c r="HH63" s="164"/>
      <c r="HI63" s="164"/>
      <c r="HJ63" s="164"/>
      <c r="HK63" s="164"/>
      <c r="HL63" s="164"/>
      <c r="HM63" s="164"/>
      <c r="HN63" s="164"/>
      <c r="HO63" s="164"/>
      <c r="HP63" s="164"/>
      <c r="HQ63" s="164"/>
      <c r="HR63" s="164"/>
      <c r="HS63" s="164"/>
      <c r="HT63" s="164"/>
      <c r="HU63" s="164"/>
      <c r="HV63" s="164"/>
      <c r="HW63" s="164"/>
    </row>
    <row r="64" spans="6:231" ht="13.5" customHeight="1" x14ac:dyDescent="0.15">
      <c r="L64" s="117"/>
      <c r="M64" s="117"/>
      <c r="N64" s="117"/>
      <c r="BG64" s="198"/>
      <c r="BH64" s="260"/>
      <c r="BI64" s="260"/>
      <c r="BJ64" s="164"/>
      <c r="CO64" s="160"/>
      <c r="CP64" s="160"/>
      <c r="CQ64" s="160"/>
      <c r="CR64" s="164"/>
      <c r="CS64" s="164"/>
      <c r="CT64" s="164"/>
      <c r="CU64" s="164"/>
      <c r="CV64" s="164"/>
      <c r="CW64" s="164"/>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c r="FA64" s="164"/>
      <c r="FB64" s="164"/>
      <c r="FC64" s="164"/>
      <c r="FD64" s="164"/>
      <c r="FE64" s="164"/>
      <c r="FF64" s="164"/>
      <c r="FG64" s="164"/>
      <c r="FH64" s="164"/>
      <c r="FI64" s="164"/>
      <c r="FJ64" s="164"/>
      <c r="FK64" s="164"/>
      <c r="FL64" s="164"/>
      <c r="FM64" s="164"/>
      <c r="FN64" s="164"/>
      <c r="FO64" s="164"/>
      <c r="FP64" s="164"/>
      <c r="FQ64" s="164"/>
      <c r="FR64" s="164"/>
      <c r="FS64" s="164"/>
      <c r="FT64" s="164"/>
      <c r="FU64" s="164"/>
      <c r="FV64" s="164"/>
      <c r="FW64" s="164"/>
      <c r="FX64" s="164"/>
      <c r="FY64" s="164"/>
      <c r="FZ64" s="164"/>
      <c r="GA64" s="164"/>
      <c r="GB64" s="164"/>
      <c r="GC64" s="164"/>
      <c r="GD64" s="164"/>
      <c r="GE64" s="164"/>
      <c r="GF64" s="164"/>
      <c r="GG64" s="164"/>
      <c r="GH64" s="164"/>
      <c r="GI64" s="164"/>
      <c r="GJ64" s="164"/>
      <c r="GK64" s="164"/>
      <c r="GL64" s="164"/>
      <c r="GM64" s="164"/>
      <c r="GN64" s="164"/>
      <c r="GO64" s="164"/>
      <c r="GP64" s="164"/>
      <c r="GQ64" s="164"/>
      <c r="GR64" s="164"/>
      <c r="GS64" s="164"/>
      <c r="GT64" s="164"/>
      <c r="GU64" s="164"/>
      <c r="GV64" s="164"/>
      <c r="GW64" s="164"/>
      <c r="GX64" s="164"/>
      <c r="GY64" s="164"/>
      <c r="GZ64" s="164"/>
      <c r="HA64" s="164"/>
      <c r="HB64" s="164"/>
      <c r="HC64" s="164"/>
      <c r="HD64" s="164"/>
      <c r="HE64" s="164"/>
      <c r="HF64" s="164"/>
      <c r="HG64" s="164"/>
      <c r="HH64" s="164"/>
      <c r="HI64" s="164"/>
      <c r="HJ64" s="164"/>
      <c r="HK64" s="164"/>
      <c r="HL64" s="164"/>
      <c r="HM64" s="164"/>
      <c r="HN64" s="164"/>
      <c r="HO64" s="164"/>
      <c r="HP64" s="164"/>
      <c r="HQ64" s="164"/>
      <c r="HR64" s="164"/>
      <c r="HS64" s="164"/>
      <c r="HT64" s="164"/>
      <c r="HU64" s="164"/>
      <c r="HV64" s="164"/>
      <c r="HW64" s="164"/>
    </row>
    <row r="65" spans="6:231" ht="13.5" customHeight="1" x14ac:dyDescent="0.15">
      <c r="L65" s="344"/>
      <c r="M65" s="344"/>
      <c r="N65" s="344"/>
      <c r="BG65" s="198"/>
      <c r="BH65" s="260"/>
      <c r="BI65" s="260"/>
      <c r="BJ65" s="164"/>
      <c r="CO65" s="160"/>
      <c r="CP65" s="160"/>
      <c r="CQ65" s="160"/>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c r="EB65" s="164"/>
      <c r="EC65" s="164"/>
      <c r="ED65" s="164"/>
      <c r="EE65" s="164"/>
      <c r="EF65" s="164"/>
      <c r="EG65" s="164"/>
      <c r="EH65" s="164"/>
      <c r="EI65" s="164"/>
      <c r="EJ65" s="164"/>
      <c r="EK65" s="164"/>
      <c r="EL65" s="164"/>
      <c r="EM65" s="164"/>
      <c r="EN65" s="164"/>
      <c r="EO65" s="164"/>
      <c r="EP65" s="164"/>
      <c r="EQ65" s="164"/>
      <c r="ER65" s="164"/>
      <c r="ES65" s="164"/>
      <c r="ET65" s="164"/>
      <c r="EU65" s="164"/>
      <c r="EV65" s="164"/>
      <c r="EW65" s="164"/>
      <c r="EX65" s="164"/>
      <c r="EY65" s="164"/>
      <c r="EZ65" s="164"/>
      <c r="FA65" s="164"/>
      <c r="FB65" s="164"/>
      <c r="FC65" s="164"/>
      <c r="FD65" s="164"/>
      <c r="FE65" s="164"/>
      <c r="FF65" s="164"/>
      <c r="FG65" s="164"/>
      <c r="FH65" s="164"/>
      <c r="FI65" s="164"/>
      <c r="FJ65" s="164"/>
      <c r="FK65" s="164"/>
      <c r="FL65" s="164"/>
      <c r="FM65" s="164"/>
      <c r="FN65" s="164"/>
      <c r="FO65" s="164"/>
      <c r="FP65" s="164"/>
      <c r="FQ65" s="164"/>
      <c r="FR65" s="164"/>
      <c r="FS65" s="164"/>
      <c r="FT65" s="164"/>
      <c r="FU65" s="164"/>
      <c r="FV65" s="164"/>
      <c r="FW65" s="164"/>
      <c r="FX65" s="164"/>
      <c r="FY65" s="164"/>
      <c r="FZ65" s="164"/>
      <c r="GA65" s="164"/>
      <c r="GB65" s="164"/>
      <c r="GC65" s="164"/>
      <c r="GD65" s="164"/>
      <c r="GE65" s="164"/>
      <c r="GF65" s="164"/>
      <c r="GG65" s="164"/>
      <c r="GH65" s="164"/>
      <c r="GI65" s="164"/>
      <c r="GJ65" s="164"/>
      <c r="GK65" s="164"/>
      <c r="GL65" s="164"/>
      <c r="GM65" s="164"/>
      <c r="GN65" s="164"/>
      <c r="GO65" s="164"/>
      <c r="GP65" s="164"/>
      <c r="GQ65" s="164"/>
      <c r="GR65" s="164"/>
      <c r="GS65" s="164"/>
      <c r="GT65" s="164"/>
      <c r="GU65" s="164"/>
      <c r="GV65" s="164"/>
      <c r="GW65" s="164"/>
      <c r="GX65" s="164"/>
      <c r="GY65" s="164"/>
      <c r="GZ65" s="164"/>
      <c r="HA65" s="164"/>
      <c r="HB65" s="164"/>
      <c r="HC65" s="164"/>
      <c r="HD65" s="164"/>
      <c r="HE65" s="164"/>
      <c r="HF65" s="164"/>
      <c r="HG65" s="164"/>
      <c r="HH65" s="164"/>
      <c r="HI65" s="164"/>
      <c r="HJ65" s="164"/>
      <c r="HK65" s="164"/>
      <c r="HL65" s="164"/>
      <c r="HM65" s="164"/>
      <c r="HN65" s="164"/>
      <c r="HO65" s="164"/>
      <c r="HP65" s="164"/>
      <c r="HQ65" s="164"/>
      <c r="HR65" s="164"/>
      <c r="HS65" s="164"/>
      <c r="HT65" s="164"/>
      <c r="HU65" s="164"/>
      <c r="HV65" s="164"/>
      <c r="HW65" s="164"/>
    </row>
    <row r="66" spans="6:231" ht="13.5" customHeight="1" x14ac:dyDescent="0.15">
      <c r="L66" s="163"/>
      <c r="M66" s="163"/>
      <c r="N66" s="163"/>
      <c r="BG66" s="198"/>
      <c r="BH66" s="260"/>
      <c r="BI66" s="260"/>
      <c r="BJ66" s="164"/>
      <c r="CO66" s="160"/>
      <c r="CP66" s="160"/>
      <c r="CQ66" s="160"/>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4"/>
      <c r="FU66" s="164"/>
      <c r="FV66" s="164"/>
      <c r="FW66" s="164"/>
      <c r="FX66" s="164"/>
      <c r="FY66" s="164"/>
      <c r="FZ66" s="164"/>
      <c r="GA66" s="164"/>
      <c r="GB66" s="164"/>
      <c r="GC66" s="164"/>
      <c r="GD66" s="164"/>
      <c r="GE66" s="164"/>
      <c r="GF66" s="164"/>
      <c r="GG66" s="164"/>
      <c r="GH66" s="164"/>
      <c r="GI66" s="164"/>
      <c r="GJ66" s="164"/>
      <c r="GK66" s="164"/>
      <c r="GL66" s="164"/>
      <c r="GM66" s="164"/>
      <c r="GN66" s="164"/>
      <c r="GO66" s="164"/>
      <c r="GP66" s="164"/>
      <c r="GQ66" s="164"/>
      <c r="GR66" s="164"/>
      <c r="GS66" s="164"/>
      <c r="GT66" s="164"/>
      <c r="GU66" s="164"/>
      <c r="GV66" s="164"/>
      <c r="GW66" s="164"/>
      <c r="GX66" s="164"/>
      <c r="GY66" s="164"/>
      <c r="GZ66" s="164"/>
      <c r="HA66" s="164"/>
      <c r="HB66" s="164"/>
      <c r="HC66" s="164"/>
      <c r="HD66" s="164"/>
      <c r="HE66" s="164"/>
      <c r="HF66" s="164"/>
      <c r="HG66" s="164"/>
      <c r="HH66" s="164"/>
      <c r="HI66" s="164"/>
      <c r="HJ66" s="164"/>
      <c r="HK66" s="164"/>
      <c r="HL66" s="164"/>
      <c r="HM66" s="164"/>
      <c r="HN66" s="164"/>
      <c r="HO66" s="164"/>
      <c r="HP66" s="164"/>
      <c r="HQ66" s="164"/>
      <c r="HR66" s="164"/>
      <c r="HS66" s="164"/>
      <c r="HT66" s="164"/>
      <c r="HU66" s="164"/>
      <c r="HV66" s="164"/>
      <c r="HW66" s="164"/>
    </row>
    <row r="67" spans="6:231" ht="13.5" customHeight="1" x14ac:dyDescent="0.15">
      <c r="L67" s="163"/>
      <c r="M67" s="163"/>
      <c r="N67" s="163"/>
      <c r="BG67" s="198"/>
      <c r="BH67" s="260"/>
      <c r="BI67" s="260"/>
      <c r="BJ67" s="164"/>
      <c r="CO67" s="160"/>
      <c r="CP67" s="160"/>
      <c r="CQ67" s="160"/>
      <c r="CR67" s="164"/>
      <c r="CS67" s="164"/>
      <c r="CT67" s="164"/>
      <c r="CU67" s="164"/>
      <c r="CV67" s="164"/>
      <c r="CW67" s="164"/>
      <c r="CX67" s="164"/>
      <c r="CY67" s="164"/>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c r="EB67" s="164"/>
      <c r="EC67" s="164"/>
      <c r="ED67" s="164"/>
      <c r="EE67" s="164"/>
      <c r="EF67" s="164"/>
      <c r="EG67" s="164"/>
      <c r="EH67" s="164"/>
      <c r="EI67" s="164"/>
      <c r="EJ67" s="164"/>
      <c r="EK67" s="164"/>
      <c r="EL67" s="164"/>
      <c r="EM67" s="164"/>
      <c r="EN67" s="164"/>
      <c r="EO67" s="164"/>
      <c r="EP67" s="164"/>
      <c r="EQ67" s="164"/>
      <c r="ER67" s="164"/>
      <c r="ES67" s="164"/>
      <c r="ET67" s="164"/>
      <c r="EU67" s="164"/>
      <c r="EV67" s="164"/>
      <c r="EW67" s="164"/>
      <c r="EX67" s="164"/>
      <c r="EY67" s="164"/>
      <c r="EZ67" s="164"/>
      <c r="FA67" s="164"/>
      <c r="FB67" s="164"/>
      <c r="FC67" s="164"/>
      <c r="FD67" s="164"/>
      <c r="FE67" s="164"/>
      <c r="FF67" s="164"/>
      <c r="FG67" s="164"/>
      <c r="FH67" s="164"/>
      <c r="FI67" s="164"/>
      <c r="FJ67" s="164"/>
      <c r="FK67" s="164"/>
      <c r="FL67" s="164"/>
      <c r="FM67" s="164"/>
      <c r="FN67" s="164"/>
      <c r="FO67" s="164"/>
      <c r="FP67" s="164"/>
      <c r="FQ67" s="164"/>
      <c r="FR67" s="164"/>
      <c r="FS67" s="164"/>
      <c r="FT67" s="164"/>
      <c r="FU67" s="164"/>
      <c r="FV67" s="164"/>
      <c r="FW67" s="164"/>
      <c r="FX67" s="164"/>
      <c r="FY67" s="164"/>
      <c r="FZ67" s="164"/>
      <c r="GA67" s="164"/>
      <c r="GB67" s="164"/>
      <c r="GC67" s="164"/>
      <c r="GD67" s="164"/>
      <c r="GE67" s="164"/>
      <c r="GF67" s="164"/>
      <c r="GG67" s="164"/>
      <c r="GH67" s="164"/>
      <c r="GI67" s="164"/>
      <c r="GJ67" s="164"/>
      <c r="GK67" s="164"/>
      <c r="GL67" s="164"/>
      <c r="GM67" s="164"/>
      <c r="GN67" s="164"/>
      <c r="GO67" s="164"/>
      <c r="GP67" s="164"/>
      <c r="GQ67" s="164"/>
      <c r="GR67" s="164"/>
      <c r="GS67" s="164"/>
      <c r="GT67" s="164"/>
      <c r="GU67" s="164"/>
      <c r="GV67" s="164"/>
      <c r="GW67" s="164"/>
      <c r="GX67" s="164"/>
      <c r="GY67" s="164"/>
      <c r="GZ67" s="164"/>
      <c r="HA67" s="164"/>
      <c r="HB67" s="164"/>
      <c r="HC67" s="164"/>
      <c r="HD67" s="164"/>
      <c r="HE67" s="164"/>
      <c r="HF67" s="164"/>
      <c r="HG67" s="164"/>
      <c r="HH67" s="164"/>
      <c r="HI67" s="164"/>
      <c r="HJ67" s="164"/>
      <c r="HK67" s="164"/>
      <c r="HL67" s="164"/>
      <c r="HM67" s="164"/>
      <c r="HN67" s="164"/>
      <c r="HO67" s="164"/>
      <c r="HP67" s="164"/>
      <c r="HQ67" s="164"/>
      <c r="HR67" s="164"/>
      <c r="HS67" s="164"/>
      <c r="HT67" s="164"/>
      <c r="HU67" s="164"/>
      <c r="HV67" s="164"/>
      <c r="HW67" s="164"/>
    </row>
    <row r="68" spans="6:231" ht="13.5" customHeight="1" x14ac:dyDescent="0.15">
      <c r="L68" s="162"/>
      <c r="M68" s="162"/>
      <c r="N68" s="162"/>
      <c r="W68" s="111"/>
      <c r="Z68" s="111"/>
      <c r="BG68" s="198"/>
      <c r="BH68" s="260"/>
      <c r="BI68" s="260"/>
      <c r="BJ68" s="164"/>
      <c r="CO68" s="160"/>
      <c r="CP68" s="160"/>
      <c r="CQ68" s="160"/>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64"/>
      <c r="FN68" s="164"/>
      <c r="FO68" s="164"/>
      <c r="FP68" s="164"/>
      <c r="FQ68" s="164"/>
      <c r="FR68" s="164"/>
      <c r="FS68" s="164"/>
      <c r="FT68" s="164"/>
      <c r="FU68" s="164"/>
      <c r="FV68" s="164"/>
      <c r="FW68" s="164"/>
      <c r="FX68" s="164"/>
      <c r="FY68" s="164"/>
      <c r="FZ68" s="164"/>
      <c r="GA68" s="164"/>
      <c r="GB68" s="164"/>
      <c r="GC68" s="164"/>
      <c r="GD68" s="164"/>
      <c r="GE68" s="164"/>
      <c r="GF68" s="164"/>
      <c r="GG68" s="164"/>
      <c r="GH68" s="164"/>
      <c r="GI68" s="164"/>
      <c r="GJ68" s="164"/>
      <c r="GK68" s="164"/>
      <c r="GL68" s="164"/>
      <c r="GM68" s="164"/>
      <c r="GN68" s="164"/>
      <c r="GO68" s="164"/>
      <c r="GP68" s="164"/>
      <c r="GQ68" s="164"/>
      <c r="GR68" s="164"/>
      <c r="GS68" s="164"/>
      <c r="GT68" s="164"/>
      <c r="GU68" s="164"/>
      <c r="GV68" s="164"/>
      <c r="GW68" s="164"/>
      <c r="GX68" s="164"/>
      <c r="GY68" s="164"/>
      <c r="GZ68" s="164"/>
      <c r="HA68" s="164"/>
      <c r="HB68" s="164"/>
      <c r="HC68" s="164"/>
      <c r="HD68" s="164"/>
      <c r="HE68" s="164"/>
      <c r="HF68" s="164"/>
      <c r="HG68" s="164"/>
      <c r="HH68" s="164"/>
      <c r="HI68" s="164"/>
      <c r="HJ68" s="164"/>
      <c r="HK68" s="164"/>
      <c r="HL68" s="164"/>
      <c r="HM68" s="164"/>
      <c r="HN68" s="164"/>
      <c r="HO68" s="164"/>
      <c r="HP68" s="164"/>
      <c r="HQ68" s="164"/>
      <c r="HR68" s="164"/>
      <c r="HS68" s="164"/>
      <c r="HT68" s="164"/>
      <c r="HU68" s="164"/>
      <c r="HV68" s="164"/>
      <c r="HW68" s="164"/>
    </row>
    <row r="69" spans="6:231" ht="13.5" customHeight="1" x14ac:dyDescent="0.15">
      <c r="BG69" s="198"/>
      <c r="BH69" s="260"/>
      <c r="BI69" s="260"/>
      <c r="BJ69" s="164"/>
      <c r="CO69" s="160"/>
      <c r="CP69" s="160"/>
      <c r="CQ69" s="160"/>
      <c r="CR69" s="164"/>
      <c r="CS69" s="164"/>
      <c r="CT69" s="164"/>
      <c r="CU69" s="164"/>
      <c r="CV69" s="164"/>
      <c r="CW69" s="164"/>
      <c r="CX69" s="164"/>
      <c r="CY69" s="164"/>
      <c r="CZ69" s="164"/>
      <c r="DA69" s="164"/>
      <c r="DB69" s="164"/>
      <c r="DC69" s="164"/>
      <c r="DD69" s="164"/>
      <c r="DE69" s="164"/>
      <c r="DF69" s="164"/>
      <c r="DG69" s="164"/>
      <c r="DH69" s="164"/>
      <c r="DI69" s="164"/>
      <c r="DJ69" s="164"/>
      <c r="DK69" s="164"/>
      <c r="DL69" s="164"/>
      <c r="DM69" s="164"/>
      <c r="DN69" s="164"/>
      <c r="DO69" s="164"/>
      <c r="DP69" s="164"/>
      <c r="DQ69" s="164"/>
      <c r="DR69" s="164"/>
      <c r="DS69" s="164"/>
      <c r="DT69" s="164"/>
      <c r="DU69" s="164"/>
      <c r="DV69" s="164"/>
      <c r="DW69" s="164"/>
      <c r="DX69" s="164"/>
      <c r="DY69" s="164"/>
      <c r="DZ69" s="164"/>
      <c r="EA69" s="164"/>
      <c r="EB69" s="164"/>
      <c r="EC69" s="164"/>
      <c r="ED69" s="164"/>
      <c r="EE69" s="164"/>
      <c r="EF69" s="164"/>
      <c r="EG69" s="164"/>
      <c r="EH69" s="164"/>
      <c r="EI69" s="164"/>
      <c r="EJ69" s="164"/>
      <c r="EK69" s="164"/>
      <c r="EL69" s="164"/>
      <c r="EM69" s="164"/>
      <c r="EN69" s="164"/>
      <c r="EO69" s="164"/>
      <c r="EP69" s="164"/>
      <c r="EQ69" s="164"/>
      <c r="ER69" s="164"/>
      <c r="ES69" s="164"/>
      <c r="ET69" s="164"/>
      <c r="EU69" s="164"/>
      <c r="EV69" s="164"/>
      <c r="EW69" s="164"/>
      <c r="EX69" s="164"/>
      <c r="EY69" s="164"/>
      <c r="EZ69" s="164"/>
      <c r="FA69" s="164"/>
      <c r="FB69" s="164"/>
      <c r="FC69" s="164"/>
      <c r="FD69" s="164"/>
      <c r="FE69" s="164"/>
      <c r="FF69" s="164"/>
      <c r="FG69" s="164"/>
      <c r="FH69" s="164"/>
      <c r="FI69" s="164"/>
      <c r="FJ69" s="164"/>
      <c r="FK69" s="164"/>
      <c r="FL69" s="164"/>
      <c r="FM69" s="164"/>
      <c r="FN69" s="164"/>
      <c r="FO69" s="164"/>
      <c r="FP69" s="164"/>
      <c r="FQ69" s="164"/>
      <c r="FR69" s="164"/>
      <c r="FS69" s="164"/>
      <c r="FT69" s="164"/>
      <c r="FU69" s="164"/>
      <c r="FV69" s="164"/>
      <c r="FW69" s="164"/>
      <c r="FX69" s="164"/>
      <c r="FY69" s="164"/>
      <c r="FZ69" s="164"/>
      <c r="GA69" s="164"/>
      <c r="GB69" s="164"/>
      <c r="GC69" s="164"/>
      <c r="GD69" s="164"/>
      <c r="GE69" s="164"/>
      <c r="GF69" s="164"/>
      <c r="GG69" s="164"/>
      <c r="GH69" s="164"/>
      <c r="GI69" s="164"/>
      <c r="GJ69" s="164"/>
      <c r="GK69" s="164"/>
      <c r="GL69" s="164"/>
      <c r="GM69" s="164"/>
      <c r="GN69" s="164"/>
      <c r="GO69" s="164"/>
      <c r="GP69" s="164"/>
      <c r="GQ69" s="164"/>
      <c r="GR69" s="164"/>
      <c r="GS69" s="164"/>
      <c r="GT69" s="164"/>
      <c r="GU69" s="164"/>
      <c r="GV69" s="164"/>
      <c r="GW69" s="164"/>
      <c r="GX69" s="164"/>
      <c r="GY69" s="164"/>
      <c r="GZ69" s="164"/>
      <c r="HA69" s="164"/>
      <c r="HB69" s="164"/>
      <c r="HC69" s="164"/>
      <c r="HD69" s="164"/>
      <c r="HE69" s="164"/>
      <c r="HF69" s="164"/>
      <c r="HG69" s="164"/>
      <c r="HH69" s="164"/>
      <c r="HI69" s="164"/>
      <c r="HJ69" s="164"/>
      <c r="HK69" s="164"/>
      <c r="HL69" s="164"/>
      <c r="HM69" s="164"/>
      <c r="HN69" s="164"/>
      <c r="HO69" s="164"/>
      <c r="HP69" s="164"/>
      <c r="HQ69" s="164"/>
      <c r="HR69" s="164"/>
      <c r="HS69" s="164"/>
      <c r="HT69" s="164"/>
      <c r="HU69" s="164"/>
      <c r="HV69" s="164"/>
      <c r="HW69" s="164"/>
    </row>
    <row r="70" spans="6:231" ht="13.5" customHeight="1" x14ac:dyDescent="0.15">
      <c r="BG70" s="198"/>
      <c r="BH70" s="260"/>
      <c r="BI70" s="260"/>
      <c r="BJ70" s="164"/>
      <c r="CO70" s="160"/>
      <c r="CP70" s="160"/>
      <c r="CQ70" s="160"/>
      <c r="CR70" s="164"/>
      <c r="CS70" s="164"/>
      <c r="CT70" s="164"/>
      <c r="CU70" s="164"/>
      <c r="CV70" s="164"/>
      <c r="CW70" s="164"/>
      <c r="CX70" s="164"/>
      <c r="CY70" s="164"/>
      <c r="CZ70" s="164"/>
      <c r="DA70" s="164"/>
      <c r="DB70" s="164"/>
      <c r="DC70" s="164"/>
      <c r="DD70" s="164"/>
      <c r="DE70" s="164"/>
      <c r="DF70" s="164"/>
      <c r="DG70" s="164"/>
      <c r="DH70" s="164"/>
      <c r="DI70" s="164"/>
      <c r="DJ70" s="164"/>
      <c r="DK70" s="164"/>
      <c r="DL70" s="164"/>
      <c r="DM70" s="164"/>
      <c r="DN70" s="164"/>
      <c r="DO70" s="164"/>
      <c r="DP70" s="164"/>
      <c r="DQ70" s="164"/>
      <c r="DR70" s="164"/>
      <c r="DS70" s="164"/>
      <c r="DT70" s="164"/>
      <c r="DU70" s="164"/>
      <c r="DV70" s="164"/>
      <c r="DW70" s="164"/>
      <c r="DX70" s="164"/>
      <c r="DY70" s="164"/>
      <c r="DZ70" s="164"/>
      <c r="EA70" s="164"/>
      <c r="EB70" s="164"/>
      <c r="EC70" s="164"/>
      <c r="ED70" s="164"/>
      <c r="EE70" s="164"/>
      <c r="EF70" s="164"/>
      <c r="EG70" s="164"/>
      <c r="EH70" s="164"/>
      <c r="EI70" s="164"/>
      <c r="EJ70" s="164"/>
      <c r="EK70" s="164"/>
      <c r="EL70" s="164"/>
      <c r="EM70" s="164"/>
      <c r="EN70" s="164"/>
      <c r="EO70" s="164"/>
      <c r="EP70" s="164"/>
      <c r="EQ70" s="164"/>
      <c r="ER70" s="164"/>
      <c r="ES70" s="164"/>
      <c r="ET70" s="164"/>
      <c r="EU70" s="164"/>
      <c r="EV70" s="164"/>
      <c r="EW70" s="164"/>
      <c r="EX70" s="164"/>
      <c r="EY70" s="164"/>
      <c r="EZ70" s="164"/>
      <c r="FA70" s="164"/>
      <c r="FB70" s="164"/>
      <c r="FC70" s="164"/>
      <c r="FD70" s="164"/>
      <c r="FE70" s="164"/>
      <c r="FF70" s="164"/>
      <c r="FG70" s="164"/>
      <c r="FH70" s="164"/>
      <c r="FI70" s="164"/>
      <c r="FJ70" s="164"/>
      <c r="FK70" s="164"/>
      <c r="FL70" s="164"/>
      <c r="FM70" s="164"/>
      <c r="FN70" s="164"/>
      <c r="FO70" s="164"/>
      <c r="FP70" s="164"/>
      <c r="FQ70" s="164"/>
      <c r="FR70" s="164"/>
      <c r="FS70" s="164"/>
      <c r="FT70" s="164"/>
      <c r="FU70" s="164"/>
      <c r="FV70" s="164"/>
      <c r="FW70" s="164"/>
      <c r="FX70" s="164"/>
      <c r="FY70" s="164"/>
      <c r="FZ70" s="164"/>
      <c r="GA70" s="164"/>
      <c r="GB70" s="164"/>
      <c r="GC70" s="164"/>
      <c r="GD70" s="164"/>
      <c r="GE70" s="164"/>
      <c r="GF70" s="164"/>
      <c r="GG70" s="164"/>
      <c r="GH70" s="164"/>
      <c r="GI70" s="164"/>
      <c r="GJ70" s="164"/>
      <c r="GK70" s="164"/>
      <c r="GL70" s="164"/>
      <c r="GM70" s="164"/>
      <c r="GN70" s="164"/>
      <c r="GO70" s="164"/>
      <c r="GP70" s="164"/>
      <c r="GQ70" s="164"/>
      <c r="GR70" s="164"/>
      <c r="GS70" s="164"/>
      <c r="GT70" s="164"/>
      <c r="GU70" s="164"/>
      <c r="GV70" s="164"/>
      <c r="GW70" s="164"/>
      <c r="GX70" s="164"/>
      <c r="GY70" s="164"/>
      <c r="GZ70" s="164"/>
      <c r="HA70" s="164"/>
      <c r="HB70" s="164"/>
      <c r="HC70" s="164"/>
      <c r="HD70" s="164"/>
      <c r="HE70" s="164"/>
      <c r="HF70" s="164"/>
      <c r="HG70" s="164"/>
      <c r="HH70" s="164"/>
      <c r="HI70" s="164"/>
      <c r="HJ70" s="164"/>
      <c r="HK70" s="164"/>
      <c r="HL70" s="164"/>
      <c r="HM70" s="164"/>
      <c r="HN70" s="164"/>
      <c r="HO70" s="164"/>
      <c r="HP70" s="164"/>
      <c r="HQ70" s="164"/>
      <c r="HR70" s="164"/>
      <c r="HS70" s="164"/>
      <c r="HT70" s="164"/>
      <c r="HU70" s="164"/>
      <c r="HV70" s="164"/>
      <c r="HW70" s="164"/>
    </row>
    <row r="71" spans="6:231" ht="13.5" customHeight="1" x14ac:dyDescent="0.15">
      <c r="AL71" s="112"/>
      <c r="BG71" s="198"/>
      <c r="BH71" s="260"/>
      <c r="BI71" s="260"/>
      <c r="BJ71" s="164"/>
      <c r="CO71" s="160"/>
      <c r="CP71" s="160"/>
      <c r="CQ71" s="160"/>
      <c r="CR71" s="164"/>
      <c r="CS71" s="164"/>
      <c r="CT71" s="164"/>
      <c r="CU71" s="164"/>
      <c r="CV71" s="164"/>
      <c r="CW71" s="164"/>
      <c r="CX71" s="164"/>
      <c r="CY71" s="164"/>
      <c r="CZ71" s="164"/>
      <c r="DA71" s="164"/>
      <c r="DB71" s="164"/>
      <c r="DC71" s="164"/>
      <c r="DD71" s="164"/>
      <c r="DE71" s="164"/>
      <c r="DF71" s="164"/>
      <c r="DG71" s="164"/>
      <c r="DH71" s="164"/>
      <c r="DI71" s="164"/>
      <c r="DJ71" s="164"/>
      <c r="DK71" s="164"/>
      <c r="DL71" s="164"/>
      <c r="DM71" s="164"/>
      <c r="DN71" s="164"/>
      <c r="DO71" s="164"/>
      <c r="DP71" s="164"/>
      <c r="DQ71" s="164"/>
      <c r="DR71" s="164"/>
      <c r="DS71" s="164"/>
      <c r="DT71" s="164"/>
      <c r="DU71" s="164"/>
      <c r="DV71" s="164"/>
      <c r="DW71" s="164"/>
      <c r="DX71" s="164"/>
      <c r="DY71" s="164"/>
      <c r="DZ71" s="164"/>
      <c r="EA71" s="164"/>
      <c r="EB71" s="164"/>
      <c r="EC71" s="164"/>
      <c r="ED71" s="164"/>
      <c r="EE71" s="164"/>
      <c r="EF71" s="164"/>
      <c r="EG71" s="164"/>
      <c r="EH71" s="164"/>
      <c r="EI71" s="164"/>
      <c r="EJ71" s="164"/>
      <c r="EK71" s="164"/>
      <c r="EL71" s="164"/>
      <c r="EM71" s="164"/>
      <c r="EN71" s="164"/>
      <c r="EO71" s="164"/>
      <c r="EP71" s="164"/>
      <c r="EQ71" s="164"/>
      <c r="ER71" s="164"/>
      <c r="ES71" s="164"/>
      <c r="ET71" s="164"/>
      <c r="EU71" s="164"/>
      <c r="EV71" s="164"/>
      <c r="EW71" s="164"/>
      <c r="EX71" s="164"/>
      <c r="EY71" s="164"/>
      <c r="EZ71" s="164"/>
      <c r="FA71" s="164"/>
      <c r="FB71" s="164"/>
      <c r="FC71" s="164"/>
      <c r="FD71" s="164"/>
      <c r="FE71" s="164"/>
      <c r="FF71" s="164"/>
      <c r="FG71" s="164"/>
      <c r="FH71" s="164"/>
      <c r="FI71" s="164"/>
      <c r="FJ71" s="164"/>
      <c r="FK71" s="164"/>
      <c r="FL71" s="164"/>
      <c r="FM71" s="164"/>
      <c r="FN71" s="164"/>
      <c r="FO71" s="164"/>
      <c r="FP71" s="164"/>
      <c r="FQ71" s="164"/>
      <c r="FR71" s="164"/>
      <c r="FS71" s="164"/>
      <c r="FT71" s="164"/>
      <c r="FU71" s="164"/>
      <c r="FV71" s="164"/>
      <c r="FW71" s="164"/>
      <c r="FX71" s="164"/>
      <c r="FY71" s="164"/>
      <c r="FZ71" s="164"/>
      <c r="GA71" s="164"/>
      <c r="GB71" s="164"/>
      <c r="GC71" s="164"/>
      <c r="GD71" s="164"/>
      <c r="GE71" s="164"/>
      <c r="GF71" s="164"/>
      <c r="GG71" s="164"/>
      <c r="GH71" s="164"/>
      <c r="GI71" s="164"/>
      <c r="GJ71" s="164"/>
      <c r="GK71" s="164"/>
      <c r="GL71" s="164"/>
      <c r="GM71" s="164"/>
      <c r="GN71" s="164"/>
      <c r="GO71" s="164"/>
      <c r="GP71" s="164"/>
      <c r="GQ71" s="164"/>
      <c r="GR71" s="164"/>
      <c r="GS71" s="164"/>
      <c r="GT71" s="164"/>
      <c r="GU71" s="164"/>
      <c r="GV71" s="164"/>
      <c r="GW71" s="164"/>
      <c r="GX71" s="164"/>
      <c r="GY71" s="164"/>
      <c r="GZ71" s="164"/>
      <c r="HA71" s="164"/>
      <c r="HB71" s="164"/>
      <c r="HC71" s="164"/>
      <c r="HD71" s="164"/>
      <c r="HE71" s="164"/>
      <c r="HF71" s="164"/>
      <c r="HG71" s="164"/>
      <c r="HH71" s="164"/>
      <c r="HI71" s="164"/>
      <c r="HJ71" s="164"/>
      <c r="HK71" s="164"/>
      <c r="HL71" s="164"/>
      <c r="HM71" s="164"/>
      <c r="HN71" s="164"/>
      <c r="HO71" s="164"/>
      <c r="HP71" s="164"/>
      <c r="HQ71" s="164"/>
      <c r="HR71" s="164"/>
      <c r="HS71" s="164"/>
      <c r="HT71" s="164"/>
      <c r="HU71" s="164"/>
      <c r="HV71" s="164"/>
      <c r="HW71" s="164"/>
    </row>
    <row r="72" spans="6:231" ht="13.5" customHeight="1" thickBot="1" x14ac:dyDescent="0.2">
      <c r="F72" s="109"/>
      <c r="L72" s="109"/>
      <c r="Y72" s="109"/>
      <c r="AK72" s="112"/>
      <c r="BG72" s="198"/>
      <c r="BH72" s="260"/>
      <c r="BI72" s="260"/>
      <c r="BJ72" s="164"/>
      <c r="CO72" s="160"/>
      <c r="CP72" s="160"/>
      <c r="CQ72" s="160"/>
      <c r="CR72" s="164"/>
      <c r="CS72" s="164"/>
      <c r="CT72" s="164"/>
      <c r="CU72" s="164"/>
      <c r="CV72" s="164"/>
      <c r="CW72" s="164"/>
      <c r="CX72" s="164"/>
      <c r="CY72" s="164"/>
      <c r="CZ72" s="164"/>
      <c r="DA72" s="164"/>
      <c r="DB72" s="164"/>
      <c r="DC72" s="164"/>
      <c r="DD72" s="164"/>
      <c r="DE72" s="164"/>
      <c r="DF72" s="164"/>
      <c r="DG72" s="164"/>
      <c r="DH72" s="164"/>
      <c r="DI72" s="164"/>
      <c r="DJ72" s="164"/>
      <c r="DK72" s="164"/>
      <c r="DL72" s="164"/>
      <c r="DM72" s="164"/>
      <c r="DN72" s="164"/>
      <c r="DO72" s="164"/>
      <c r="DP72" s="164"/>
      <c r="DQ72" s="164"/>
      <c r="DR72" s="164"/>
      <c r="DS72" s="164"/>
      <c r="DT72" s="164"/>
      <c r="DU72" s="164"/>
      <c r="DV72" s="164"/>
      <c r="DW72" s="164"/>
      <c r="DX72" s="164"/>
      <c r="DY72" s="164"/>
      <c r="DZ72" s="164"/>
      <c r="EA72" s="164"/>
      <c r="EB72" s="164"/>
      <c r="EC72" s="164"/>
      <c r="ED72" s="164"/>
      <c r="EE72" s="164"/>
      <c r="EF72" s="164"/>
      <c r="EG72" s="164"/>
      <c r="EH72" s="164"/>
      <c r="EI72" s="164"/>
      <c r="EJ72" s="164"/>
      <c r="EK72" s="164"/>
      <c r="EL72" s="164"/>
      <c r="EM72" s="164"/>
      <c r="EN72" s="164"/>
      <c r="EO72" s="164"/>
      <c r="EP72" s="164"/>
      <c r="EQ72" s="164"/>
      <c r="ER72" s="164"/>
      <c r="ES72" s="164"/>
      <c r="ET72" s="164"/>
      <c r="EU72" s="164"/>
      <c r="EV72" s="164"/>
      <c r="EW72" s="164"/>
      <c r="EX72" s="164"/>
      <c r="EY72" s="164"/>
      <c r="EZ72" s="164"/>
      <c r="FA72" s="164"/>
      <c r="FB72" s="164"/>
      <c r="FC72" s="164"/>
      <c r="FD72" s="164"/>
      <c r="FE72" s="164"/>
      <c r="FF72" s="164"/>
      <c r="FG72" s="164"/>
      <c r="FH72" s="164"/>
      <c r="FI72" s="164"/>
      <c r="FJ72" s="164"/>
      <c r="FK72" s="164"/>
      <c r="FL72" s="164"/>
      <c r="FM72" s="164"/>
      <c r="FN72" s="164"/>
      <c r="FO72" s="164"/>
      <c r="FP72" s="164"/>
      <c r="FQ72" s="164"/>
      <c r="FR72" s="164"/>
      <c r="FS72" s="164"/>
      <c r="FT72" s="164"/>
      <c r="FU72" s="164"/>
      <c r="FV72" s="164"/>
      <c r="FW72" s="164"/>
      <c r="FX72" s="164"/>
      <c r="FY72" s="164"/>
      <c r="FZ72" s="164"/>
      <c r="GA72" s="164"/>
      <c r="GB72" s="164"/>
      <c r="GC72" s="164"/>
      <c r="GD72" s="164"/>
      <c r="GE72" s="164"/>
      <c r="GF72" s="164"/>
      <c r="GG72" s="164"/>
      <c r="GH72" s="164"/>
      <c r="GI72" s="164"/>
      <c r="GJ72" s="164"/>
      <c r="GK72" s="164"/>
      <c r="GL72" s="164"/>
      <c r="GM72" s="164"/>
      <c r="GN72" s="164"/>
      <c r="GO72" s="164"/>
      <c r="GP72" s="164"/>
      <c r="GQ72" s="164"/>
      <c r="GR72" s="164"/>
      <c r="GS72" s="164"/>
      <c r="GT72" s="164"/>
      <c r="GU72" s="164"/>
      <c r="GV72" s="164"/>
      <c r="GW72" s="164"/>
      <c r="GX72" s="164"/>
      <c r="GY72" s="164"/>
      <c r="GZ72" s="164"/>
      <c r="HA72" s="164"/>
      <c r="HB72" s="164"/>
      <c r="HC72" s="164"/>
      <c r="HD72" s="164"/>
      <c r="HE72" s="164"/>
      <c r="HF72" s="164"/>
      <c r="HG72" s="164"/>
      <c r="HH72" s="164"/>
      <c r="HI72" s="164"/>
      <c r="HJ72" s="164"/>
      <c r="HK72" s="164"/>
      <c r="HL72" s="164"/>
      <c r="HM72" s="164"/>
      <c r="HN72" s="164"/>
      <c r="HO72" s="164"/>
      <c r="HP72" s="164"/>
      <c r="HQ72" s="164"/>
      <c r="HR72" s="164"/>
      <c r="HS72" s="164"/>
      <c r="HT72" s="164"/>
      <c r="HU72" s="164"/>
      <c r="HV72" s="164"/>
      <c r="HW72" s="164"/>
    </row>
    <row r="73" spans="6:231" ht="13.5" customHeight="1" thickTop="1" x14ac:dyDescent="0.15">
      <c r="F73" s="109"/>
      <c r="G73" s="769"/>
      <c r="H73" s="769"/>
      <c r="I73" s="769"/>
      <c r="J73" s="769"/>
      <c r="L73" s="109"/>
      <c r="M73" s="770"/>
      <c r="N73" s="770"/>
      <c r="O73" s="770"/>
      <c r="P73" s="770"/>
      <c r="Q73" s="770"/>
      <c r="R73" s="770"/>
      <c r="S73" s="770"/>
      <c r="T73" s="770"/>
      <c r="U73" s="770"/>
      <c r="V73" s="770"/>
      <c r="W73" s="770"/>
      <c r="Y73" s="109"/>
      <c r="Z73" s="771"/>
      <c r="AA73" s="771"/>
      <c r="AB73" s="771"/>
      <c r="AC73" s="771"/>
      <c r="AD73" s="771"/>
      <c r="AJ73" s="283"/>
      <c r="AK73" s="265"/>
      <c r="AL73" s="167"/>
      <c r="AM73" s="167"/>
      <c r="AN73" s="167"/>
      <c r="AO73" s="167"/>
      <c r="AP73" s="167"/>
      <c r="AQ73" s="167"/>
      <c r="AR73" s="167"/>
      <c r="AS73" s="167"/>
      <c r="AT73" s="167"/>
      <c r="AU73" s="167"/>
      <c r="AV73" s="167"/>
      <c r="AW73" s="167"/>
      <c r="AX73" s="167"/>
      <c r="AY73" s="167"/>
      <c r="AZ73" s="167"/>
      <c r="BA73" s="167"/>
      <c r="BG73" s="198"/>
      <c r="BH73" s="260"/>
      <c r="BI73" s="260"/>
      <c r="BJ73" s="164"/>
      <c r="CO73" s="160"/>
      <c r="CP73" s="160"/>
      <c r="CQ73" s="160"/>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c r="EB73" s="164"/>
      <c r="EC73" s="164"/>
      <c r="ED73" s="164"/>
      <c r="EE73" s="164"/>
      <c r="EF73" s="164"/>
      <c r="EG73" s="164"/>
      <c r="EH73" s="164"/>
      <c r="EI73" s="164"/>
      <c r="EJ73" s="164"/>
      <c r="EK73" s="164"/>
      <c r="EL73" s="164"/>
      <c r="EM73" s="164"/>
      <c r="EN73" s="164"/>
      <c r="EO73" s="164"/>
      <c r="EP73" s="164"/>
      <c r="EQ73" s="164"/>
      <c r="ER73" s="164"/>
      <c r="ES73" s="164"/>
      <c r="ET73" s="164"/>
      <c r="EU73" s="164"/>
      <c r="EV73" s="164"/>
      <c r="EW73" s="164"/>
      <c r="EX73" s="164"/>
      <c r="EY73" s="164"/>
      <c r="EZ73" s="164"/>
      <c r="FA73" s="164"/>
      <c r="FB73" s="164"/>
      <c r="FC73" s="164"/>
      <c r="FD73" s="164"/>
      <c r="FE73" s="164"/>
      <c r="FF73" s="164"/>
      <c r="FG73" s="164"/>
      <c r="FH73" s="164"/>
      <c r="FI73" s="164"/>
      <c r="FJ73" s="164"/>
      <c r="FK73" s="164"/>
      <c r="FL73" s="164"/>
      <c r="FM73" s="164"/>
      <c r="FN73" s="164"/>
      <c r="FO73" s="164"/>
      <c r="FP73" s="164"/>
      <c r="FQ73" s="164"/>
      <c r="FR73" s="164"/>
      <c r="FS73" s="164"/>
      <c r="FT73" s="164"/>
      <c r="FU73" s="164"/>
      <c r="FV73" s="164"/>
      <c r="FW73" s="164"/>
      <c r="FX73" s="164"/>
      <c r="FY73" s="164"/>
      <c r="FZ73" s="164"/>
      <c r="GA73" s="164"/>
      <c r="GB73" s="164"/>
      <c r="GC73" s="164"/>
      <c r="GD73" s="164"/>
      <c r="GE73" s="164"/>
      <c r="GF73" s="164"/>
      <c r="GG73" s="164"/>
      <c r="GH73" s="164"/>
      <c r="GI73" s="164"/>
      <c r="GJ73" s="164"/>
      <c r="GK73" s="164"/>
      <c r="GL73" s="164"/>
      <c r="GM73" s="164"/>
      <c r="GN73" s="164"/>
      <c r="GO73" s="164"/>
      <c r="GP73" s="164"/>
      <c r="GQ73" s="164"/>
      <c r="GR73" s="164"/>
      <c r="GS73" s="164"/>
      <c r="GT73" s="164"/>
      <c r="GU73" s="164"/>
      <c r="GV73" s="164"/>
      <c r="GW73" s="164"/>
      <c r="GX73" s="164"/>
      <c r="GY73" s="164"/>
      <c r="GZ73" s="164"/>
      <c r="HA73" s="164"/>
      <c r="HB73" s="164"/>
      <c r="HC73" s="164"/>
      <c r="HD73" s="164"/>
      <c r="HE73" s="164"/>
      <c r="HF73" s="164"/>
      <c r="HG73" s="164"/>
      <c r="HH73" s="164"/>
      <c r="HI73" s="164"/>
      <c r="HJ73" s="164"/>
      <c r="HK73" s="164"/>
      <c r="HL73" s="164"/>
      <c r="HM73" s="164"/>
      <c r="HN73" s="164"/>
      <c r="HO73" s="164"/>
      <c r="HP73" s="164"/>
      <c r="HQ73" s="164"/>
      <c r="HR73" s="164"/>
      <c r="HS73" s="164"/>
      <c r="HT73" s="164"/>
      <c r="HU73" s="164"/>
      <c r="HV73" s="164"/>
      <c r="HW73" s="164"/>
    </row>
    <row r="74" spans="6:231" ht="13.5" customHeight="1" x14ac:dyDescent="0.15">
      <c r="F74" s="109"/>
      <c r="G74" s="769"/>
      <c r="H74" s="769"/>
      <c r="I74" s="769"/>
      <c r="J74" s="769"/>
      <c r="L74" s="109"/>
      <c r="M74" s="770"/>
      <c r="N74" s="770"/>
      <c r="O74" s="770"/>
      <c r="P74" s="770"/>
      <c r="Q74" s="770"/>
      <c r="R74" s="770"/>
      <c r="S74" s="770"/>
      <c r="T74" s="770"/>
      <c r="U74" s="770"/>
      <c r="V74" s="770"/>
      <c r="W74" s="770"/>
      <c r="Y74" s="109"/>
      <c r="Z74" s="771"/>
      <c r="AA74" s="771"/>
      <c r="AB74" s="771"/>
      <c r="AC74" s="771"/>
      <c r="AD74" s="771"/>
      <c r="AJ74" s="284"/>
      <c r="AL74" s="167"/>
      <c r="AM74" s="167"/>
      <c r="AN74" s="167"/>
      <c r="AO74" s="167"/>
      <c r="AP74" s="167"/>
      <c r="AQ74" s="167"/>
      <c r="AR74" s="167"/>
      <c r="AS74" s="167"/>
      <c r="AT74" s="167"/>
      <c r="AU74" s="167"/>
      <c r="AV74" s="167"/>
      <c r="AW74" s="167"/>
      <c r="AX74" s="167"/>
      <c r="AY74" s="167"/>
      <c r="AZ74" s="167"/>
      <c r="BA74" s="167"/>
      <c r="BG74" s="198"/>
      <c r="BH74" s="260"/>
      <c r="BI74" s="260"/>
      <c r="BJ74" s="164"/>
      <c r="CO74" s="160"/>
      <c r="CP74" s="160"/>
      <c r="CQ74" s="160"/>
      <c r="CR74" s="164"/>
      <c r="CS74" s="164"/>
      <c r="CT74" s="164"/>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4"/>
      <c r="EJ74" s="164"/>
      <c r="EK74" s="164"/>
      <c r="EL74" s="164"/>
      <c r="EM74" s="164"/>
      <c r="EN74" s="164"/>
      <c r="EO74" s="164"/>
      <c r="EP74" s="164"/>
      <c r="EQ74" s="164"/>
      <c r="ER74" s="164"/>
      <c r="ES74" s="164"/>
      <c r="ET74" s="164"/>
      <c r="EU74" s="164"/>
      <c r="EV74" s="164"/>
      <c r="EW74" s="164"/>
      <c r="EX74" s="164"/>
      <c r="EY74" s="164"/>
      <c r="EZ74" s="164"/>
      <c r="FA74" s="164"/>
      <c r="FB74" s="164"/>
      <c r="FC74" s="164"/>
      <c r="FD74" s="164"/>
      <c r="FE74" s="164"/>
      <c r="FF74" s="164"/>
      <c r="FG74" s="164"/>
      <c r="FH74" s="164"/>
      <c r="FI74" s="164"/>
      <c r="FJ74" s="164"/>
      <c r="FK74" s="164"/>
      <c r="FL74" s="164"/>
      <c r="FM74" s="164"/>
      <c r="FN74" s="164"/>
      <c r="FO74" s="164"/>
      <c r="FP74" s="164"/>
      <c r="FQ74" s="164"/>
      <c r="FR74" s="164"/>
      <c r="FS74" s="164"/>
      <c r="FT74" s="164"/>
      <c r="FU74" s="164"/>
      <c r="FV74" s="164"/>
      <c r="FW74" s="164"/>
      <c r="FX74" s="164"/>
      <c r="FY74" s="164"/>
      <c r="FZ74" s="164"/>
      <c r="GA74" s="164"/>
      <c r="GB74" s="164"/>
      <c r="GC74" s="164"/>
      <c r="GD74" s="164"/>
      <c r="GE74" s="164"/>
      <c r="GF74" s="164"/>
      <c r="GG74" s="164"/>
      <c r="GH74" s="164"/>
      <c r="GI74" s="164"/>
      <c r="GJ74" s="164"/>
      <c r="GK74" s="164"/>
      <c r="GL74" s="164"/>
      <c r="GM74" s="164"/>
      <c r="GN74" s="164"/>
      <c r="GO74" s="164"/>
      <c r="GP74" s="164"/>
      <c r="GQ74" s="164"/>
      <c r="GR74" s="164"/>
      <c r="GS74" s="164"/>
      <c r="GT74" s="164"/>
      <c r="GU74" s="164"/>
      <c r="GV74" s="164"/>
      <c r="GW74" s="164"/>
      <c r="GX74" s="164"/>
      <c r="GY74" s="164"/>
      <c r="GZ74" s="164"/>
      <c r="HA74" s="164"/>
      <c r="HB74" s="164"/>
      <c r="HC74" s="164"/>
      <c r="HD74" s="164"/>
      <c r="HE74" s="164"/>
      <c r="HF74" s="164"/>
      <c r="HG74" s="164"/>
      <c r="HH74" s="164"/>
      <c r="HI74" s="164"/>
      <c r="HJ74" s="164"/>
      <c r="HK74" s="164"/>
      <c r="HL74" s="164"/>
      <c r="HM74" s="164"/>
      <c r="HN74" s="164"/>
      <c r="HO74" s="164"/>
      <c r="HP74" s="164"/>
      <c r="HQ74" s="164"/>
      <c r="HR74" s="164"/>
      <c r="HS74" s="164"/>
      <c r="HT74" s="164"/>
      <c r="HU74" s="164"/>
      <c r="HV74" s="164"/>
      <c r="HW74" s="164"/>
    </row>
    <row r="75" spans="6:231" ht="13.5" customHeight="1" x14ac:dyDescent="0.15">
      <c r="F75" s="109"/>
      <c r="G75" s="769"/>
      <c r="H75" s="769"/>
      <c r="I75" s="769"/>
      <c r="J75" s="769"/>
      <c r="L75" s="109"/>
      <c r="M75" s="770"/>
      <c r="N75" s="770"/>
      <c r="O75" s="770"/>
      <c r="P75" s="770"/>
      <c r="Q75" s="770"/>
      <c r="R75" s="770"/>
      <c r="S75" s="770"/>
      <c r="T75" s="770"/>
      <c r="U75" s="770"/>
      <c r="V75" s="770"/>
      <c r="W75" s="770"/>
      <c r="Y75" s="109"/>
      <c r="Z75" s="771"/>
      <c r="AA75" s="771"/>
      <c r="AB75" s="771"/>
      <c r="AC75" s="771"/>
      <c r="AD75" s="771"/>
      <c r="AL75" s="167"/>
      <c r="AM75" s="167"/>
      <c r="AN75" s="167"/>
      <c r="AO75" s="167"/>
      <c r="AP75" s="167"/>
      <c r="AQ75" s="167"/>
      <c r="AR75" s="167"/>
      <c r="AS75" s="167"/>
      <c r="AT75" s="167"/>
      <c r="AU75" s="167"/>
      <c r="AV75" s="167"/>
      <c r="AW75" s="167"/>
      <c r="AX75" s="167"/>
      <c r="AY75" s="167"/>
      <c r="AZ75" s="167"/>
      <c r="BA75" s="167"/>
      <c r="BG75" s="198"/>
      <c r="BH75" s="260"/>
      <c r="BI75" s="260"/>
      <c r="BJ75" s="164"/>
      <c r="CO75" s="160"/>
      <c r="CP75" s="160"/>
      <c r="CQ75" s="160"/>
      <c r="CR75" s="165"/>
      <c r="CS75" s="165"/>
      <c r="CT75" s="165"/>
      <c r="CU75" s="165"/>
      <c r="CV75" s="165"/>
      <c r="CW75" s="165"/>
      <c r="CX75" s="165"/>
      <c r="CY75" s="164"/>
      <c r="CZ75" s="164"/>
      <c r="DA75" s="164"/>
      <c r="DB75" s="164"/>
      <c r="DC75" s="164"/>
      <c r="DD75" s="164"/>
      <c r="DE75" s="164"/>
      <c r="DF75" s="164"/>
      <c r="DG75" s="164"/>
      <c r="DH75" s="164"/>
      <c r="DI75" s="164"/>
      <c r="DJ75" s="164"/>
      <c r="DK75" s="164"/>
      <c r="DL75" s="164"/>
      <c r="DM75" s="164"/>
      <c r="DN75" s="164"/>
      <c r="DO75" s="164"/>
      <c r="DP75" s="164"/>
      <c r="DQ75" s="164"/>
      <c r="DR75" s="164"/>
      <c r="DS75" s="164"/>
      <c r="DT75" s="164"/>
      <c r="DU75" s="164"/>
      <c r="DV75" s="164"/>
      <c r="DW75" s="164"/>
      <c r="DX75" s="164"/>
      <c r="DY75" s="164"/>
      <c r="DZ75" s="164"/>
      <c r="EA75" s="164"/>
      <c r="EB75" s="164"/>
      <c r="EC75" s="164"/>
      <c r="ED75" s="164"/>
      <c r="EE75" s="164"/>
      <c r="EF75" s="164"/>
      <c r="EG75" s="164"/>
      <c r="EH75" s="164"/>
      <c r="EI75" s="164"/>
      <c r="EJ75" s="164"/>
      <c r="EK75" s="164"/>
      <c r="EL75" s="164"/>
      <c r="EM75" s="164"/>
      <c r="EN75" s="164"/>
      <c r="EO75" s="164"/>
      <c r="EP75" s="164"/>
      <c r="EQ75" s="164"/>
      <c r="ER75" s="164"/>
      <c r="ES75" s="164"/>
      <c r="ET75" s="164"/>
      <c r="EU75" s="164"/>
      <c r="EV75" s="164"/>
      <c r="EW75" s="164"/>
      <c r="EX75" s="164"/>
      <c r="EY75" s="164"/>
      <c r="EZ75" s="164"/>
      <c r="FA75" s="164"/>
      <c r="FB75" s="164"/>
      <c r="FC75" s="164"/>
      <c r="FD75" s="164"/>
      <c r="FE75" s="164"/>
      <c r="FF75" s="164"/>
      <c r="FG75" s="164"/>
      <c r="FH75" s="164"/>
      <c r="FI75" s="164"/>
      <c r="FJ75" s="164"/>
      <c r="FK75" s="164"/>
      <c r="FL75" s="164"/>
      <c r="FM75" s="164"/>
      <c r="FN75" s="164"/>
      <c r="FO75" s="164"/>
      <c r="FP75" s="164"/>
      <c r="FQ75" s="164"/>
      <c r="FR75" s="164"/>
      <c r="FS75" s="164"/>
      <c r="FT75" s="164"/>
      <c r="FU75" s="164"/>
      <c r="FV75" s="164"/>
      <c r="FW75" s="164"/>
      <c r="FX75" s="164"/>
      <c r="FY75" s="164"/>
      <c r="FZ75" s="164"/>
      <c r="GA75" s="164"/>
      <c r="GB75" s="164"/>
      <c r="GC75" s="164"/>
      <c r="GD75" s="164"/>
      <c r="GE75" s="164"/>
      <c r="GF75" s="164"/>
      <c r="GG75" s="164"/>
      <c r="GH75" s="164"/>
      <c r="GI75" s="164"/>
      <c r="GJ75" s="164"/>
      <c r="GK75" s="164"/>
      <c r="GL75" s="164"/>
      <c r="GM75" s="164"/>
      <c r="GN75" s="164"/>
      <c r="GO75" s="164"/>
      <c r="GP75" s="164"/>
      <c r="GQ75" s="164"/>
      <c r="GR75" s="164"/>
      <c r="GS75" s="164"/>
      <c r="GT75" s="164"/>
      <c r="GU75" s="164"/>
      <c r="GV75" s="164"/>
      <c r="GW75" s="164"/>
      <c r="GX75" s="164"/>
      <c r="GY75" s="164"/>
      <c r="GZ75" s="164"/>
      <c r="HA75" s="164"/>
      <c r="HB75" s="164"/>
      <c r="HC75" s="164"/>
      <c r="HD75" s="164"/>
      <c r="HE75" s="164"/>
      <c r="HF75" s="164"/>
      <c r="HG75" s="164"/>
      <c r="HH75" s="164"/>
      <c r="HI75" s="164"/>
      <c r="HJ75" s="164"/>
      <c r="HK75" s="164"/>
      <c r="HL75" s="164"/>
      <c r="HM75" s="164"/>
      <c r="HN75" s="164"/>
      <c r="HO75" s="164"/>
      <c r="HP75" s="164"/>
      <c r="HQ75" s="164"/>
      <c r="HR75" s="164"/>
      <c r="HS75" s="164"/>
      <c r="HT75" s="164"/>
      <c r="HU75" s="164"/>
      <c r="HV75" s="164"/>
      <c r="HW75" s="164"/>
    </row>
    <row r="76" spans="6:231" ht="13.5" customHeight="1" x14ac:dyDescent="0.15">
      <c r="F76" s="109"/>
      <c r="G76" s="769"/>
      <c r="H76" s="769"/>
      <c r="I76" s="769"/>
      <c r="J76" s="769"/>
      <c r="L76" s="109"/>
      <c r="M76" s="770"/>
      <c r="N76" s="770"/>
      <c r="O76" s="770"/>
      <c r="P76" s="770"/>
      <c r="Q76" s="770"/>
      <c r="R76" s="770"/>
      <c r="S76" s="770"/>
      <c r="T76" s="770"/>
      <c r="U76" s="770"/>
      <c r="V76" s="770"/>
      <c r="W76" s="770"/>
      <c r="Y76" s="109"/>
      <c r="Z76" s="771"/>
      <c r="AA76" s="771"/>
      <c r="AB76" s="771"/>
      <c r="AC76" s="771"/>
      <c r="AD76" s="771"/>
      <c r="AL76" s="167"/>
      <c r="AM76" s="167"/>
      <c r="AN76" s="167"/>
      <c r="AO76" s="167"/>
      <c r="AP76" s="167"/>
      <c r="AQ76" s="167"/>
      <c r="AR76" s="167"/>
      <c r="AS76" s="167"/>
      <c r="AT76" s="167"/>
      <c r="AU76" s="167"/>
      <c r="AV76" s="167"/>
      <c r="AW76" s="167"/>
      <c r="AX76" s="167"/>
      <c r="AY76" s="167"/>
      <c r="AZ76" s="167"/>
      <c r="BA76" s="167"/>
      <c r="BG76" s="198"/>
      <c r="BH76" s="260"/>
      <c r="BI76" s="260"/>
      <c r="BJ76" s="164"/>
      <c r="CO76" s="160"/>
      <c r="CP76" s="160"/>
      <c r="CQ76" s="160"/>
      <c r="CR76" s="164"/>
      <c r="CS76" s="164"/>
      <c r="CT76" s="164"/>
      <c r="CU76" s="164"/>
      <c r="CV76" s="164"/>
      <c r="CW76" s="164"/>
      <c r="CX76" s="164"/>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164"/>
      <c r="EJ76" s="164"/>
      <c r="EK76" s="164"/>
      <c r="EL76" s="164"/>
      <c r="EM76" s="164"/>
      <c r="EN76" s="164"/>
      <c r="EO76" s="164"/>
      <c r="EP76" s="164"/>
      <c r="EQ76" s="164"/>
      <c r="ER76" s="164"/>
      <c r="ES76" s="164"/>
      <c r="ET76" s="164"/>
      <c r="EU76" s="164"/>
      <c r="EV76" s="164"/>
      <c r="EW76" s="164"/>
      <c r="EX76" s="164"/>
      <c r="EY76" s="164"/>
      <c r="EZ76" s="164"/>
      <c r="FA76" s="164"/>
      <c r="FB76" s="164"/>
      <c r="FC76" s="164"/>
      <c r="FD76" s="164"/>
      <c r="FE76" s="164"/>
      <c r="FF76" s="164"/>
      <c r="FG76" s="164"/>
      <c r="FH76" s="164"/>
      <c r="FI76" s="164"/>
      <c r="FJ76" s="164"/>
      <c r="FK76" s="164"/>
      <c r="FL76" s="164"/>
      <c r="FM76" s="164"/>
      <c r="FN76" s="164"/>
      <c r="FO76" s="164"/>
      <c r="FP76" s="164"/>
      <c r="FQ76" s="164"/>
      <c r="FR76" s="164"/>
      <c r="FS76" s="164"/>
      <c r="FT76" s="164"/>
      <c r="FU76" s="164"/>
      <c r="FV76" s="164"/>
      <c r="FW76" s="164"/>
      <c r="FX76" s="164"/>
      <c r="FY76" s="164"/>
      <c r="FZ76" s="164"/>
      <c r="GA76" s="164"/>
      <c r="GB76" s="164"/>
      <c r="GC76" s="164"/>
      <c r="GD76" s="164"/>
      <c r="GE76" s="164"/>
      <c r="GF76" s="164"/>
      <c r="GG76" s="164"/>
      <c r="GH76" s="164"/>
      <c r="GI76" s="164"/>
      <c r="GJ76" s="164"/>
      <c r="GK76" s="164"/>
      <c r="GL76" s="164"/>
      <c r="GM76" s="164"/>
      <c r="GN76" s="164"/>
      <c r="GO76" s="164"/>
      <c r="GP76" s="164"/>
      <c r="GQ76" s="164"/>
      <c r="GR76" s="164"/>
      <c r="GS76" s="164"/>
      <c r="GT76" s="164"/>
      <c r="GU76" s="164"/>
      <c r="GV76" s="164"/>
      <c r="GW76" s="164"/>
      <c r="GX76" s="164"/>
      <c r="GY76" s="164"/>
      <c r="GZ76" s="164"/>
      <c r="HA76" s="164"/>
      <c r="HB76" s="164"/>
      <c r="HC76" s="164"/>
      <c r="HD76" s="164"/>
      <c r="HE76" s="164"/>
      <c r="HF76" s="164"/>
      <c r="HG76" s="164"/>
      <c r="HH76" s="164"/>
      <c r="HI76" s="164"/>
      <c r="HJ76" s="164"/>
      <c r="HK76" s="164"/>
      <c r="HL76" s="164"/>
      <c r="HM76" s="164"/>
      <c r="HN76" s="164"/>
      <c r="HO76" s="164"/>
      <c r="HP76" s="164"/>
      <c r="HQ76" s="164"/>
      <c r="HR76" s="164"/>
      <c r="HS76" s="164"/>
      <c r="HT76" s="164"/>
      <c r="HU76" s="164"/>
      <c r="HV76" s="164"/>
      <c r="HW76" s="164"/>
    </row>
    <row r="77" spans="6:231" ht="13.5" customHeight="1" x14ac:dyDescent="0.15">
      <c r="BG77" s="198"/>
      <c r="BH77" s="260"/>
      <c r="BI77" s="260"/>
      <c r="BJ77" s="164"/>
      <c r="CO77" s="160"/>
      <c r="CP77" s="160"/>
      <c r="CQ77" s="160"/>
      <c r="CR77" s="164"/>
      <c r="CS77" s="164"/>
      <c r="CT77" s="164"/>
      <c r="CU77" s="164"/>
      <c r="CV77" s="164"/>
      <c r="CW77" s="164"/>
      <c r="CX77" s="164"/>
      <c r="CY77" s="165"/>
      <c r="CZ77" s="165"/>
      <c r="DA77" s="164"/>
      <c r="DB77" s="164"/>
      <c r="DC77" s="164"/>
      <c r="DD77" s="164"/>
      <c r="DE77" s="164"/>
      <c r="DF77" s="164"/>
      <c r="DG77" s="164"/>
      <c r="DH77" s="164"/>
      <c r="DI77" s="164"/>
      <c r="DJ77" s="164"/>
      <c r="DK77" s="164"/>
      <c r="DL77" s="164"/>
      <c r="DM77" s="164"/>
      <c r="DN77" s="164"/>
      <c r="DO77" s="164"/>
      <c r="DP77" s="164"/>
      <c r="DQ77" s="164"/>
      <c r="DR77" s="164"/>
      <c r="DS77" s="164"/>
      <c r="DT77" s="164"/>
      <c r="DU77" s="164"/>
      <c r="DV77" s="164"/>
      <c r="DW77" s="164"/>
      <c r="DX77" s="164"/>
      <c r="DY77" s="164"/>
      <c r="DZ77" s="164"/>
      <c r="EA77" s="164"/>
      <c r="EB77" s="164"/>
      <c r="EC77" s="164"/>
      <c r="ED77" s="164"/>
      <c r="EE77" s="164"/>
      <c r="EF77" s="164"/>
      <c r="EG77" s="164"/>
      <c r="EH77" s="164"/>
      <c r="EI77" s="164"/>
      <c r="EJ77" s="164"/>
      <c r="EK77" s="164"/>
      <c r="EL77" s="164"/>
      <c r="EM77" s="164"/>
      <c r="EN77" s="164"/>
      <c r="EO77" s="164"/>
      <c r="EP77" s="164"/>
      <c r="EQ77" s="164"/>
      <c r="ER77" s="164"/>
      <c r="ES77" s="164"/>
      <c r="ET77" s="164"/>
      <c r="EU77" s="164"/>
      <c r="EV77" s="164"/>
      <c r="EW77" s="164"/>
      <c r="EX77" s="164"/>
      <c r="EY77" s="164"/>
      <c r="EZ77" s="164"/>
      <c r="FA77" s="164"/>
      <c r="FB77" s="164"/>
      <c r="FC77" s="164"/>
      <c r="FD77" s="164"/>
      <c r="FE77" s="164"/>
      <c r="FF77" s="164"/>
      <c r="FG77" s="164"/>
      <c r="FH77" s="164"/>
      <c r="FI77" s="164"/>
      <c r="FJ77" s="164"/>
      <c r="FK77" s="164"/>
      <c r="FL77" s="164"/>
      <c r="FM77" s="164"/>
      <c r="FN77" s="164"/>
      <c r="FO77" s="164"/>
      <c r="FP77" s="164"/>
      <c r="FQ77" s="164"/>
      <c r="FR77" s="164"/>
      <c r="FS77" s="164"/>
      <c r="FT77" s="164"/>
      <c r="FU77" s="164"/>
      <c r="FV77" s="164"/>
      <c r="FW77" s="164"/>
      <c r="FX77" s="164"/>
      <c r="FY77" s="164"/>
      <c r="FZ77" s="164"/>
      <c r="GA77" s="164"/>
      <c r="GB77" s="164"/>
      <c r="GC77" s="164"/>
      <c r="GD77" s="164"/>
      <c r="GE77" s="164"/>
      <c r="GF77" s="164"/>
      <c r="GG77" s="164"/>
      <c r="GH77" s="164"/>
      <c r="GI77" s="164"/>
      <c r="GJ77" s="164"/>
      <c r="GK77" s="164"/>
      <c r="GL77" s="164"/>
      <c r="GM77" s="164"/>
      <c r="GN77" s="164"/>
      <c r="GO77" s="164"/>
      <c r="GP77" s="164"/>
      <c r="GQ77" s="164"/>
      <c r="GR77" s="164"/>
      <c r="GS77" s="164"/>
      <c r="GT77" s="164"/>
      <c r="GU77" s="164"/>
      <c r="GV77" s="164"/>
      <c r="GW77" s="164"/>
      <c r="GX77" s="164"/>
      <c r="GY77" s="164"/>
      <c r="GZ77" s="164"/>
      <c r="HA77" s="164"/>
      <c r="HB77" s="164"/>
      <c r="HC77" s="164"/>
      <c r="HD77" s="164"/>
      <c r="HE77" s="164"/>
      <c r="HF77" s="164"/>
      <c r="HG77" s="164"/>
      <c r="HH77" s="164"/>
      <c r="HI77" s="164"/>
      <c r="HJ77" s="164"/>
      <c r="HK77" s="164"/>
      <c r="HL77" s="164"/>
      <c r="HM77" s="164"/>
      <c r="HN77" s="164"/>
      <c r="HO77" s="164"/>
      <c r="HP77" s="164"/>
      <c r="HQ77" s="164"/>
      <c r="HR77" s="164"/>
      <c r="HS77" s="164"/>
      <c r="HT77" s="164"/>
      <c r="HU77" s="164"/>
      <c r="HV77" s="164"/>
      <c r="HW77" s="164"/>
    </row>
    <row r="78" spans="6:231" ht="13.5" customHeight="1" x14ac:dyDescent="0.15">
      <c r="BG78" s="198"/>
      <c r="BH78" s="260"/>
      <c r="BI78" s="260"/>
      <c r="BJ78" s="164"/>
      <c r="CO78" s="160"/>
      <c r="CP78" s="160"/>
      <c r="CQ78" s="160"/>
      <c r="CR78" s="164"/>
      <c r="CS78" s="164"/>
      <c r="CT78" s="164"/>
      <c r="CU78" s="164"/>
      <c r="CV78" s="164"/>
      <c r="CW78" s="164"/>
      <c r="CX78" s="164"/>
      <c r="CY78" s="164"/>
      <c r="CZ78" s="164"/>
      <c r="DA78" s="164"/>
      <c r="DB78" s="164"/>
      <c r="DC78" s="164"/>
      <c r="DD78" s="164"/>
      <c r="DE78" s="164"/>
      <c r="DF78" s="164"/>
      <c r="DG78" s="164"/>
      <c r="DH78" s="164"/>
      <c r="DI78" s="164"/>
      <c r="DJ78" s="164"/>
      <c r="DK78" s="164"/>
      <c r="DL78" s="164"/>
      <c r="DM78" s="164"/>
      <c r="DN78" s="164"/>
      <c r="DO78" s="164"/>
      <c r="DP78" s="164"/>
      <c r="DQ78" s="164"/>
      <c r="DR78" s="164"/>
      <c r="DS78" s="164"/>
      <c r="DT78" s="164"/>
      <c r="DU78" s="164"/>
      <c r="DV78" s="164"/>
      <c r="DW78" s="164"/>
      <c r="DX78" s="164"/>
      <c r="DY78" s="164"/>
      <c r="DZ78" s="164"/>
      <c r="EA78" s="164"/>
      <c r="EB78" s="164"/>
      <c r="EC78" s="164"/>
      <c r="ED78" s="164"/>
      <c r="EE78" s="164"/>
      <c r="EF78" s="164"/>
      <c r="EG78" s="164"/>
      <c r="EH78" s="164"/>
      <c r="EI78" s="164"/>
      <c r="EJ78" s="164"/>
      <c r="EK78" s="164"/>
      <c r="EL78" s="164"/>
      <c r="EM78" s="164"/>
      <c r="EN78" s="164"/>
      <c r="EO78" s="164"/>
      <c r="EP78" s="164"/>
      <c r="EQ78" s="164"/>
      <c r="ER78" s="164"/>
      <c r="ES78" s="164"/>
      <c r="ET78" s="164"/>
      <c r="EU78" s="164"/>
      <c r="EV78" s="164"/>
      <c r="EW78" s="164"/>
      <c r="EX78" s="164"/>
      <c r="EY78" s="164"/>
      <c r="EZ78" s="164"/>
      <c r="FA78" s="164"/>
      <c r="FB78" s="164"/>
      <c r="FC78" s="164"/>
      <c r="FD78" s="164"/>
      <c r="FE78" s="164"/>
      <c r="FF78" s="164"/>
      <c r="FG78" s="164"/>
      <c r="FH78" s="164"/>
      <c r="FI78" s="164"/>
      <c r="FJ78" s="164"/>
      <c r="FK78" s="164"/>
      <c r="FL78" s="164"/>
      <c r="FM78" s="164"/>
      <c r="FN78" s="164"/>
      <c r="FO78" s="164"/>
      <c r="FP78" s="164"/>
      <c r="FQ78" s="164"/>
      <c r="FR78" s="164"/>
      <c r="FS78" s="164"/>
      <c r="FT78" s="164"/>
      <c r="FU78" s="164"/>
      <c r="FV78" s="164"/>
      <c r="FW78" s="164"/>
      <c r="FX78" s="164"/>
      <c r="FY78" s="164"/>
      <c r="FZ78" s="164"/>
      <c r="GA78" s="164"/>
      <c r="GB78" s="164"/>
      <c r="GC78" s="164"/>
      <c r="GD78" s="164"/>
      <c r="GE78" s="164"/>
      <c r="GF78" s="164"/>
      <c r="GG78" s="164"/>
      <c r="GH78" s="164"/>
      <c r="GI78" s="164"/>
      <c r="GJ78" s="164"/>
      <c r="GK78" s="164"/>
      <c r="GL78" s="164"/>
      <c r="GM78" s="164"/>
      <c r="GN78" s="164"/>
      <c r="GO78" s="164"/>
      <c r="GP78" s="164"/>
      <c r="GQ78" s="164"/>
      <c r="GR78" s="164"/>
      <c r="GS78" s="164"/>
      <c r="GT78" s="164"/>
      <c r="GU78" s="164"/>
      <c r="GV78" s="164"/>
      <c r="GW78" s="164"/>
      <c r="GX78" s="164"/>
      <c r="GY78" s="164"/>
      <c r="GZ78" s="164"/>
      <c r="HA78" s="164"/>
      <c r="HB78" s="164"/>
      <c r="HC78" s="164"/>
      <c r="HD78" s="164"/>
      <c r="HE78" s="164"/>
      <c r="HF78" s="164"/>
      <c r="HG78" s="164"/>
      <c r="HH78" s="164"/>
      <c r="HI78" s="164"/>
      <c r="HJ78" s="164"/>
      <c r="HK78" s="164"/>
      <c r="HL78" s="164"/>
      <c r="HM78" s="164"/>
      <c r="HN78" s="164"/>
      <c r="HO78" s="164"/>
      <c r="HP78" s="164"/>
      <c r="HQ78" s="164"/>
      <c r="HR78" s="164"/>
      <c r="HS78" s="164"/>
      <c r="HT78" s="164"/>
      <c r="HU78" s="164"/>
      <c r="HV78" s="164"/>
      <c r="HW78" s="164"/>
    </row>
    <row r="79" spans="6:231" ht="13.5" customHeight="1" x14ac:dyDescent="0.15">
      <c r="BG79" s="198"/>
      <c r="BH79" s="260"/>
      <c r="BI79" s="260"/>
      <c r="BJ79" s="164"/>
      <c r="CO79" s="160"/>
      <c r="CP79" s="160"/>
      <c r="CQ79" s="160"/>
      <c r="CR79" s="164"/>
      <c r="CS79" s="164"/>
      <c r="CT79" s="164"/>
      <c r="CU79" s="164"/>
      <c r="CV79" s="164"/>
      <c r="CW79" s="164"/>
      <c r="CX79" s="164"/>
      <c r="CY79" s="164"/>
      <c r="CZ79" s="164"/>
      <c r="DA79" s="164"/>
      <c r="DB79" s="164"/>
      <c r="DC79" s="164"/>
      <c r="DD79" s="164"/>
      <c r="DE79" s="164"/>
      <c r="DF79" s="164"/>
      <c r="DG79" s="164"/>
      <c r="DH79" s="164"/>
      <c r="DI79" s="164"/>
      <c r="DJ79" s="164"/>
      <c r="DK79" s="164"/>
      <c r="DL79" s="164"/>
      <c r="DM79" s="164"/>
      <c r="DN79" s="164"/>
      <c r="DO79" s="164"/>
      <c r="DP79" s="164"/>
      <c r="DQ79" s="164"/>
      <c r="DR79" s="164"/>
      <c r="DS79" s="164"/>
      <c r="DT79" s="164"/>
      <c r="DU79" s="164"/>
      <c r="DV79" s="164"/>
      <c r="DW79" s="164"/>
      <c r="DX79" s="164"/>
      <c r="DY79" s="164"/>
      <c r="DZ79" s="164"/>
      <c r="EA79" s="164"/>
      <c r="EB79" s="164"/>
      <c r="EC79" s="164"/>
      <c r="ED79" s="164"/>
      <c r="EE79" s="164"/>
      <c r="EF79" s="164"/>
      <c r="EG79" s="164"/>
      <c r="EH79" s="164"/>
      <c r="EI79" s="164"/>
      <c r="EJ79" s="164"/>
      <c r="EK79" s="164"/>
      <c r="EL79" s="164"/>
      <c r="EM79" s="164"/>
      <c r="EN79" s="164"/>
      <c r="EO79" s="164"/>
      <c r="EP79" s="164"/>
      <c r="EQ79" s="164"/>
      <c r="ER79" s="164"/>
      <c r="ES79" s="164"/>
      <c r="ET79" s="164"/>
      <c r="EU79" s="164"/>
      <c r="EV79" s="164"/>
      <c r="EW79" s="164"/>
      <c r="EX79" s="164"/>
      <c r="EY79" s="164"/>
      <c r="EZ79" s="164"/>
      <c r="FA79" s="164"/>
      <c r="FB79" s="164"/>
      <c r="FC79" s="164"/>
      <c r="FD79" s="164"/>
      <c r="FE79" s="164"/>
      <c r="FF79" s="164"/>
      <c r="FG79" s="164"/>
      <c r="FH79" s="164"/>
      <c r="FI79" s="164"/>
      <c r="FJ79" s="164"/>
      <c r="FK79" s="164"/>
      <c r="FL79" s="164"/>
      <c r="FM79" s="164"/>
      <c r="FN79" s="164"/>
      <c r="FO79" s="164"/>
      <c r="FP79" s="164"/>
      <c r="FQ79" s="164"/>
      <c r="FR79" s="164"/>
      <c r="FS79" s="164"/>
      <c r="FT79" s="164"/>
      <c r="FU79" s="164"/>
      <c r="FV79" s="164"/>
      <c r="FW79" s="164"/>
      <c r="FX79" s="164"/>
      <c r="FY79" s="164"/>
      <c r="FZ79" s="164"/>
      <c r="GA79" s="164"/>
      <c r="GB79" s="164"/>
      <c r="GC79" s="164"/>
      <c r="GD79" s="164"/>
      <c r="GE79" s="164"/>
      <c r="GF79" s="164"/>
      <c r="GG79" s="164"/>
      <c r="GH79" s="164"/>
      <c r="GI79" s="164"/>
      <c r="GJ79" s="164"/>
      <c r="GK79" s="164"/>
      <c r="GL79" s="164"/>
      <c r="GM79" s="164"/>
      <c r="GN79" s="164"/>
      <c r="GO79" s="164"/>
      <c r="GP79" s="164"/>
      <c r="GQ79" s="164"/>
      <c r="GR79" s="164"/>
      <c r="GS79" s="164"/>
      <c r="GT79" s="164"/>
      <c r="GU79" s="164"/>
      <c r="GV79" s="164"/>
      <c r="GW79" s="164"/>
      <c r="GX79" s="164"/>
      <c r="GY79" s="164"/>
      <c r="GZ79" s="164"/>
      <c r="HA79" s="164"/>
      <c r="HB79" s="164"/>
      <c r="HC79" s="164"/>
      <c r="HD79" s="164"/>
      <c r="HE79" s="164"/>
      <c r="HF79" s="164"/>
      <c r="HG79" s="164"/>
      <c r="HH79" s="164"/>
      <c r="HI79" s="164"/>
      <c r="HJ79" s="164"/>
      <c r="HK79" s="164"/>
      <c r="HL79" s="164"/>
      <c r="HM79" s="164"/>
      <c r="HN79" s="164"/>
      <c r="HO79" s="164"/>
      <c r="HP79" s="164"/>
      <c r="HQ79" s="164"/>
      <c r="HR79" s="164"/>
      <c r="HS79" s="164"/>
      <c r="HT79" s="164"/>
      <c r="HU79" s="164"/>
      <c r="HV79" s="164"/>
      <c r="HW79" s="164"/>
    </row>
    <row r="80" spans="6:231" ht="13.5" customHeight="1" x14ac:dyDescent="0.15">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BG80" s="198"/>
      <c r="BH80" s="260"/>
      <c r="BI80" s="260"/>
      <c r="BJ80" s="164"/>
      <c r="CO80" s="160"/>
      <c r="CP80" s="160"/>
      <c r="CQ80" s="160"/>
      <c r="CR80" s="164"/>
      <c r="CS80" s="164"/>
      <c r="CT80" s="164"/>
      <c r="CU80" s="164"/>
      <c r="CV80" s="164"/>
      <c r="CW80" s="164"/>
      <c r="CX80" s="164"/>
      <c r="CY80" s="164"/>
      <c r="CZ80" s="164"/>
      <c r="DA80" s="164"/>
      <c r="DB80" s="164"/>
      <c r="DC80" s="164"/>
      <c r="DD80" s="164"/>
      <c r="DE80" s="164"/>
      <c r="DF80" s="164"/>
      <c r="DG80" s="164"/>
      <c r="DH80" s="164"/>
      <c r="DI80" s="164"/>
      <c r="DJ80" s="164"/>
      <c r="DK80" s="164"/>
      <c r="DL80" s="164"/>
      <c r="DM80" s="164"/>
      <c r="DN80" s="164"/>
      <c r="DO80" s="164"/>
      <c r="DP80" s="164"/>
      <c r="DQ80" s="164"/>
      <c r="DR80" s="164"/>
      <c r="DS80" s="164"/>
      <c r="DT80" s="164"/>
      <c r="DU80" s="164"/>
      <c r="DV80" s="164"/>
      <c r="DW80" s="164"/>
      <c r="DX80" s="164"/>
      <c r="DY80" s="164"/>
      <c r="DZ80" s="164"/>
      <c r="EA80" s="164"/>
      <c r="EB80" s="164"/>
      <c r="EC80" s="164"/>
      <c r="ED80" s="164"/>
      <c r="EE80" s="164"/>
      <c r="EF80" s="164"/>
      <c r="EG80" s="164"/>
      <c r="EH80" s="164"/>
      <c r="EI80" s="164"/>
      <c r="EJ80" s="164"/>
      <c r="EK80" s="164"/>
      <c r="EL80" s="164"/>
      <c r="EM80" s="164"/>
      <c r="EN80" s="164"/>
      <c r="EO80" s="164"/>
      <c r="EP80" s="164"/>
      <c r="EQ80" s="164"/>
      <c r="ER80" s="164"/>
      <c r="ES80" s="164"/>
      <c r="ET80" s="164"/>
      <c r="EU80" s="164"/>
      <c r="EV80" s="164"/>
      <c r="EW80" s="164"/>
      <c r="EX80" s="164"/>
      <c r="EY80" s="164"/>
      <c r="EZ80" s="164"/>
      <c r="FA80" s="164"/>
      <c r="FB80" s="164"/>
      <c r="FC80" s="164"/>
      <c r="FD80" s="164"/>
      <c r="FE80" s="164"/>
      <c r="FF80" s="164"/>
      <c r="FG80" s="164"/>
      <c r="FH80" s="164"/>
      <c r="FI80" s="164"/>
      <c r="FJ80" s="164"/>
      <c r="FK80" s="164"/>
      <c r="FL80" s="164"/>
      <c r="FM80" s="164"/>
      <c r="FN80" s="164"/>
      <c r="FO80" s="164"/>
      <c r="FP80" s="164"/>
      <c r="FQ80" s="164"/>
      <c r="FR80" s="164"/>
      <c r="FS80" s="164"/>
      <c r="FT80" s="164"/>
      <c r="FU80" s="164"/>
      <c r="FV80" s="164"/>
      <c r="FW80" s="164"/>
      <c r="FX80" s="164"/>
      <c r="FY80" s="164"/>
      <c r="FZ80" s="164"/>
      <c r="GA80" s="164"/>
      <c r="GB80" s="164"/>
      <c r="GC80" s="164"/>
      <c r="GD80" s="164"/>
      <c r="GE80" s="164"/>
      <c r="GF80" s="164"/>
      <c r="GG80" s="164"/>
      <c r="GH80" s="164"/>
      <c r="GI80" s="164"/>
      <c r="GJ80" s="164"/>
      <c r="GK80" s="164"/>
      <c r="GL80" s="164"/>
      <c r="GM80" s="164"/>
      <c r="GN80" s="164"/>
      <c r="GO80" s="164"/>
      <c r="GP80" s="164"/>
      <c r="GQ80" s="164"/>
      <c r="GR80" s="164"/>
      <c r="GS80" s="164"/>
      <c r="GT80" s="164"/>
      <c r="GU80" s="164"/>
      <c r="GV80" s="164"/>
      <c r="GW80" s="164"/>
      <c r="GX80" s="164"/>
      <c r="GY80" s="164"/>
      <c r="GZ80" s="164"/>
      <c r="HA80" s="164"/>
      <c r="HB80" s="164"/>
      <c r="HC80" s="164"/>
      <c r="HD80" s="164"/>
      <c r="HE80" s="164"/>
      <c r="HF80" s="164"/>
      <c r="HG80" s="164"/>
      <c r="HH80" s="164"/>
      <c r="HI80" s="164"/>
      <c r="HJ80" s="164"/>
      <c r="HK80" s="164"/>
      <c r="HL80" s="164"/>
      <c r="HM80" s="164"/>
      <c r="HN80" s="164"/>
      <c r="HO80" s="164"/>
      <c r="HP80" s="164"/>
      <c r="HQ80" s="164"/>
      <c r="HR80" s="164"/>
      <c r="HS80" s="164"/>
      <c r="HT80" s="164"/>
      <c r="HU80" s="164"/>
      <c r="HV80" s="164"/>
      <c r="HW80" s="164"/>
    </row>
    <row r="81" spans="7:231" ht="13.5" customHeight="1" x14ac:dyDescent="0.15">
      <c r="BG81" s="198"/>
      <c r="BH81" s="260"/>
      <c r="BI81" s="260"/>
      <c r="BJ81" s="164"/>
      <c r="CO81" s="160"/>
      <c r="CP81" s="160"/>
      <c r="CQ81" s="160"/>
      <c r="CR81" s="164"/>
      <c r="CS81" s="164"/>
      <c r="CT81" s="164"/>
      <c r="CU81" s="164"/>
      <c r="CV81" s="164"/>
      <c r="CW81" s="164"/>
      <c r="CX81" s="164"/>
      <c r="CY81" s="164"/>
      <c r="CZ81" s="164"/>
      <c r="DA81" s="164"/>
      <c r="DB81" s="164"/>
      <c r="DC81" s="164"/>
      <c r="DD81" s="164"/>
      <c r="DE81" s="164"/>
      <c r="DF81" s="164"/>
      <c r="DG81" s="164"/>
      <c r="DH81" s="164"/>
      <c r="DI81" s="164"/>
      <c r="DJ81" s="164"/>
      <c r="DK81" s="164"/>
      <c r="DL81" s="164"/>
      <c r="DM81" s="164"/>
      <c r="DN81" s="164"/>
      <c r="DO81" s="164"/>
      <c r="DP81" s="164"/>
      <c r="DQ81" s="164"/>
      <c r="DR81" s="164"/>
      <c r="DS81" s="164"/>
      <c r="DT81" s="164"/>
      <c r="DU81" s="164"/>
      <c r="DV81" s="164"/>
      <c r="DW81" s="164"/>
      <c r="DX81" s="164"/>
      <c r="DY81" s="164"/>
      <c r="DZ81" s="164"/>
      <c r="EA81" s="164"/>
      <c r="EB81" s="164"/>
      <c r="EC81" s="164"/>
      <c r="ED81" s="164"/>
      <c r="EE81" s="164"/>
      <c r="EF81" s="164"/>
      <c r="EG81" s="164"/>
      <c r="EH81" s="164"/>
      <c r="EI81" s="164"/>
      <c r="EJ81" s="164"/>
      <c r="EK81" s="164"/>
      <c r="EL81" s="164"/>
      <c r="EM81" s="164"/>
      <c r="EN81" s="164"/>
      <c r="EO81" s="164"/>
      <c r="EP81" s="164"/>
      <c r="EQ81" s="164"/>
      <c r="ER81" s="164"/>
      <c r="ES81" s="164"/>
      <c r="ET81" s="164"/>
      <c r="EU81" s="164"/>
      <c r="EV81" s="164"/>
      <c r="EW81" s="164"/>
      <c r="EX81" s="164"/>
      <c r="EY81" s="164"/>
      <c r="EZ81" s="164"/>
      <c r="FA81" s="164"/>
      <c r="FB81" s="164"/>
      <c r="FC81" s="164"/>
      <c r="FD81" s="164"/>
      <c r="FE81" s="164"/>
      <c r="FF81" s="164"/>
      <c r="FG81" s="164"/>
      <c r="FH81" s="164"/>
      <c r="FI81" s="164"/>
      <c r="FJ81" s="164"/>
      <c r="FK81" s="164"/>
      <c r="FL81" s="164"/>
      <c r="FM81" s="164"/>
      <c r="FN81" s="164"/>
      <c r="FO81" s="164"/>
      <c r="FP81" s="164"/>
      <c r="FQ81" s="164"/>
      <c r="FR81" s="164"/>
      <c r="FS81" s="164"/>
      <c r="FT81" s="164"/>
      <c r="FU81" s="164"/>
      <c r="FV81" s="164"/>
      <c r="FW81" s="164"/>
      <c r="FX81" s="164"/>
      <c r="FY81" s="164"/>
      <c r="FZ81" s="164"/>
      <c r="GA81" s="164"/>
      <c r="GB81" s="164"/>
      <c r="GC81" s="164"/>
      <c r="GD81" s="164"/>
      <c r="GE81" s="164"/>
      <c r="GF81" s="164"/>
      <c r="GG81" s="164"/>
      <c r="GH81" s="164"/>
      <c r="GI81" s="164"/>
      <c r="GJ81" s="164"/>
      <c r="GK81" s="164"/>
      <c r="GL81" s="164"/>
      <c r="GM81" s="164"/>
      <c r="GN81" s="164"/>
      <c r="GO81" s="164"/>
      <c r="GP81" s="164"/>
      <c r="GQ81" s="164"/>
      <c r="GR81" s="164"/>
      <c r="GS81" s="164"/>
      <c r="GT81" s="164"/>
      <c r="GU81" s="164"/>
      <c r="GV81" s="164"/>
      <c r="GW81" s="164"/>
      <c r="GX81" s="164"/>
      <c r="GY81" s="164"/>
      <c r="GZ81" s="164"/>
      <c r="HA81" s="164"/>
      <c r="HB81" s="164"/>
      <c r="HC81" s="164"/>
      <c r="HD81" s="164"/>
      <c r="HE81" s="164"/>
      <c r="HF81" s="164"/>
      <c r="HG81" s="164"/>
      <c r="HH81" s="164"/>
      <c r="HI81" s="164"/>
      <c r="HJ81" s="164"/>
      <c r="HK81" s="164"/>
      <c r="HL81" s="164"/>
      <c r="HM81" s="164"/>
      <c r="HN81" s="164"/>
      <c r="HO81" s="164"/>
      <c r="HP81" s="164"/>
      <c r="HQ81" s="164"/>
      <c r="HR81" s="164"/>
      <c r="HS81" s="164"/>
      <c r="HT81" s="164"/>
      <c r="HU81" s="164"/>
      <c r="HV81" s="164"/>
      <c r="HW81" s="164"/>
    </row>
    <row r="82" spans="7:231" ht="13.5" customHeight="1" x14ac:dyDescent="0.15">
      <c r="BG82" s="198"/>
      <c r="BH82" s="260"/>
      <c r="BI82" s="260"/>
      <c r="BJ82" s="164"/>
      <c r="CO82" s="160"/>
      <c r="CP82" s="160"/>
      <c r="CQ82" s="160"/>
      <c r="CR82" s="164"/>
      <c r="CS82" s="164"/>
      <c r="CT82" s="164"/>
      <c r="CU82" s="164"/>
      <c r="CV82" s="164"/>
      <c r="CW82" s="164"/>
      <c r="CX82" s="164"/>
      <c r="CY82" s="164"/>
      <c r="CZ82" s="164"/>
      <c r="DA82" s="164"/>
      <c r="DB82" s="164"/>
      <c r="DC82" s="164"/>
      <c r="DD82" s="164"/>
      <c r="DE82" s="164"/>
      <c r="DF82" s="164"/>
      <c r="DG82" s="164"/>
      <c r="DH82" s="164"/>
      <c r="DI82" s="164"/>
      <c r="DJ82" s="164"/>
      <c r="DK82" s="164"/>
      <c r="DL82" s="164"/>
      <c r="DM82" s="164"/>
      <c r="DN82" s="164"/>
      <c r="DO82" s="164"/>
      <c r="DP82" s="164"/>
      <c r="DQ82" s="164"/>
      <c r="DR82" s="164"/>
      <c r="DS82" s="164"/>
      <c r="DT82" s="164"/>
      <c r="DU82" s="164"/>
      <c r="DV82" s="164"/>
      <c r="DW82" s="164"/>
      <c r="DX82" s="164"/>
      <c r="DY82" s="164"/>
      <c r="DZ82" s="164"/>
      <c r="EA82" s="164"/>
      <c r="EB82" s="164"/>
      <c r="EC82" s="164"/>
      <c r="ED82" s="164"/>
      <c r="EE82" s="164"/>
      <c r="EF82" s="164"/>
      <c r="EG82" s="164"/>
      <c r="EH82" s="164"/>
      <c r="EI82" s="164"/>
      <c r="EJ82" s="164"/>
      <c r="EK82" s="164"/>
      <c r="EL82" s="164"/>
      <c r="EM82" s="164"/>
      <c r="EN82" s="164"/>
      <c r="EO82" s="164"/>
      <c r="EP82" s="164"/>
      <c r="EQ82" s="164"/>
      <c r="ER82" s="164"/>
      <c r="ES82" s="164"/>
      <c r="ET82" s="164"/>
      <c r="EU82" s="164"/>
      <c r="EV82" s="164"/>
      <c r="EW82" s="164"/>
      <c r="EX82" s="164"/>
      <c r="EY82" s="164"/>
      <c r="EZ82" s="164"/>
      <c r="FA82" s="164"/>
      <c r="FB82" s="164"/>
      <c r="FC82" s="164"/>
      <c r="FD82" s="164"/>
      <c r="FE82" s="164"/>
      <c r="FF82" s="164"/>
      <c r="FG82" s="164"/>
      <c r="FH82" s="164"/>
      <c r="FI82" s="164"/>
      <c r="FJ82" s="164"/>
      <c r="FK82" s="164"/>
      <c r="FL82" s="164"/>
      <c r="FM82" s="164"/>
      <c r="FN82" s="164"/>
      <c r="FO82" s="164"/>
      <c r="FP82" s="164"/>
      <c r="FQ82" s="164"/>
      <c r="FR82" s="164"/>
      <c r="FS82" s="164"/>
      <c r="FT82" s="164"/>
      <c r="FU82" s="164"/>
      <c r="FV82" s="164"/>
      <c r="FW82" s="164"/>
      <c r="FX82" s="164"/>
      <c r="FY82" s="164"/>
      <c r="FZ82" s="164"/>
      <c r="GA82" s="164"/>
      <c r="GB82" s="164"/>
      <c r="GC82" s="164"/>
      <c r="GD82" s="164"/>
      <c r="GE82" s="164"/>
      <c r="GF82" s="164"/>
      <c r="GG82" s="164"/>
      <c r="GH82" s="164"/>
      <c r="GI82" s="164"/>
      <c r="GJ82" s="164"/>
      <c r="GK82" s="164"/>
      <c r="GL82" s="164"/>
      <c r="GM82" s="164"/>
      <c r="GN82" s="164"/>
      <c r="GO82" s="164"/>
      <c r="GP82" s="164"/>
      <c r="GQ82" s="164"/>
      <c r="GR82" s="164"/>
      <c r="GS82" s="164"/>
      <c r="GT82" s="164"/>
      <c r="GU82" s="164"/>
      <c r="GV82" s="164"/>
      <c r="GW82" s="164"/>
      <c r="GX82" s="164"/>
      <c r="GY82" s="164"/>
      <c r="GZ82" s="164"/>
      <c r="HA82" s="164"/>
      <c r="HB82" s="164"/>
      <c r="HC82" s="164"/>
      <c r="HD82" s="164"/>
      <c r="HE82" s="164"/>
      <c r="HF82" s="164"/>
      <c r="HG82" s="164"/>
      <c r="HH82" s="164"/>
      <c r="HI82" s="164"/>
      <c r="HJ82" s="164"/>
      <c r="HK82" s="164"/>
      <c r="HL82" s="164"/>
      <c r="HM82" s="164"/>
      <c r="HN82" s="164"/>
      <c r="HO82" s="164"/>
      <c r="HP82" s="164"/>
      <c r="HQ82" s="164"/>
      <c r="HR82" s="164"/>
      <c r="HS82" s="164"/>
      <c r="HT82" s="164"/>
      <c r="HU82" s="164"/>
      <c r="HV82" s="164"/>
      <c r="HW82" s="164"/>
    </row>
    <row r="83" spans="7:231" ht="13.5" customHeight="1" x14ac:dyDescent="0.15">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BG83" s="198"/>
      <c r="BH83" s="260"/>
      <c r="BI83" s="260"/>
      <c r="BJ83" s="164"/>
      <c r="CO83" s="160"/>
      <c r="CP83" s="160"/>
      <c r="CQ83" s="160"/>
      <c r="CR83" s="164"/>
      <c r="CS83" s="164"/>
      <c r="CT83" s="164"/>
      <c r="CU83" s="164"/>
      <c r="CV83" s="164"/>
      <c r="CW83" s="164"/>
      <c r="CX83" s="164"/>
      <c r="CY83" s="164"/>
      <c r="CZ83" s="164"/>
      <c r="DA83" s="164"/>
      <c r="DB83" s="164"/>
      <c r="DC83" s="164"/>
      <c r="DD83" s="164"/>
      <c r="DE83" s="164"/>
      <c r="DF83" s="164"/>
      <c r="DG83" s="164"/>
      <c r="DH83" s="164"/>
      <c r="DI83" s="164"/>
      <c r="DJ83" s="164"/>
      <c r="DK83" s="164"/>
      <c r="DL83" s="164"/>
      <c r="DM83" s="164"/>
      <c r="DN83" s="164"/>
      <c r="DO83" s="164"/>
      <c r="DP83" s="164"/>
      <c r="DQ83" s="164"/>
      <c r="DR83" s="164"/>
      <c r="DS83" s="164"/>
      <c r="DT83" s="164"/>
      <c r="DU83" s="164"/>
      <c r="DV83" s="164"/>
      <c r="DW83" s="164"/>
      <c r="DX83" s="164"/>
      <c r="DY83" s="164"/>
      <c r="DZ83" s="164"/>
      <c r="EA83" s="164"/>
      <c r="EB83" s="164"/>
      <c r="EC83" s="164"/>
      <c r="ED83" s="164"/>
      <c r="EE83" s="164"/>
      <c r="EF83" s="164"/>
      <c r="EG83" s="164"/>
      <c r="EH83" s="164"/>
      <c r="EI83" s="164"/>
      <c r="EJ83" s="164"/>
      <c r="EK83" s="164"/>
      <c r="EL83" s="164"/>
      <c r="EM83" s="164"/>
      <c r="EN83" s="164"/>
      <c r="EO83" s="164"/>
      <c r="EP83" s="164"/>
      <c r="EQ83" s="164"/>
      <c r="ER83" s="164"/>
      <c r="ES83" s="164"/>
      <c r="ET83" s="164"/>
      <c r="EU83" s="164"/>
      <c r="EV83" s="164"/>
      <c r="EW83" s="164"/>
      <c r="EX83" s="164"/>
      <c r="EY83" s="164"/>
      <c r="EZ83" s="164"/>
      <c r="FA83" s="164"/>
      <c r="FB83" s="164"/>
      <c r="FC83" s="164"/>
      <c r="FD83" s="164"/>
      <c r="FE83" s="164"/>
      <c r="FF83" s="164"/>
      <c r="FG83" s="164"/>
      <c r="FH83" s="164"/>
      <c r="FI83" s="164"/>
      <c r="FJ83" s="164"/>
      <c r="FK83" s="164"/>
      <c r="FL83" s="164"/>
      <c r="FM83" s="164"/>
      <c r="FN83" s="164"/>
      <c r="FO83" s="164"/>
      <c r="FP83" s="164"/>
      <c r="FQ83" s="164"/>
      <c r="FR83" s="164"/>
      <c r="FS83" s="164"/>
      <c r="FT83" s="164"/>
      <c r="FU83" s="164"/>
      <c r="FV83" s="164"/>
      <c r="FW83" s="164"/>
      <c r="FX83" s="164"/>
      <c r="FY83" s="164"/>
      <c r="FZ83" s="164"/>
      <c r="GA83" s="164"/>
      <c r="GB83" s="164"/>
      <c r="GC83" s="164"/>
      <c r="GD83" s="164"/>
      <c r="GE83" s="164"/>
      <c r="GF83" s="164"/>
      <c r="GG83" s="164"/>
      <c r="GH83" s="164"/>
      <c r="GI83" s="164"/>
      <c r="GJ83" s="164"/>
      <c r="GK83" s="164"/>
      <c r="GL83" s="164"/>
      <c r="GM83" s="164"/>
      <c r="GN83" s="164"/>
      <c r="GO83" s="164"/>
      <c r="GP83" s="164"/>
      <c r="GQ83" s="164"/>
      <c r="GR83" s="164"/>
      <c r="GS83" s="164"/>
      <c r="GT83" s="164"/>
      <c r="GU83" s="164"/>
      <c r="GV83" s="164"/>
      <c r="GW83" s="164"/>
      <c r="GX83" s="164"/>
      <c r="GY83" s="164"/>
      <c r="GZ83" s="164"/>
      <c r="HA83" s="164"/>
      <c r="HB83" s="164"/>
      <c r="HC83" s="164"/>
      <c r="HD83" s="164"/>
      <c r="HE83" s="164"/>
      <c r="HF83" s="164"/>
      <c r="HG83" s="164"/>
      <c r="HH83" s="164"/>
      <c r="HI83" s="164"/>
      <c r="HJ83" s="164"/>
      <c r="HK83" s="164"/>
      <c r="HL83" s="164"/>
      <c r="HM83" s="164"/>
      <c r="HN83" s="164"/>
      <c r="HO83" s="164"/>
      <c r="HP83" s="164"/>
      <c r="HQ83" s="164"/>
      <c r="HR83" s="164"/>
      <c r="HS83" s="164"/>
      <c r="HT83" s="164"/>
      <c r="HU83" s="164"/>
      <c r="HV83" s="164"/>
      <c r="HW83" s="164"/>
    </row>
    <row r="84" spans="7:231" ht="13.5" customHeight="1" x14ac:dyDescent="0.15">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BG84" s="198"/>
      <c r="BH84" s="260"/>
      <c r="BI84" s="260"/>
      <c r="BJ84" s="164"/>
      <c r="CO84" s="160"/>
      <c r="CP84" s="160"/>
      <c r="CQ84" s="160"/>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c r="EG84" s="164"/>
      <c r="EH84" s="164"/>
      <c r="EI84" s="164"/>
      <c r="EJ84" s="164"/>
      <c r="EK84" s="164"/>
      <c r="EL84" s="164"/>
      <c r="EM84" s="164"/>
      <c r="EN84" s="164"/>
      <c r="EO84" s="164"/>
      <c r="EP84" s="164"/>
      <c r="EQ84" s="164"/>
      <c r="ER84" s="164"/>
      <c r="ES84" s="164"/>
      <c r="ET84" s="164"/>
      <c r="EU84" s="164"/>
      <c r="EV84" s="164"/>
      <c r="EW84" s="164"/>
      <c r="EX84" s="164"/>
      <c r="EY84" s="164"/>
      <c r="EZ84" s="164"/>
      <c r="FA84" s="164"/>
      <c r="FB84" s="164"/>
      <c r="FC84" s="164"/>
      <c r="FD84" s="164"/>
      <c r="FE84" s="164"/>
      <c r="FF84" s="164"/>
      <c r="FG84" s="164"/>
      <c r="FH84" s="164"/>
      <c r="FI84" s="164"/>
      <c r="FJ84" s="164"/>
      <c r="FK84" s="164"/>
      <c r="FL84" s="164"/>
      <c r="FM84" s="164"/>
      <c r="FN84" s="164"/>
      <c r="FO84" s="164"/>
      <c r="FP84" s="164"/>
      <c r="FQ84" s="164"/>
      <c r="FR84" s="164"/>
      <c r="FS84" s="164"/>
      <c r="FT84" s="164"/>
      <c r="FU84" s="164"/>
      <c r="FV84" s="164"/>
      <c r="FW84" s="164"/>
      <c r="FX84" s="164"/>
      <c r="FY84" s="164"/>
      <c r="FZ84" s="164"/>
      <c r="GA84" s="164"/>
      <c r="GB84" s="164"/>
      <c r="GC84" s="164"/>
      <c r="GD84" s="164"/>
      <c r="GE84" s="164"/>
      <c r="GF84" s="164"/>
      <c r="GG84" s="164"/>
      <c r="GH84" s="164"/>
      <c r="GI84" s="164"/>
      <c r="GJ84" s="164"/>
      <c r="GK84" s="164"/>
      <c r="GL84" s="164"/>
      <c r="GM84" s="164"/>
      <c r="GN84" s="164"/>
      <c r="GO84" s="164"/>
      <c r="GP84" s="164"/>
      <c r="GQ84" s="164"/>
      <c r="GR84" s="164"/>
      <c r="GS84" s="164"/>
      <c r="GT84" s="164"/>
      <c r="GU84" s="164"/>
      <c r="GV84" s="164"/>
      <c r="GW84" s="164"/>
      <c r="GX84" s="164"/>
      <c r="GY84" s="164"/>
      <c r="GZ84" s="164"/>
      <c r="HA84" s="164"/>
      <c r="HB84" s="164"/>
      <c r="HC84" s="164"/>
      <c r="HD84" s="164"/>
      <c r="HE84" s="164"/>
      <c r="HF84" s="164"/>
      <c r="HG84" s="164"/>
      <c r="HH84" s="164"/>
      <c r="HI84" s="164"/>
      <c r="HJ84" s="164"/>
      <c r="HK84" s="164"/>
      <c r="HL84" s="164"/>
      <c r="HM84" s="164"/>
      <c r="HN84" s="164"/>
      <c r="HO84" s="164"/>
      <c r="HP84" s="164"/>
      <c r="HQ84" s="164"/>
      <c r="HR84" s="164"/>
      <c r="HS84" s="164"/>
      <c r="HT84" s="164"/>
      <c r="HU84" s="164"/>
      <c r="HV84" s="164"/>
      <c r="HW84" s="164"/>
    </row>
    <row r="85" spans="7:231" ht="13.5" customHeight="1" x14ac:dyDescent="0.15">
      <c r="BG85" s="198"/>
      <c r="BH85" s="260"/>
      <c r="BI85" s="260"/>
      <c r="BJ85" s="164"/>
      <c r="CO85" s="160"/>
      <c r="CP85" s="160"/>
      <c r="CQ85" s="160"/>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row>
    <row r="86" spans="7:231" ht="13.5" customHeight="1" x14ac:dyDescent="0.15">
      <c r="BG86" s="198"/>
      <c r="BH86" s="260"/>
      <c r="BI86" s="260"/>
      <c r="BJ86" s="164"/>
      <c r="CO86" s="160"/>
      <c r="CP86" s="160"/>
      <c r="CQ86" s="160"/>
      <c r="CR86" s="164"/>
      <c r="CS86" s="164"/>
      <c r="CT86" s="164"/>
      <c r="CU86" s="164"/>
      <c r="CV86" s="164"/>
      <c r="CW86" s="164"/>
      <c r="CX86" s="164"/>
      <c r="CY86" s="164"/>
      <c r="CZ86" s="164"/>
      <c r="DA86" s="164"/>
      <c r="DB86" s="164"/>
      <c r="DC86" s="164"/>
      <c r="DD86" s="164"/>
      <c r="DE86" s="164"/>
      <c r="DF86" s="164"/>
      <c r="DG86" s="164"/>
      <c r="DH86" s="164"/>
      <c r="DI86" s="164"/>
      <c r="DJ86" s="164"/>
      <c r="DK86" s="164"/>
      <c r="DL86" s="164"/>
      <c r="DM86" s="164"/>
      <c r="DN86" s="164"/>
      <c r="DO86" s="164"/>
      <c r="DP86" s="164"/>
      <c r="DQ86" s="164"/>
      <c r="DR86" s="164"/>
      <c r="DS86" s="164"/>
      <c r="DT86" s="164"/>
      <c r="DU86" s="164"/>
      <c r="DV86" s="164"/>
      <c r="DW86" s="164"/>
      <c r="DX86" s="164"/>
      <c r="DY86" s="164"/>
      <c r="DZ86" s="164"/>
      <c r="EA86" s="164"/>
      <c r="EB86" s="164"/>
      <c r="EC86" s="164"/>
      <c r="ED86" s="164"/>
      <c r="EE86" s="164"/>
      <c r="EF86" s="164"/>
      <c r="EG86" s="164"/>
      <c r="EH86" s="164"/>
      <c r="EI86" s="164"/>
      <c r="EJ86" s="164"/>
      <c r="EK86" s="164"/>
      <c r="EL86" s="164"/>
      <c r="EM86" s="164"/>
      <c r="EN86" s="164"/>
      <c r="EO86" s="164"/>
      <c r="EP86" s="164"/>
      <c r="EQ86" s="164"/>
      <c r="ER86" s="164"/>
      <c r="ES86" s="164"/>
      <c r="ET86" s="164"/>
      <c r="EU86" s="164"/>
      <c r="EV86" s="164"/>
      <c r="EW86" s="164"/>
      <c r="EX86" s="164"/>
      <c r="EY86" s="164"/>
      <c r="EZ86" s="164"/>
      <c r="FA86" s="164"/>
      <c r="FB86" s="164"/>
      <c r="FC86" s="164"/>
      <c r="FD86" s="164"/>
      <c r="FE86" s="164"/>
      <c r="FF86" s="164"/>
      <c r="FG86" s="164"/>
      <c r="FH86" s="164"/>
      <c r="FI86" s="164"/>
      <c r="FJ86" s="164"/>
      <c r="FK86" s="164"/>
      <c r="FL86" s="164"/>
      <c r="FM86" s="164"/>
      <c r="FN86" s="164"/>
      <c r="FO86" s="164"/>
      <c r="FP86" s="164"/>
      <c r="FQ86" s="164"/>
      <c r="FR86" s="164"/>
      <c r="FS86" s="164"/>
      <c r="FT86" s="164"/>
      <c r="FU86" s="164"/>
      <c r="FV86" s="164"/>
      <c r="FW86" s="164"/>
      <c r="FX86" s="164"/>
      <c r="FY86" s="164"/>
      <c r="FZ86" s="164"/>
      <c r="GA86" s="164"/>
      <c r="GB86" s="164"/>
      <c r="GC86" s="164"/>
      <c r="GD86" s="164"/>
      <c r="GE86" s="164"/>
      <c r="GF86" s="164"/>
      <c r="GG86" s="164"/>
      <c r="GH86" s="164"/>
      <c r="GI86" s="164"/>
      <c r="GJ86" s="164"/>
      <c r="GK86" s="164"/>
      <c r="GL86" s="164"/>
      <c r="GM86" s="164"/>
      <c r="GN86" s="164"/>
      <c r="GO86" s="164"/>
      <c r="GP86" s="164"/>
      <c r="GQ86" s="164"/>
      <c r="GR86" s="164"/>
      <c r="GS86" s="164"/>
      <c r="GT86" s="164"/>
      <c r="GU86" s="164"/>
      <c r="GV86" s="164"/>
      <c r="GW86" s="164"/>
      <c r="GX86" s="164"/>
      <c r="GY86" s="164"/>
      <c r="GZ86" s="164"/>
      <c r="HA86" s="164"/>
      <c r="HB86" s="164"/>
      <c r="HC86" s="164"/>
      <c r="HD86" s="164"/>
      <c r="HE86" s="164"/>
      <c r="HF86" s="164"/>
      <c r="HG86" s="164"/>
      <c r="HH86" s="164"/>
      <c r="HI86" s="164"/>
      <c r="HJ86" s="164"/>
      <c r="HK86" s="164"/>
      <c r="HL86" s="164"/>
      <c r="HM86" s="164"/>
      <c r="HN86" s="164"/>
      <c r="HO86" s="164"/>
      <c r="HP86" s="164"/>
      <c r="HQ86" s="164"/>
      <c r="HR86" s="164"/>
      <c r="HS86" s="164"/>
      <c r="HT86" s="164"/>
      <c r="HU86" s="164"/>
      <c r="HV86" s="164"/>
      <c r="HW86" s="164"/>
    </row>
    <row r="87" spans="7:231" ht="13.5" customHeight="1" x14ac:dyDescent="0.15">
      <c r="BG87" s="198"/>
      <c r="BH87" s="260"/>
      <c r="BI87" s="260"/>
      <c r="BJ87" s="164"/>
      <c r="CO87" s="160"/>
      <c r="CP87" s="160"/>
      <c r="CQ87" s="160"/>
      <c r="CR87" s="164"/>
      <c r="CS87" s="164"/>
      <c r="CT87" s="164"/>
      <c r="CU87" s="164"/>
      <c r="CV87" s="164"/>
      <c r="CW87" s="164"/>
      <c r="CX87" s="164"/>
      <c r="CY87" s="164"/>
      <c r="CZ87" s="164"/>
      <c r="DA87" s="164"/>
      <c r="DB87" s="164"/>
      <c r="DC87" s="164"/>
      <c r="DD87" s="164"/>
      <c r="DE87" s="164"/>
      <c r="DF87" s="164"/>
      <c r="DG87" s="164"/>
      <c r="DH87" s="164"/>
      <c r="DI87" s="164"/>
      <c r="DJ87" s="164"/>
      <c r="DK87" s="164"/>
      <c r="DL87" s="164"/>
      <c r="DM87" s="164"/>
      <c r="DN87" s="164"/>
      <c r="DO87" s="164"/>
      <c r="DP87" s="164"/>
      <c r="DQ87" s="164"/>
      <c r="DR87" s="164"/>
      <c r="DS87" s="164"/>
      <c r="DT87" s="164"/>
      <c r="DU87" s="164"/>
      <c r="DV87" s="164"/>
      <c r="DW87" s="164"/>
      <c r="DX87" s="164"/>
      <c r="DY87" s="164"/>
      <c r="DZ87" s="164"/>
      <c r="EA87" s="164"/>
      <c r="EB87" s="164"/>
      <c r="EC87" s="164"/>
      <c r="ED87" s="164"/>
      <c r="EE87" s="164"/>
      <c r="EF87" s="164"/>
      <c r="EG87" s="164"/>
      <c r="EH87" s="164"/>
      <c r="EI87" s="164"/>
      <c r="EJ87" s="164"/>
      <c r="EK87" s="164"/>
      <c r="EL87" s="164"/>
      <c r="EM87" s="164"/>
      <c r="EN87" s="164"/>
      <c r="EO87" s="164"/>
      <c r="EP87" s="164"/>
      <c r="EQ87" s="164"/>
      <c r="ER87" s="164"/>
      <c r="ES87" s="164"/>
      <c r="ET87" s="164"/>
      <c r="EU87" s="164"/>
      <c r="EV87" s="164"/>
      <c r="EW87" s="164"/>
      <c r="EX87" s="164"/>
      <c r="EY87" s="164"/>
      <c r="EZ87" s="164"/>
      <c r="FA87" s="164"/>
      <c r="FB87" s="164"/>
      <c r="FC87" s="164"/>
      <c r="FD87" s="164"/>
      <c r="FE87" s="164"/>
      <c r="FF87" s="164"/>
      <c r="FG87" s="164"/>
      <c r="FH87" s="164"/>
      <c r="FI87" s="164"/>
      <c r="FJ87" s="164"/>
      <c r="FK87" s="164"/>
      <c r="FL87" s="164"/>
      <c r="FM87" s="164"/>
      <c r="FN87" s="164"/>
      <c r="FO87" s="164"/>
      <c r="FP87" s="164"/>
      <c r="FQ87" s="164"/>
      <c r="FR87" s="164"/>
      <c r="FS87" s="164"/>
      <c r="FT87" s="164"/>
      <c r="FU87" s="164"/>
      <c r="FV87" s="164"/>
      <c r="FW87" s="164"/>
      <c r="FX87" s="164"/>
      <c r="FY87" s="164"/>
      <c r="FZ87" s="164"/>
      <c r="GA87" s="164"/>
      <c r="GB87" s="164"/>
      <c r="GC87" s="164"/>
      <c r="GD87" s="164"/>
      <c r="GE87" s="164"/>
      <c r="GF87" s="164"/>
      <c r="GG87" s="164"/>
      <c r="GH87" s="164"/>
      <c r="GI87" s="164"/>
      <c r="GJ87" s="164"/>
      <c r="GK87" s="164"/>
      <c r="GL87" s="164"/>
      <c r="GM87" s="164"/>
      <c r="GN87" s="164"/>
      <c r="GO87" s="164"/>
      <c r="GP87" s="164"/>
      <c r="GQ87" s="164"/>
      <c r="GR87" s="164"/>
      <c r="GS87" s="164"/>
      <c r="GT87" s="164"/>
      <c r="GU87" s="164"/>
      <c r="GV87" s="164"/>
      <c r="GW87" s="164"/>
      <c r="GX87" s="164"/>
      <c r="GY87" s="164"/>
      <c r="GZ87" s="164"/>
      <c r="HA87" s="164"/>
      <c r="HB87" s="164"/>
      <c r="HC87" s="164"/>
      <c r="HD87" s="164"/>
      <c r="HE87" s="164"/>
      <c r="HF87" s="164"/>
      <c r="HG87" s="164"/>
      <c r="HH87" s="164"/>
      <c r="HI87" s="164"/>
      <c r="HJ87" s="164"/>
      <c r="HK87" s="164"/>
      <c r="HL87" s="164"/>
      <c r="HM87" s="164"/>
      <c r="HN87" s="164"/>
      <c r="HO87" s="164"/>
      <c r="HP87" s="164"/>
      <c r="HQ87" s="164"/>
      <c r="HR87" s="164"/>
      <c r="HS87" s="164"/>
      <c r="HT87" s="164"/>
      <c r="HU87" s="164"/>
      <c r="HV87" s="164"/>
      <c r="HW87" s="164"/>
    </row>
    <row r="88" spans="7:231" ht="13.5" customHeight="1" x14ac:dyDescent="0.15">
      <c r="BG88" s="198"/>
      <c r="BH88" s="260"/>
      <c r="BI88" s="260"/>
      <c r="BJ88" s="164"/>
      <c r="CO88" s="160"/>
      <c r="CP88" s="160"/>
      <c r="CQ88" s="160"/>
      <c r="CR88" s="164"/>
      <c r="CS88" s="164"/>
      <c r="CT88" s="164"/>
      <c r="CU88" s="164"/>
      <c r="CV88" s="164"/>
      <c r="CW88" s="164"/>
      <c r="CX88" s="164"/>
      <c r="CY88" s="164"/>
      <c r="CZ88" s="164"/>
      <c r="DA88" s="164"/>
      <c r="DB88" s="164"/>
      <c r="DC88" s="164"/>
      <c r="DD88" s="164"/>
      <c r="DE88" s="164"/>
      <c r="DF88" s="164"/>
      <c r="DG88" s="164"/>
      <c r="DH88" s="164"/>
      <c r="DI88" s="164"/>
      <c r="DJ88" s="164"/>
      <c r="DK88" s="164"/>
      <c r="DL88" s="164"/>
      <c r="DM88" s="164"/>
      <c r="DN88" s="164"/>
      <c r="DO88" s="164"/>
      <c r="DP88" s="164"/>
      <c r="DQ88" s="164"/>
      <c r="DR88" s="164"/>
      <c r="DS88" s="164"/>
      <c r="DT88" s="164"/>
      <c r="DU88" s="164"/>
      <c r="DV88" s="164"/>
      <c r="DW88" s="164"/>
      <c r="DX88" s="164"/>
      <c r="DY88" s="164"/>
      <c r="DZ88" s="164"/>
      <c r="EA88" s="164"/>
      <c r="EB88" s="164"/>
      <c r="EC88" s="164"/>
      <c r="ED88" s="164"/>
      <c r="EE88" s="164"/>
      <c r="EF88" s="164"/>
      <c r="EG88" s="164"/>
      <c r="EH88" s="164"/>
      <c r="EI88" s="164"/>
      <c r="EJ88" s="164"/>
      <c r="EK88" s="164"/>
      <c r="EL88" s="164"/>
      <c r="EM88" s="164"/>
      <c r="EN88" s="164"/>
      <c r="EO88" s="164"/>
      <c r="EP88" s="164"/>
      <c r="EQ88" s="164"/>
      <c r="ER88" s="164"/>
      <c r="ES88" s="164"/>
      <c r="ET88" s="164"/>
      <c r="EU88" s="164"/>
      <c r="EV88" s="164"/>
      <c r="EW88" s="164"/>
      <c r="EX88" s="164"/>
      <c r="EY88" s="164"/>
      <c r="EZ88" s="164"/>
      <c r="FA88" s="164"/>
      <c r="FB88" s="164"/>
      <c r="FC88" s="164"/>
      <c r="FD88" s="164"/>
      <c r="FE88" s="164"/>
      <c r="FF88" s="164"/>
      <c r="FG88" s="164"/>
      <c r="FH88" s="164"/>
      <c r="FI88" s="164"/>
      <c r="FJ88" s="164"/>
      <c r="FK88" s="164"/>
      <c r="FL88" s="164"/>
      <c r="FM88" s="164"/>
      <c r="FN88" s="164"/>
      <c r="FO88" s="164"/>
      <c r="FP88" s="164"/>
      <c r="FQ88" s="164"/>
      <c r="FR88" s="164"/>
      <c r="FS88" s="164"/>
      <c r="FT88" s="164"/>
      <c r="FU88" s="164"/>
      <c r="FV88" s="164"/>
      <c r="FW88" s="164"/>
      <c r="FX88" s="164"/>
      <c r="FY88" s="164"/>
      <c r="FZ88" s="164"/>
      <c r="GA88" s="164"/>
      <c r="GB88" s="164"/>
      <c r="GC88" s="164"/>
      <c r="GD88" s="164"/>
      <c r="GE88" s="164"/>
      <c r="GF88" s="164"/>
      <c r="GG88" s="164"/>
      <c r="GH88" s="164"/>
      <c r="GI88" s="164"/>
      <c r="GJ88" s="164"/>
      <c r="GK88" s="164"/>
      <c r="GL88" s="164"/>
      <c r="GM88" s="164"/>
      <c r="GN88" s="164"/>
      <c r="GO88" s="164"/>
      <c r="GP88" s="164"/>
      <c r="GQ88" s="164"/>
      <c r="GR88" s="164"/>
      <c r="GS88" s="164"/>
      <c r="GT88" s="164"/>
      <c r="GU88" s="164"/>
      <c r="GV88" s="164"/>
      <c r="GW88" s="164"/>
      <c r="GX88" s="164"/>
      <c r="GY88" s="164"/>
      <c r="GZ88" s="164"/>
      <c r="HA88" s="164"/>
      <c r="HB88" s="164"/>
      <c r="HC88" s="164"/>
      <c r="HD88" s="164"/>
      <c r="HE88" s="164"/>
      <c r="HF88" s="164"/>
      <c r="HG88" s="164"/>
      <c r="HH88" s="164"/>
      <c r="HI88" s="164"/>
      <c r="HJ88" s="164"/>
      <c r="HK88" s="164"/>
      <c r="HL88" s="164"/>
      <c r="HM88" s="164"/>
      <c r="HN88" s="164"/>
      <c r="HO88" s="164"/>
      <c r="HP88" s="164"/>
      <c r="HQ88" s="164"/>
      <c r="HR88" s="164"/>
      <c r="HS88" s="164"/>
      <c r="HT88" s="164"/>
      <c r="HU88" s="164"/>
      <c r="HV88" s="164"/>
      <c r="HW88" s="164"/>
    </row>
    <row r="89" spans="7:231" ht="13.5" x14ac:dyDescent="0.15">
      <c r="BG89" s="198"/>
      <c r="BH89" s="260"/>
      <c r="BI89" s="260"/>
      <c r="BJ89" s="164"/>
      <c r="CO89" s="160"/>
      <c r="CP89" s="160"/>
      <c r="CQ89" s="160"/>
      <c r="CR89" s="164"/>
      <c r="CS89" s="164"/>
      <c r="CT89" s="164"/>
      <c r="CU89" s="164"/>
      <c r="CV89" s="164"/>
      <c r="CW89" s="164"/>
      <c r="CX89" s="164"/>
      <c r="CY89" s="164"/>
      <c r="CZ89" s="164"/>
      <c r="DA89" s="164"/>
      <c r="DB89" s="164"/>
      <c r="DC89" s="164"/>
      <c r="DD89" s="164"/>
      <c r="DE89" s="164"/>
      <c r="DF89" s="164"/>
      <c r="DG89" s="164"/>
      <c r="DH89" s="164"/>
      <c r="DI89" s="164"/>
      <c r="DJ89" s="164"/>
      <c r="DK89" s="164"/>
      <c r="DL89" s="164"/>
      <c r="DM89" s="164"/>
      <c r="DN89" s="164"/>
      <c r="DO89" s="164"/>
      <c r="DP89" s="164"/>
      <c r="DQ89" s="164"/>
      <c r="DR89" s="164"/>
      <c r="DS89" s="164"/>
      <c r="DT89" s="164"/>
      <c r="DU89" s="164"/>
      <c r="DV89" s="164"/>
      <c r="DW89" s="164"/>
      <c r="DX89" s="164"/>
      <c r="DY89" s="164"/>
      <c r="DZ89" s="164"/>
      <c r="EA89" s="164"/>
      <c r="EB89" s="164"/>
      <c r="EC89" s="164"/>
      <c r="ED89" s="164"/>
      <c r="EE89" s="164"/>
      <c r="EF89" s="164"/>
      <c r="EG89" s="164"/>
      <c r="EH89" s="164"/>
      <c r="EI89" s="164"/>
      <c r="EJ89" s="164"/>
      <c r="EK89" s="164"/>
      <c r="EL89" s="164"/>
      <c r="EM89" s="164"/>
      <c r="EN89" s="164"/>
      <c r="EO89" s="164"/>
      <c r="EP89" s="164"/>
      <c r="EQ89" s="164"/>
      <c r="ER89" s="164"/>
      <c r="ES89" s="164"/>
      <c r="ET89" s="164"/>
      <c r="EU89" s="164"/>
      <c r="EV89" s="164"/>
      <c r="EW89" s="164"/>
      <c r="EX89" s="164"/>
      <c r="EY89" s="164"/>
      <c r="EZ89" s="164"/>
      <c r="FA89" s="164"/>
      <c r="FB89" s="164"/>
      <c r="FC89" s="164"/>
      <c r="FD89" s="164"/>
      <c r="FE89" s="164"/>
      <c r="FF89" s="164"/>
      <c r="FG89" s="164"/>
      <c r="FH89" s="164"/>
      <c r="FI89" s="164"/>
      <c r="FJ89" s="164"/>
      <c r="FK89" s="164"/>
      <c r="FL89" s="164"/>
      <c r="FM89" s="164"/>
      <c r="FN89" s="164"/>
      <c r="FO89" s="164"/>
      <c r="FP89" s="164"/>
      <c r="FQ89" s="164"/>
      <c r="FR89" s="164"/>
      <c r="FS89" s="164"/>
      <c r="FT89" s="164"/>
      <c r="FU89" s="164"/>
      <c r="FV89" s="164"/>
      <c r="FW89" s="164"/>
      <c r="FX89" s="164"/>
      <c r="FY89" s="164"/>
      <c r="FZ89" s="164"/>
      <c r="GA89" s="164"/>
      <c r="GB89" s="164"/>
      <c r="GC89" s="164"/>
      <c r="GD89" s="164"/>
      <c r="GE89" s="164"/>
      <c r="GF89" s="164"/>
      <c r="GG89" s="164"/>
      <c r="GH89" s="164"/>
      <c r="GI89" s="164"/>
      <c r="GJ89" s="164"/>
      <c r="GK89" s="164"/>
      <c r="GL89" s="164"/>
      <c r="GM89" s="164"/>
      <c r="GN89" s="164"/>
      <c r="GO89" s="164"/>
      <c r="GP89" s="164"/>
      <c r="GQ89" s="164"/>
      <c r="GR89" s="164"/>
      <c r="GS89" s="164"/>
      <c r="GT89" s="164"/>
      <c r="GU89" s="164"/>
      <c r="GV89" s="164"/>
      <c r="GW89" s="164"/>
      <c r="GX89" s="164"/>
      <c r="GY89" s="164"/>
      <c r="GZ89" s="164"/>
      <c r="HA89" s="164"/>
      <c r="HB89" s="164"/>
      <c r="HC89" s="164"/>
      <c r="HD89" s="164"/>
      <c r="HE89" s="164"/>
      <c r="HF89" s="164"/>
      <c r="HG89" s="164"/>
      <c r="HH89" s="164"/>
      <c r="HI89" s="164"/>
      <c r="HJ89" s="164"/>
      <c r="HK89" s="164"/>
      <c r="HL89" s="164"/>
      <c r="HM89" s="164"/>
      <c r="HN89" s="164"/>
      <c r="HO89" s="164"/>
      <c r="HP89" s="164"/>
      <c r="HQ89" s="164"/>
      <c r="HR89" s="164"/>
      <c r="HS89" s="164"/>
      <c r="HT89" s="164"/>
      <c r="HU89" s="164"/>
      <c r="HV89" s="164"/>
      <c r="HW89" s="164"/>
    </row>
    <row r="90" spans="7:231" ht="13.5" x14ac:dyDescent="0.15">
      <c r="BG90" s="198"/>
      <c r="BH90" s="260"/>
      <c r="BI90" s="260"/>
      <c r="BJ90" s="164"/>
      <c r="CO90" s="160"/>
      <c r="CP90" s="160"/>
      <c r="CQ90" s="160"/>
      <c r="CR90" s="164"/>
      <c r="CS90" s="164"/>
      <c r="CT90" s="164"/>
      <c r="CU90" s="164"/>
      <c r="CV90" s="164"/>
      <c r="CW90" s="164"/>
      <c r="CX90" s="164"/>
      <c r="CY90" s="164"/>
      <c r="CZ90" s="164"/>
      <c r="DA90" s="164"/>
      <c r="DB90" s="164"/>
      <c r="DC90" s="164"/>
      <c r="DD90" s="164"/>
      <c r="DE90" s="164"/>
      <c r="DF90" s="164"/>
      <c r="DG90" s="164"/>
      <c r="DH90" s="164"/>
      <c r="DI90" s="164"/>
      <c r="DJ90" s="164"/>
      <c r="DK90" s="164"/>
      <c r="DL90" s="164"/>
      <c r="DM90" s="164"/>
      <c r="DN90" s="164"/>
      <c r="DO90" s="164"/>
      <c r="DP90" s="164"/>
      <c r="DQ90" s="164"/>
      <c r="DR90" s="164"/>
      <c r="DS90" s="164"/>
      <c r="DT90" s="164"/>
      <c r="DU90" s="164"/>
      <c r="DV90" s="164"/>
      <c r="DW90" s="164"/>
      <c r="DX90" s="164"/>
      <c r="DY90" s="164"/>
      <c r="DZ90" s="164"/>
      <c r="EA90" s="164"/>
      <c r="EB90" s="164"/>
      <c r="EC90" s="164"/>
      <c r="ED90" s="164"/>
      <c r="EE90" s="164"/>
      <c r="EF90" s="164"/>
      <c r="EG90" s="164"/>
      <c r="EH90" s="164"/>
      <c r="EI90" s="164"/>
      <c r="EJ90" s="164"/>
      <c r="EK90" s="164"/>
      <c r="EL90" s="164"/>
      <c r="EM90" s="164"/>
      <c r="EN90" s="164"/>
      <c r="EO90" s="164"/>
      <c r="EP90" s="164"/>
      <c r="EQ90" s="164"/>
      <c r="ER90" s="164"/>
      <c r="ES90" s="164"/>
      <c r="ET90" s="164"/>
      <c r="EU90" s="164"/>
      <c r="EV90" s="164"/>
      <c r="EW90" s="164"/>
      <c r="EX90" s="164"/>
      <c r="EY90" s="164"/>
      <c r="EZ90" s="164"/>
      <c r="FA90" s="164"/>
      <c r="FB90" s="164"/>
      <c r="FC90" s="164"/>
      <c r="FD90" s="164"/>
      <c r="FE90" s="164"/>
      <c r="FF90" s="164"/>
      <c r="FG90" s="164"/>
      <c r="FH90" s="164"/>
      <c r="FI90" s="164"/>
      <c r="FJ90" s="164"/>
      <c r="FK90" s="164"/>
      <c r="FL90" s="164"/>
      <c r="FM90" s="164"/>
      <c r="FN90" s="164"/>
      <c r="FO90" s="164"/>
      <c r="FP90" s="164"/>
      <c r="FQ90" s="164"/>
      <c r="FR90" s="164"/>
      <c r="FS90" s="164"/>
      <c r="FT90" s="164"/>
      <c r="FU90" s="164"/>
      <c r="FV90" s="164"/>
      <c r="FW90" s="164"/>
      <c r="FX90" s="164"/>
      <c r="FY90" s="164"/>
      <c r="FZ90" s="164"/>
      <c r="GA90" s="164"/>
      <c r="GB90" s="164"/>
      <c r="GC90" s="164"/>
      <c r="GD90" s="164"/>
      <c r="GE90" s="164"/>
      <c r="GF90" s="164"/>
      <c r="GG90" s="164"/>
      <c r="GH90" s="164"/>
      <c r="GI90" s="164"/>
      <c r="GJ90" s="164"/>
      <c r="GK90" s="164"/>
      <c r="GL90" s="164"/>
      <c r="GM90" s="164"/>
      <c r="GN90" s="164"/>
      <c r="GO90" s="164"/>
      <c r="GP90" s="164"/>
      <c r="GQ90" s="164"/>
      <c r="GR90" s="164"/>
      <c r="GS90" s="164"/>
      <c r="GT90" s="164"/>
      <c r="GU90" s="164"/>
      <c r="GV90" s="164"/>
      <c r="GW90" s="164"/>
      <c r="GX90" s="164"/>
      <c r="GY90" s="164"/>
      <c r="GZ90" s="164"/>
      <c r="HA90" s="164"/>
      <c r="HB90" s="164"/>
      <c r="HC90" s="164"/>
      <c r="HD90" s="164"/>
      <c r="HE90" s="164"/>
      <c r="HF90" s="164"/>
      <c r="HG90" s="164"/>
      <c r="HH90" s="164"/>
      <c r="HI90" s="164"/>
      <c r="HJ90" s="164"/>
      <c r="HK90" s="164"/>
      <c r="HL90" s="164"/>
      <c r="HM90" s="164"/>
      <c r="HN90" s="164"/>
      <c r="HO90" s="164"/>
      <c r="HP90" s="164"/>
      <c r="HQ90" s="164"/>
      <c r="HR90" s="164"/>
      <c r="HS90" s="164"/>
      <c r="HT90" s="164"/>
      <c r="HU90" s="164"/>
      <c r="HV90" s="164"/>
      <c r="HW90" s="164"/>
    </row>
    <row r="91" spans="7:231" ht="13.5" x14ac:dyDescent="0.15">
      <c r="BG91" s="198"/>
      <c r="BH91" s="260"/>
      <c r="BI91" s="260"/>
      <c r="BJ91" s="164"/>
      <c r="CO91" s="160"/>
      <c r="CP91" s="160"/>
      <c r="CQ91" s="160"/>
      <c r="CR91" s="164"/>
      <c r="CS91" s="164"/>
      <c r="CT91" s="164"/>
      <c r="CU91" s="164"/>
      <c r="CV91" s="164"/>
      <c r="CW91" s="164"/>
      <c r="CX91" s="164"/>
      <c r="CY91" s="164"/>
      <c r="CZ91" s="164"/>
      <c r="DA91" s="164"/>
      <c r="DB91" s="164"/>
      <c r="DC91" s="164"/>
      <c r="DD91" s="164"/>
      <c r="DE91" s="164"/>
      <c r="DF91" s="164"/>
      <c r="DG91" s="164"/>
      <c r="DH91" s="164"/>
      <c r="DI91" s="164"/>
      <c r="DJ91" s="164"/>
      <c r="DK91" s="164"/>
      <c r="DL91" s="164"/>
      <c r="DM91" s="164"/>
      <c r="DN91" s="164"/>
      <c r="DO91" s="164"/>
      <c r="DP91" s="164"/>
      <c r="DQ91" s="164"/>
      <c r="DR91" s="164"/>
      <c r="DS91" s="164"/>
      <c r="DT91" s="164"/>
      <c r="DU91" s="164"/>
      <c r="DV91" s="164"/>
      <c r="DW91" s="164"/>
      <c r="DX91" s="164"/>
      <c r="DY91" s="164"/>
      <c r="DZ91" s="164"/>
      <c r="EA91" s="164"/>
      <c r="EB91" s="164"/>
      <c r="EC91" s="164"/>
      <c r="ED91" s="164"/>
      <c r="EE91" s="164"/>
      <c r="EF91" s="164"/>
      <c r="EG91" s="164"/>
      <c r="EH91" s="164"/>
      <c r="EI91" s="164"/>
      <c r="EJ91" s="164"/>
      <c r="EK91" s="164"/>
      <c r="EL91" s="164"/>
      <c r="EM91" s="164"/>
      <c r="EN91" s="164"/>
      <c r="EO91" s="164"/>
      <c r="EP91" s="164"/>
      <c r="EQ91" s="164"/>
      <c r="ER91" s="164"/>
      <c r="ES91" s="164"/>
      <c r="ET91" s="164"/>
      <c r="EU91" s="164"/>
      <c r="EV91" s="164"/>
      <c r="EW91" s="164"/>
      <c r="EX91" s="164"/>
      <c r="EY91" s="164"/>
      <c r="EZ91" s="164"/>
      <c r="FA91" s="164"/>
      <c r="FB91" s="164"/>
      <c r="FC91" s="164"/>
      <c r="FD91" s="164"/>
      <c r="FE91" s="164"/>
      <c r="FF91" s="164"/>
      <c r="FG91" s="164"/>
      <c r="FH91" s="164"/>
      <c r="FI91" s="164"/>
      <c r="FJ91" s="164"/>
      <c r="FK91" s="164"/>
      <c r="FL91" s="164"/>
      <c r="FM91" s="164"/>
      <c r="FN91" s="164"/>
      <c r="FO91" s="164"/>
      <c r="FP91" s="164"/>
      <c r="FQ91" s="164"/>
      <c r="FR91" s="164"/>
      <c r="FS91" s="164"/>
      <c r="FT91" s="164"/>
      <c r="FU91" s="164"/>
      <c r="FV91" s="164"/>
      <c r="FW91" s="164"/>
      <c r="FX91" s="164"/>
      <c r="FY91" s="164"/>
      <c r="FZ91" s="164"/>
      <c r="GA91" s="164"/>
      <c r="GB91" s="164"/>
      <c r="GC91" s="164"/>
      <c r="GD91" s="164"/>
      <c r="GE91" s="164"/>
      <c r="GF91" s="164"/>
      <c r="GG91" s="164"/>
      <c r="GH91" s="164"/>
      <c r="GI91" s="164"/>
      <c r="GJ91" s="164"/>
      <c r="GK91" s="164"/>
      <c r="GL91" s="164"/>
      <c r="GM91" s="164"/>
      <c r="GN91" s="164"/>
      <c r="GO91" s="164"/>
      <c r="GP91" s="164"/>
      <c r="GQ91" s="164"/>
      <c r="GR91" s="164"/>
      <c r="GS91" s="164"/>
      <c r="GT91" s="164"/>
      <c r="GU91" s="164"/>
      <c r="GV91" s="164"/>
      <c r="GW91" s="164"/>
      <c r="GX91" s="164"/>
      <c r="GY91" s="164"/>
      <c r="GZ91" s="164"/>
      <c r="HA91" s="164"/>
      <c r="HB91" s="164"/>
      <c r="HC91" s="164"/>
      <c r="HD91" s="164"/>
      <c r="HE91" s="164"/>
      <c r="HF91" s="164"/>
      <c r="HG91" s="164"/>
      <c r="HH91" s="164"/>
      <c r="HI91" s="164"/>
      <c r="HJ91" s="164"/>
      <c r="HK91" s="164"/>
      <c r="HL91" s="164"/>
      <c r="HM91" s="164"/>
      <c r="HN91" s="164"/>
      <c r="HO91" s="164"/>
      <c r="HP91" s="164"/>
      <c r="HQ91" s="164"/>
      <c r="HR91" s="164"/>
      <c r="HS91" s="164"/>
      <c r="HT91" s="164"/>
      <c r="HU91" s="164"/>
      <c r="HV91" s="164"/>
      <c r="HW91" s="164"/>
    </row>
    <row r="92" spans="7:231" ht="13.5" x14ac:dyDescent="0.15">
      <c r="BG92" s="198"/>
      <c r="BH92" s="260"/>
      <c r="BI92" s="260"/>
      <c r="CO92" s="160"/>
      <c r="CP92" s="160"/>
      <c r="CQ92" s="160"/>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c r="DY92" s="164"/>
      <c r="DZ92" s="164"/>
      <c r="EA92" s="164"/>
      <c r="EB92" s="164"/>
      <c r="EC92" s="164"/>
      <c r="ED92" s="164"/>
      <c r="EE92" s="164"/>
      <c r="EF92" s="164"/>
      <c r="EG92" s="164"/>
      <c r="EH92" s="164"/>
      <c r="EI92" s="164"/>
      <c r="EJ92" s="164"/>
      <c r="EK92" s="164"/>
      <c r="EL92" s="164"/>
      <c r="EM92" s="164"/>
      <c r="EN92" s="164"/>
      <c r="EO92" s="164"/>
      <c r="EP92" s="164"/>
      <c r="EQ92" s="164"/>
      <c r="ER92" s="164"/>
      <c r="ES92" s="164"/>
      <c r="ET92" s="164"/>
      <c r="EU92" s="164"/>
      <c r="EV92" s="164"/>
      <c r="EW92" s="164"/>
      <c r="EX92" s="164"/>
      <c r="EY92" s="164"/>
      <c r="EZ92" s="164"/>
      <c r="FA92" s="164"/>
      <c r="FB92" s="164"/>
      <c r="FC92" s="164"/>
      <c r="FD92" s="164"/>
      <c r="FE92" s="164"/>
      <c r="FF92" s="164"/>
      <c r="FG92" s="164"/>
      <c r="FH92" s="164"/>
      <c r="FI92" s="164"/>
      <c r="FJ92" s="164"/>
      <c r="FK92" s="164"/>
      <c r="FL92" s="164"/>
      <c r="FM92" s="164"/>
      <c r="FN92" s="164"/>
      <c r="FO92" s="164"/>
      <c r="FP92" s="164"/>
      <c r="FQ92" s="164"/>
      <c r="FR92" s="164"/>
      <c r="FS92" s="164"/>
      <c r="FT92" s="164"/>
      <c r="FU92" s="164"/>
      <c r="FV92" s="164"/>
      <c r="FW92" s="164"/>
      <c r="FX92" s="164"/>
      <c r="FY92" s="164"/>
      <c r="FZ92" s="164"/>
      <c r="GA92" s="164"/>
      <c r="GB92" s="164"/>
      <c r="GC92" s="164"/>
      <c r="GD92" s="164"/>
      <c r="GE92" s="164"/>
      <c r="GF92" s="164"/>
      <c r="GG92" s="164"/>
      <c r="GH92" s="164"/>
      <c r="GI92" s="164"/>
      <c r="GJ92" s="164"/>
      <c r="GK92" s="164"/>
      <c r="GL92" s="164"/>
      <c r="GM92" s="164"/>
      <c r="GN92" s="164"/>
      <c r="GO92" s="164"/>
      <c r="GP92" s="164"/>
      <c r="GQ92" s="164"/>
      <c r="GR92" s="164"/>
      <c r="GS92" s="164"/>
      <c r="GT92" s="164"/>
      <c r="GU92" s="164"/>
      <c r="GV92" s="164"/>
      <c r="GW92" s="164"/>
      <c r="GX92" s="164"/>
      <c r="GY92" s="164"/>
      <c r="GZ92" s="164"/>
      <c r="HA92" s="164"/>
      <c r="HB92" s="164"/>
      <c r="HC92" s="164"/>
      <c r="HD92" s="164"/>
      <c r="HE92" s="164"/>
      <c r="HF92" s="164"/>
      <c r="HG92" s="164"/>
      <c r="HH92" s="164"/>
      <c r="HI92" s="164"/>
      <c r="HJ92" s="164"/>
      <c r="HK92" s="164"/>
      <c r="HL92" s="164"/>
      <c r="HM92" s="164"/>
      <c r="HN92" s="164"/>
      <c r="HO92" s="164"/>
      <c r="HP92" s="164"/>
      <c r="HQ92" s="164"/>
      <c r="HR92" s="164"/>
      <c r="HS92" s="164"/>
      <c r="HT92" s="164"/>
      <c r="HU92" s="164"/>
      <c r="HV92" s="164"/>
      <c r="HW92" s="164"/>
    </row>
    <row r="93" spans="7:231" ht="13.5" x14ac:dyDescent="0.15">
      <c r="BG93" s="198"/>
      <c r="BH93" s="260"/>
      <c r="BI93" s="260"/>
      <c r="CO93" s="160"/>
      <c r="CP93" s="160"/>
      <c r="CQ93" s="160"/>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c r="DY93" s="164"/>
      <c r="DZ93" s="164"/>
      <c r="EA93" s="164"/>
      <c r="EB93" s="164"/>
      <c r="EC93" s="164"/>
      <c r="ED93" s="164"/>
      <c r="EE93" s="164"/>
      <c r="EF93" s="164"/>
      <c r="EG93" s="164"/>
      <c r="EH93" s="164"/>
      <c r="EI93" s="164"/>
      <c r="EJ93" s="164"/>
      <c r="EK93" s="164"/>
      <c r="EL93" s="164"/>
      <c r="EM93" s="164"/>
      <c r="EN93" s="164"/>
      <c r="EO93" s="164"/>
      <c r="EP93" s="164"/>
      <c r="EQ93" s="164"/>
      <c r="ER93" s="164"/>
      <c r="ES93" s="164"/>
      <c r="ET93" s="164"/>
      <c r="EU93" s="164"/>
      <c r="EV93" s="164"/>
      <c r="EW93" s="164"/>
      <c r="EX93" s="164"/>
      <c r="EY93" s="164"/>
      <c r="EZ93" s="164"/>
      <c r="FA93" s="164"/>
      <c r="FB93" s="164"/>
      <c r="FC93" s="164"/>
      <c r="FD93" s="164"/>
      <c r="FE93" s="164"/>
      <c r="FF93" s="164"/>
      <c r="FG93" s="164"/>
      <c r="FH93" s="164"/>
      <c r="FI93" s="164"/>
      <c r="FJ93" s="164"/>
      <c r="FK93" s="164"/>
      <c r="FL93" s="164"/>
      <c r="FM93" s="164"/>
      <c r="FN93" s="164"/>
      <c r="FO93" s="164"/>
      <c r="FP93" s="164"/>
      <c r="FQ93" s="164"/>
      <c r="FR93" s="164"/>
      <c r="FS93" s="164"/>
      <c r="FT93" s="164"/>
      <c r="FU93" s="164"/>
      <c r="FV93" s="164"/>
      <c r="FW93" s="164"/>
      <c r="FX93" s="164"/>
      <c r="FY93" s="164"/>
      <c r="FZ93" s="164"/>
      <c r="GA93" s="164"/>
      <c r="GB93" s="164"/>
      <c r="GC93" s="164"/>
      <c r="GD93" s="164"/>
      <c r="GE93" s="164"/>
      <c r="GF93" s="164"/>
      <c r="GG93" s="164"/>
      <c r="GH93" s="164"/>
      <c r="GI93" s="164"/>
      <c r="GJ93" s="164"/>
      <c r="GK93" s="164"/>
      <c r="GL93" s="164"/>
      <c r="GM93" s="164"/>
      <c r="GN93" s="164"/>
      <c r="GO93" s="164"/>
      <c r="GP93" s="164"/>
      <c r="GQ93" s="164"/>
      <c r="GR93" s="164"/>
      <c r="GS93" s="164"/>
      <c r="GT93" s="164"/>
      <c r="GU93" s="164"/>
      <c r="GV93" s="164"/>
      <c r="GW93" s="164"/>
      <c r="GX93" s="164"/>
      <c r="GY93" s="164"/>
      <c r="GZ93" s="164"/>
      <c r="HA93" s="164"/>
      <c r="HB93" s="164"/>
      <c r="HC93" s="164"/>
      <c r="HD93" s="164"/>
      <c r="HE93" s="164"/>
      <c r="HF93" s="164"/>
      <c r="HG93" s="164"/>
      <c r="HH93" s="164"/>
      <c r="HI93" s="164"/>
      <c r="HJ93" s="164"/>
      <c r="HK93" s="164"/>
      <c r="HL93" s="164"/>
      <c r="HM93" s="164"/>
      <c r="HN93" s="164"/>
      <c r="HO93" s="164"/>
      <c r="HP93" s="164"/>
      <c r="HQ93" s="164"/>
      <c r="HR93" s="164"/>
      <c r="HS93" s="164"/>
      <c r="HT93" s="164"/>
      <c r="HU93" s="164"/>
      <c r="HV93" s="164"/>
      <c r="HW93" s="164"/>
    </row>
    <row r="94" spans="7:231" ht="13.5" x14ac:dyDescent="0.15">
      <c r="BG94" s="198"/>
      <c r="BH94" s="260"/>
      <c r="BI94" s="260"/>
      <c r="CO94" s="160"/>
      <c r="CP94" s="160"/>
      <c r="CQ94" s="160"/>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c r="DY94" s="164"/>
      <c r="DZ94" s="164"/>
      <c r="EA94" s="164"/>
      <c r="EB94" s="164"/>
      <c r="EC94" s="164"/>
      <c r="ED94" s="164"/>
      <c r="EE94" s="164"/>
      <c r="EF94" s="164"/>
      <c r="EG94" s="164"/>
      <c r="EH94" s="164"/>
      <c r="EI94" s="164"/>
      <c r="EJ94" s="164"/>
      <c r="EK94" s="164"/>
      <c r="EL94" s="164"/>
      <c r="EM94" s="164"/>
      <c r="EN94" s="164"/>
      <c r="EO94" s="164"/>
      <c r="EP94" s="164"/>
      <c r="EQ94" s="164"/>
      <c r="ER94" s="164"/>
      <c r="ES94" s="164"/>
      <c r="ET94" s="164"/>
      <c r="EU94" s="164"/>
      <c r="EV94" s="164"/>
      <c r="EW94" s="164"/>
      <c r="EX94" s="164"/>
      <c r="EY94" s="164"/>
      <c r="EZ94" s="164"/>
      <c r="FA94" s="164"/>
      <c r="FB94" s="164"/>
      <c r="FC94" s="164"/>
      <c r="FD94" s="164"/>
      <c r="FE94" s="164"/>
      <c r="FF94" s="164"/>
      <c r="FG94" s="164"/>
      <c r="FH94" s="164"/>
      <c r="FI94" s="164"/>
      <c r="FJ94" s="164"/>
      <c r="FK94" s="164"/>
      <c r="FL94" s="164"/>
      <c r="FM94" s="164"/>
      <c r="FN94" s="164"/>
      <c r="FO94" s="164"/>
      <c r="FP94" s="164"/>
      <c r="FQ94" s="164"/>
      <c r="FR94" s="164"/>
      <c r="FS94" s="164"/>
      <c r="FT94" s="164"/>
      <c r="FU94" s="164"/>
      <c r="FV94" s="164"/>
      <c r="FW94" s="164"/>
      <c r="FX94" s="164"/>
      <c r="FY94" s="164"/>
      <c r="FZ94" s="164"/>
      <c r="GA94" s="164"/>
      <c r="GB94" s="164"/>
      <c r="GC94" s="164"/>
      <c r="GD94" s="164"/>
      <c r="GE94" s="164"/>
      <c r="GF94" s="164"/>
      <c r="GG94" s="164"/>
      <c r="GH94" s="164"/>
      <c r="GI94" s="164"/>
      <c r="GJ94" s="164"/>
      <c r="GK94" s="164"/>
      <c r="GL94" s="164"/>
      <c r="GM94" s="164"/>
      <c r="GN94" s="164"/>
      <c r="GO94" s="164"/>
      <c r="GP94" s="164"/>
      <c r="GQ94" s="164"/>
      <c r="GR94" s="164"/>
      <c r="GS94" s="164"/>
      <c r="GT94" s="164"/>
      <c r="GU94" s="164"/>
      <c r="GV94" s="164"/>
      <c r="GW94" s="164"/>
      <c r="GX94" s="164"/>
      <c r="GY94" s="164"/>
      <c r="GZ94" s="164"/>
      <c r="HA94" s="164"/>
      <c r="HB94" s="164"/>
      <c r="HC94" s="164"/>
      <c r="HD94" s="164"/>
      <c r="HE94" s="164"/>
      <c r="HF94" s="164"/>
      <c r="HG94" s="164"/>
      <c r="HH94" s="164"/>
      <c r="HI94" s="164"/>
      <c r="HJ94" s="164"/>
      <c r="HK94" s="164"/>
      <c r="HL94" s="164"/>
      <c r="HM94" s="164"/>
      <c r="HN94" s="164"/>
      <c r="HO94" s="164"/>
      <c r="HP94" s="164"/>
      <c r="HQ94" s="164"/>
      <c r="HR94" s="164"/>
      <c r="HS94" s="164"/>
      <c r="HT94" s="164"/>
      <c r="HU94" s="164"/>
      <c r="HV94" s="164"/>
      <c r="HW94" s="164"/>
    </row>
    <row r="95" spans="7:231" ht="13.5" x14ac:dyDescent="0.15">
      <c r="BG95" s="198"/>
      <c r="BH95" s="260"/>
      <c r="BI95" s="260"/>
      <c r="CO95" s="160"/>
      <c r="CP95" s="160"/>
      <c r="CQ95" s="160"/>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c r="DY95" s="164"/>
      <c r="DZ95" s="164"/>
      <c r="EA95" s="164"/>
      <c r="EB95" s="164"/>
      <c r="EC95" s="164"/>
      <c r="ED95" s="164"/>
      <c r="EE95" s="164"/>
      <c r="EF95" s="164"/>
      <c r="EG95" s="164"/>
      <c r="EH95" s="164"/>
      <c r="EI95" s="164"/>
      <c r="EJ95" s="164"/>
      <c r="EK95" s="164"/>
      <c r="EL95" s="164"/>
      <c r="EM95" s="164"/>
      <c r="EN95" s="164"/>
      <c r="EO95" s="164"/>
      <c r="EP95" s="164"/>
      <c r="EQ95" s="164"/>
      <c r="ER95" s="164"/>
      <c r="ES95" s="164"/>
      <c r="ET95" s="164"/>
      <c r="EU95" s="164"/>
      <c r="EV95" s="164"/>
      <c r="EW95" s="164"/>
      <c r="EX95" s="164"/>
      <c r="EY95" s="164"/>
      <c r="EZ95" s="164"/>
      <c r="FA95" s="164"/>
      <c r="FB95" s="164"/>
      <c r="FC95" s="164"/>
      <c r="FD95" s="164"/>
      <c r="FE95" s="164"/>
      <c r="FF95" s="164"/>
      <c r="FG95" s="164"/>
      <c r="FH95" s="164"/>
      <c r="FI95" s="164"/>
      <c r="FJ95" s="164"/>
      <c r="FK95" s="164"/>
      <c r="FL95" s="164"/>
      <c r="FM95" s="164"/>
      <c r="FN95" s="164"/>
      <c r="FO95" s="164"/>
      <c r="FP95" s="164"/>
      <c r="FQ95" s="164"/>
      <c r="FR95" s="164"/>
      <c r="FS95" s="164"/>
      <c r="FT95" s="164"/>
      <c r="FU95" s="164"/>
      <c r="FV95" s="164"/>
      <c r="FW95" s="164"/>
      <c r="FX95" s="164"/>
      <c r="FY95" s="164"/>
      <c r="FZ95" s="164"/>
      <c r="GA95" s="164"/>
      <c r="GB95" s="164"/>
      <c r="GC95" s="164"/>
      <c r="GD95" s="164"/>
      <c r="GE95" s="164"/>
      <c r="GF95" s="164"/>
      <c r="GG95" s="164"/>
      <c r="GH95" s="164"/>
      <c r="GI95" s="164"/>
      <c r="GJ95" s="164"/>
      <c r="GK95" s="164"/>
      <c r="GL95" s="164"/>
      <c r="GM95" s="164"/>
      <c r="GN95" s="164"/>
      <c r="GO95" s="164"/>
      <c r="GP95" s="164"/>
      <c r="GQ95" s="164"/>
      <c r="GR95" s="164"/>
      <c r="GS95" s="164"/>
      <c r="GT95" s="164"/>
      <c r="GU95" s="164"/>
      <c r="GV95" s="164"/>
      <c r="GW95" s="164"/>
      <c r="GX95" s="164"/>
      <c r="GY95" s="164"/>
      <c r="GZ95" s="164"/>
      <c r="HA95" s="164"/>
      <c r="HB95" s="164"/>
      <c r="HC95" s="164"/>
      <c r="HD95" s="164"/>
      <c r="HE95" s="164"/>
      <c r="HF95" s="164"/>
      <c r="HG95" s="164"/>
      <c r="HH95" s="164"/>
      <c r="HI95" s="164"/>
      <c r="HJ95" s="164"/>
      <c r="HK95" s="164"/>
      <c r="HL95" s="164"/>
      <c r="HM95" s="164"/>
      <c r="HN95" s="164"/>
      <c r="HO95" s="164"/>
      <c r="HP95" s="164"/>
      <c r="HQ95" s="164"/>
      <c r="HR95" s="164"/>
      <c r="HS95" s="164"/>
      <c r="HT95" s="164"/>
      <c r="HU95" s="164"/>
      <c r="HV95" s="164"/>
      <c r="HW95" s="164"/>
    </row>
    <row r="96" spans="7:231" ht="13.5" x14ac:dyDescent="0.15">
      <c r="BG96" s="198"/>
      <c r="BH96" s="263"/>
      <c r="BI96" s="260"/>
      <c r="CO96" s="160"/>
      <c r="CP96" s="160"/>
      <c r="CQ96" s="160"/>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c r="FA96" s="164"/>
      <c r="FB96" s="164"/>
      <c r="FC96" s="164"/>
      <c r="FD96" s="164"/>
      <c r="FE96" s="164"/>
      <c r="FF96" s="164"/>
      <c r="FG96" s="164"/>
      <c r="FH96" s="164"/>
      <c r="FI96" s="164"/>
      <c r="FJ96" s="164"/>
      <c r="FK96" s="164"/>
      <c r="FL96" s="164"/>
      <c r="FM96" s="164"/>
      <c r="FN96" s="164"/>
      <c r="FO96" s="164"/>
      <c r="FP96" s="164"/>
      <c r="FQ96" s="164"/>
      <c r="FR96" s="164"/>
      <c r="FS96" s="164"/>
      <c r="FT96" s="164"/>
      <c r="FU96" s="164"/>
      <c r="FV96" s="164"/>
      <c r="FW96" s="164"/>
      <c r="FX96" s="164"/>
      <c r="FY96" s="164"/>
      <c r="FZ96" s="164"/>
      <c r="GA96" s="164"/>
      <c r="GB96" s="164"/>
      <c r="GC96" s="164"/>
      <c r="GD96" s="164"/>
      <c r="GE96" s="164"/>
      <c r="GF96" s="164"/>
      <c r="GG96" s="164"/>
      <c r="GH96" s="164"/>
      <c r="GI96" s="164"/>
      <c r="GJ96" s="164"/>
      <c r="GK96" s="164"/>
      <c r="GL96" s="164"/>
      <c r="GM96" s="164"/>
      <c r="GN96" s="164"/>
      <c r="GO96" s="164"/>
      <c r="GP96" s="164"/>
      <c r="GQ96" s="164"/>
      <c r="GR96" s="164"/>
      <c r="GS96" s="164"/>
      <c r="GT96" s="164"/>
      <c r="GU96" s="164"/>
      <c r="GV96" s="164"/>
      <c r="GW96" s="164"/>
      <c r="GX96" s="164"/>
      <c r="GY96" s="164"/>
      <c r="GZ96" s="164"/>
      <c r="HA96" s="164"/>
      <c r="HB96" s="164"/>
      <c r="HC96" s="164"/>
      <c r="HD96" s="164"/>
      <c r="HE96" s="164"/>
      <c r="HF96" s="164"/>
      <c r="HG96" s="164"/>
      <c r="HH96" s="164"/>
      <c r="HI96" s="164"/>
      <c r="HJ96" s="164"/>
      <c r="HK96" s="164"/>
      <c r="HL96" s="164"/>
      <c r="HM96" s="164"/>
      <c r="HN96" s="164"/>
      <c r="HO96" s="164"/>
      <c r="HP96" s="164"/>
      <c r="HQ96" s="164"/>
      <c r="HR96" s="164"/>
      <c r="HS96" s="164"/>
      <c r="HT96" s="164"/>
      <c r="HU96" s="164"/>
      <c r="HV96" s="164"/>
      <c r="HW96" s="164"/>
    </row>
    <row r="97" spans="59:231" ht="13.5" x14ac:dyDescent="0.15">
      <c r="BG97" s="198"/>
      <c r="BH97" s="263"/>
      <c r="BI97" s="260"/>
      <c r="CO97" s="160"/>
      <c r="CP97" s="160"/>
      <c r="CQ97" s="160"/>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4"/>
      <c r="ER97" s="164"/>
      <c r="ES97" s="164"/>
      <c r="ET97" s="164"/>
      <c r="EU97" s="164"/>
      <c r="EV97" s="164"/>
      <c r="EW97" s="164"/>
      <c r="EX97" s="164"/>
      <c r="EY97" s="164"/>
      <c r="EZ97" s="164"/>
      <c r="FA97" s="164"/>
      <c r="FB97" s="164"/>
      <c r="FC97" s="164"/>
      <c r="FD97" s="164"/>
      <c r="FE97" s="164"/>
      <c r="FF97" s="164"/>
      <c r="FG97" s="164"/>
      <c r="FH97" s="164"/>
      <c r="FI97" s="164"/>
      <c r="FJ97" s="164"/>
      <c r="FK97" s="164"/>
      <c r="FL97" s="164"/>
      <c r="FM97" s="164"/>
      <c r="FN97" s="164"/>
      <c r="FO97" s="164"/>
      <c r="FP97" s="164"/>
      <c r="FQ97" s="164"/>
      <c r="FR97" s="164"/>
      <c r="FS97" s="164"/>
      <c r="FT97" s="164"/>
      <c r="FU97" s="164"/>
      <c r="FV97" s="164"/>
      <c r="FW97" s="164"/>
      <c r="FX97" s="164"/>
      <c r="FY97" s="164"/>
      <c r="FZ97" s="164"/>
      <c r="GA97" s="164"/>
      <c r="GB97" s="164"/>
      <c r="GC97" s="164"/>
      <c r="GD97" s="164"/>
      <c r="GE97" s="164"/>
      <c r="GF97" s="164"/>
      <c r="GG97" s="164"/>
      <c r="GH97" s="164"/>
      <c r="GI97" s="164"/>
      <c r="GJ97" s="164"/>
      <c r="GK97" s="164"/>
      <c r="GL97" s="164"/>
      <c r="GM97" s="164"/>
      <c r="GN97" s="164"/>
      <c r="GO97" s="164"/>
      <c r="GP97" s="164"/>
      <c r="GQ97" s="164"/>
      <c r="GR97" s="164"/>
      <c r="GS97" s="164"/>
      <c r="GT97" s="164"/>
      <c r="GU97" s="164"/>
      <c r="GV97" s="164"/>
      <c r="GW97" s="164"/>
      <c r="GX97" s="164"/>
      <c r="GY97" s="164"/>
      <c r="GZ97" s="164"/>
      <c r="HA97" s="164"/>
      <c r="HB97" s="164"/>
      <c r="HC97" s="164"/>
      <c r="HD97" s="164"/>
      <c r="HE97" s="164"/>
      <c r="HF97" s="164"/>
      <c r="HG97" s="164"/>
      <c r="HH97" s="164"/>
      <c r="HI97" s="164"/>
      <c r="HJ97" s="164"/>
      <c r="HK97" s="164"/>
      <c r="HL97" s="164"/>
      <c r="HM97" s="164"/>
      <c r="HN97" s="164"/>
      <c r="HO97" s="164"/>
      <c r="HP97" s="164"/>
      <c r="HQ97" s="164"/>
      <c r="HR97" s="164"/>
      <c r="HS97" s="164"/>
      <c r="HT97" s="164"/>
      <c r="HU97" s="164"/>
      <c r="HV97" s="164"/>
      <c r="HW97" s="164"/>
    </row>
    <row r="98" spans="59:231" ht="13.5" x14ac:dyDescent="0.15">
      <c r="BG98" s="198"/>
      <c r="BH98" s="263"/>
      <c r="BI98" s="260"/>
      <c r="CO98" s="160"/>
      <c r="CP98" s="160"/>
      <c r="CQ98" s="160"/>
      <c r="CR98" s="164"/>
      <c r="CS98" s="164"/>
      <c r="CT98" s="164"/>
      <c r="CU98" s="164"/>
      <c r="CV98" s="164"/>
      <c r="CW98" s="164"/>
      <c r="CX98" s="164"/>
      <c r="CY98" s="164"/>
      <c r="CZ98" s="164"/>
      <c r="DA98" s="164"/>
      <c r="DB98" s="164"/>
      <c r="DC98" s="164"/>
      <c r="DD98" s="164"/>
      <c r="DE98" s="164"/>
      <c r="DF98" s="164"/>
      <c r="DG98" s="164"/>
      <c r="DH98" s="164"/>
      <c r="DI98" s="164"/>
      <c r="DJ98" s="164"/>
      <c r="DK98" s="164"/>
      <c r="DL98" s="164"/>
      <c r="DM98" s="164"/>
      <c r="DN98" s="164"/>
      <c r="DO98" s="164"/>
      <c r="DP98" s="164"/>
      <c r="DQ98" s="164"/>
      <c r="DR98" s="164"/>
      <c r="DS98" s="164"/>
      <c r="DT98" s="164"/>
      <c r="DU98" s="164"/>
      <c r="DV98" s="164"/>
      <c r="DW98" s="164"/>
      <c r="DX98" s="164"/>
      <c r="DY98" s="164"/>
      <c r="DZ98" s="164"/>
      <c r="EA98" s="164"/>
      <c r="EB98" s="164"/>
      <c r="EC98" s="164"/>
      <c r="ED98" s="164"/>
      <c r="EE98" s="164"/>
      <c r="EF98" s="164"/>
      <c r="EG98" s="164"/>
      <c r="EH98" s="164"/>
      <c r="EI98" s="164"/>
      <c r="EJ98" s="164"/>
      <c r="EK98" s="164"/>
      <c r="EL98" s="164"/>
      <c r="EM98" s="164"/>
      <c r="EN98" s="164"/>
      <c r="EO98" s="164"/>
      <c r="EP98" s="164"/>
      <c r="EQ98" s="164"/>
      <c r="ER98" s="164"/>
      <c r="ES98" s="164"/>
      <c r="ET98" s="164"/>
      <c r="EU98" s="164"/>
      <c r="EV98" s="164"/>
      <c r="EW98" s="164"/>
      <c r="EX98" s="164"/>
      <c r="EY98" s="164"/>
      <c r="EZ98" s="164"/>
      <c r="FA98" s="164"/>
      <c r="FB98" s="164"/>
      <c r="FC98" s="164"/>
      <c r="FD98" s="164"/>
      <c r="FE98" s="164"/>
      <c r="FF98" s="164"/>
      <c r="FG98" s="164"/>
      <c r="FH98" s="164"/>
      <c r="FI98" s="164"/>
      <c r="FJ98" s="164"/>
      <c r="FK98" s="164"/>
      <c r="FL98" s="164"/>
      <c r="FM98" s="164"/>
      <c r="FN98" s="164"/>
      <c r="FO98" s="164"/>
      <c r="FP98" s="164"/>
      <c r="FQ98" s="164"/>
      <c r="FR98" s="164"/>
      <c r="FS98" s="164"/>
      <c r="FT98" s="164"/>
      <c r="FU98" s="164"/>
      <c r="FV98" s="164"/>
      <c r="FW98" s="164"/>
      <c r="FX98" s="164"/>
      <c r="FY98" s="164"/>
      <c r="FZ98" s="164"/>
      <c r="GA98" s="164"/>
      <c r="GB98" s="164"/>
      <c r="GC98" s="164"/>
      <c r="GD98" s="164"/>
      <c r="GE98" s="164"/>
      <c r="GF98" s="164"/>
      <c r="GG98" s="164"/>
      <c r="GH98" s="164"/>
      <c r="GI98" s="164"/>
      <c r="GJ98" s="164"/>
      <c r="GK98" s="164"/>
      <c r="GL98" s="164"/>
      <c r="GM98" s="164"/>
      <c r="GN98" s="164"/>
      <c r="GO98" s="164"/>
      <c r="GP98" s="164"/>
      <c r="GQ98" s="164"/>
      <c r="GR98" s="164"/>
      <c r="GS98" s="164"/>
      <c r="GT98" s="164"/>
      <c r="GU98" s="164"/>
      <c r="GV98" s="164"/>
      <c r="GW98" s="164"/>
      <c r="GX98" s="164"/>
      <c r="GY98" s="164"/>
      <c r="GZ98" s="164"/>
      <c r="HA98" s="164"/>
      <c r="HB98" s="164"/>
      <c r="HC98" s="164"/>
      <c r="HD98" s="164"/>
      <c r="HE98" s="164"/>
      <c r="HF98" s="164"/>
      <c r="HG98" s="164"/>
      <c r="HH98" s="164"/>
      <c r="HI98" s="164"/>
      <c r="HJ98" s="164"/>
      <c r="HK98" s="164"/>
      <c r="HL98" s="164"/>
      <c r="HM98" s="164"/>
      <c r="HN98" s="164"/>
      <c r="HO98" s="164"/>
      <c r="HP98" s="164"/>
      <c r="HQ98" s="164"/>
      <c r="HR98" s="164"/>
      <c r="HS98" s="164"/>
      <c r="HT98" s="164"/>
      <c r="HU98" s="164"/>
      <c r="HV98" s="164"/>
      <c r="HW98" s="164"/>
    </row>
    <row r="99" spans="59:231" ht="13.5" x14ac:dyDescent="0.15">
      <c r="BG99" s="198"/>
      <c r="BH99" s="263"/>
      <c r="BI99" s="260"/>
      <c r="CO99" s="160"/>
      <c r="CP99" s="160"/>
      <c r="CQ99" s="160"/>
      <c r="CR99" s="164"/>
      <c r="CS99" s="164"/>
      <c r="CT99" s="164"/>
      <c r="CU99" s="164"/>
      <c r="CV99" s="164"/>
      <c r="CW99" s="164"/>
      <c r="CX99" s="164"/>
      <c r="CY99" s="164"/>
      <c r="CZ99" s="164"/>
      <c r="DA99" s="164"/>
      <c r="DB99" s="164"/>
      <c r="DC99" s="164"/>
      <c r="DD99" s="164"/>
      <c r="DE99" s="164"/>
      <c r="DF99" s="164"/>
      <c r="DG99" s="164"/>
      <c r="DH99" s="164"/>
      <c r="DI99" s="164"/>
      <c r="DJ99" s="164"/>
      <c r="DK99" s="164"/>
      <c r="DL99" s="164"/>
      <c r="DM99" s="164"/>
      <c r="DN99" s="164"/>
      <c r="DO99" s="164"/>
      <c r="DP99" s="164"/>
      <c r="DQ99" s="164"/>
      <c r="DR99" s="164"/>
      <c r="DS99" s="164"/>
      <c r="DT99" s="164"/>
      <c r="DU99" s="164"/>
      <c r="DV99" s="164"/>
      <c r="DW99" s="164"/>
      <c r="DX99" s="164"/>
      <c r="DY99" s="164"/>
      <c r="DZ99" s="164"/>
      <c r="EA99" s="164"/>
      <c r="EB99" s="164"/>
      <c r="EC99" s="164"/>
      <c r="ED99" s="164"/>
      <c r="EE99" s="164"/>
      <c r="EF99" s="164"/>
      <c r="EG99" s="164"/>
      <c r="EH99" s="164"/>
      <c r="EI99" s="164"/>
      <c r="EJ99" s="164"/>
      <c r="EK99" s="164"/>
      <c r="EL99" s="164"/>
      <c r="EM99" s="164"/>
      <c r="EN99" s="164"/>
      <c r="EO99" s="164"/>
      <c r="EP99" s="164"/>
      <c r="EQ99" s="164"/>
      <c r="ER99" s="164"/>
      <c r="ES99" s="164"/>
      <c r="ET99" s="164"/>
      <c r="EU99" s="164"/>
      <c r="EV99" s="164"/>
      <c r="EW99" s="164"/>
      <c r="EX99" s="164"/>
      <c r="EY99" s="164"/>
      <c r="EZ99" s="164"/>
      <c r="FA99" s="164"/>
      <c r="FB99" s="164"/>
      <c r="FC99" s="164"/>
      <c r="FD99" s="164"/>
      <c r="FE99" s="164"/>
      <c r="FF99" s="164"/>
      <c r="FG99" s="164"/>
      <c r="FH99" s="164"/>
      <c r="FI99" s="164"/>
      <c r="FJ99" s="164"/>
      <c r="FK99" s="164"/>
      <c r="FL99" s="164"/>
      <c r="FM99" s="164"/>
      <c r="FN99" s="164"/>
      <c r="FO99" s="164"/>
      <c r="FP99" s="164"/>
      <c r="FQ99" s="164"/>
      <c r="FR99" s="164"/>
      <c r="FS99" s="164"/>
      <c r="FT99" s="164"/>
      <c r="FU99" s="164"/>
      <c r="FV99" s="164"/>
      <c r="FW99" s="164"/>
      <c r="FX99" s="164"/>
      <c r="FY99" s="164"/>
      <c r="FZ99" s="164"/>
      <c r="GA99" s="164"/>
      <c r="GB99" s="164"/>
      <c r="GC99" s="164"/>
      <c r="GD99" s="164"/>
      <c r="GE99" s="164"/>
      <c r="GF99" s="164"/>
      <c r="GG99" s="164"/>
      <c r="GH99" s="164"/>
      <c r="GI99" s="164"/>
      <c r="GJ99" s="164"/>
      <c r="GK99" s="164"/>
      <c r="GL99" s="164"/>
      <c r="GM99" s="164"/>
      <c r="GN99" s="164"/>
      <c r="GO99" s="164"/>
      <c r="GP99" s="164"/>
      <c r="GQ99" s="164"/>
      <c r="GR99" s="164"/>
      <c r="GS99" s="164"/>
      <c r="GT99" s="164"/>
      <c r="GU99" s="164"/>
      <c r="GV99" s="164"/>
      <c r="GW99" s="164"/>
      <c r="GX99" s="164"/>
      <c r="GY99" s="164"/>
      <c r="GZ99" s="164"/>
      <c r="HA99" s="164"/>
      <c r="HB99" s="164"/>
      <c r="HC99" s="164"/>
      <c r="HD99" s="164"/>
      <c r="HE99" s="164"/>
      <c r="HF99" s="164"/>
      <c r="HG99" s="164"/>
      <c r="HH99" s="164"/>
      <c r="HI99" s="164"/>
      <c r="HJ99" s="164"/>
      <c r="HK99" s="164"/>
      <c r="HL99" s="164"/>
      <c r="HM99" s="164"/>
      <c r="HN99" s="164"/>
      <c r="HO99" s="164"/>
      <c r="HP99" s="164"/>
      <c r="HQ99" s="164"/>
      <c r="HR99" s="164"/>
      <c r="HS99" s="164"/>
      <c r="HT99" s="164"/>
      <c r="HU99" s="164"/>
      <c r="HV99" s="164"/>
      <c r="HW99" s="164"/>
    </row>
    <row r="100" spans="59:231" ht="13.5" x14ac:dyDescent="0.15">
      <c r="CO100" s="160"/>
      <c r="CP100" s="160"/>
      <c r="CQ100" s="160"/>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c r="DL100" s="164"/>
      <c r="DM100" s="164"/>
      <c r="DN100" s="164"/>
      <c r="DO100" s="164"/>
      <c r="DP100" s="164"/>
      <c r="DQ100" s="164"/>
      <c r="DR100" s="164"/>
      <c r="DS100" s="164"/>
      <c r="DT100" s="164"/>
      <c r="DU100" s="164"/>
      <c r="DV100" s="164"/>
      <c r="DW100" s="164"/>
      <c r="DX100" s="164"/>
      <c r="DY100" s="164"/>
      <c r="DZ100" s="164"/>
      <c r="EA100" s="164"/>
      <c r="EB100" s="164"/>
      <c r="EC100" s="164"/>
      <c r="ED100" s="164"/>
      <c r="EE100" s="164"/>
      <c r="EF100" s="164"/>
      <c r="EG100" s="164"/>
      <c r="EH100" s="164"/>
      <c r="EI100" s="164"/>
      <c r="EJ100" s="164"/>
      <c r="EK100" s="164"/>
      <c r="EL100" s="164"/>
      <c r="EM100" s="164"/>
      <c r="EN100" s="164"/>
      <c r="EO100" s="164"/>
      <c r="EP100" s="164"/>
      <c r="EQ100" s="164"/>
      <c r="ER100" s="164"/>
      <c r="ES100" s="164"/>
      <c r="ET100" s="164"/>
      <c r="EU100" s="164"/>
      <c r="EV100" s="164"/>
      <c r="EW100" s="164"/>
      <c r="EX100" s="164"/>
      <c r="EY100" s="164"/>
      <c r="EZ100" s="164"/>
      <c r="FA100" s="164"/>
      <c r="FB100" s="164"/>
      <c r="FC100" s="164"/>
      <c r="FD100" s="164"/>
      <c r="FE100" s="164"/>
      <c r="FF100" s="164"/>
      <c r="FG100" s="164"/>
      <c r="FH100" s="164"/>
      <c r="FI100" s="164"/>
      <c r="FJ100" s="164"/>
      <c r="FK100" s="164"/>
      <c r="FL100" s="164"/>
      <c r="FM100" s="164"/>
      <c r="FN100" s="164"/>
      <c r="FO100" s="164"/>
      <c r="FP100" s="164"/>
      <c r="FQ100" s="164"/>
      <c r="FR100" s="164"/>
      <c r="FS100" s="164"/>
      <c r="FT100" s="164"/>
      <c r="FU100" s="164"/>
      <c r="FV100" s="164"/>
      <c r="FW100" s="164"/>
      <c r="FX100" s="164"/>
      <c r="FY100" s="164"/>
      <c r="FZ100" s="164"/>
      <c r="GA100" s="164"/>
      <c r="GB100" s="164"/>
      <c r="GC100" s="164"/>
      <c r="GD100" s="164"/>
      <c r="GE100" s="164"/>
      <c r="GF100" s="164"/>
      <c r="GG100" s="164"/>
      <c r="GH100" s="164"/>
      <c r="GI100" s="164"/>
      <c r="GJ100" s="164"/>
      <c r="GK100" s="164"/>
      <c r="GL100" s="164"/>
      <c r="GM100" s="164"/>
      <c r="GN100" s="164"/>
      <c r="GO100" s="164"/>
      <c r="GP100" s="164"/>
      <c r="GQ100" s="164"/>
      <c r="GR100" s="164"/>
      <c r="GS100" s="164"/>
      <c r="GT100" s="164"/>
      <c r="GU100" s="164"/>
      <c r="GV100" s="164"/>
      <c r="GW100" s="164"/>
      <c r="GX100" s="164"/>
      <c r="GY100" s="164"/>
      <c r="GZ100" s="164"/>
      <c r="HA100" s="164"/>
      <c r="HB100" s="164"/>
      <c r="HC100" s="164"/>
      <c r="HD100" s="164"/>
      <c r="HE100" s="164"/>
      <c r="HF100" s="164"/>
      <c r="HG100" s="164"/>
      <c r="HH100" s="164"/>
      <c r="HI100" s="164"/>
      <c r="HJ100" s="164"/>
      <c r="HK100" s="164"/>
      <c r="HL100" s="164"/>
      <c r="HM100" s="164"/>
      <c r="HN100" s="164"/>
      <c r="HO100" s="164"/>
      <c r="HP100" s="164"/>
      <c r="HQ100" s="164"/>
      <c r="HR100" s="164"/>
      <c r="HS100" s="164"/>
      <c r="HT100" s="164"/>
      <c r="HU100" s="164"/>
      <c r="HV100" s="164"/>
      <c r="HW100" s="164"/>
    </row>
    <row r="101" spans="59:231" ht="13.5" x14ac:dyDescent="0.15">
      <c r="CO101" s="160"/>
      <c r="CP101" s="160"/>
      <c r="CQ101" s="160"/>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c r="DY101" s="164"/>
      <c r="DZ101" s="164"/>
      <c r="EA101" s="164"/>
      <c r="EB101" s="164"/>
      <c r="EC101" s="164"/>
      <c r="ED101" s="164"/>
      <c r="EE101" s="164"/>
      <c r="EF101" s="164"/>
      <c r="EG101" s="164"/>
      <c r="EH101" s="164"/>
      <c r="EI101" s="164"/>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4"/>
      <c r="FU101" s="164"/>
      <c r="FV101" s="164"/>
      <c r="FW101" s="164"/>
      <c r="FX101" s="164"/>
      <c r="FY101" s="164"/>
      <c r="FZ101" s="164"/>
      <c r="GA101" s="164"/>
      <c r="GB101" s="164"/>
      <c r="GC101" s="164"/>
      <c r="GD101" s="164"/>
      <c r="GE101" s="164"/>
      <c r="GF101" s="164"/>
      <c r="GG101" s="164"/>
      <c r="GH101" s="164"/>
      <c r="GI101" s="164"/>
      <c r="GJ101" s="164"/>
      <c r="GK101" s="164"/>
      <c r="GL101" s="164"/>
      <c r="GM101" s="164"/>
      <c r="GN101" s="164"/>
      <c r="GO101" s="164"/>
      <c r="GP101" s="164"/>
      <c r="GQ101" s="164"/>
      <c r="GR101" s="164"/>
      <c r="GS101" s="164"/>
      <c r="GT101" s="164"/>
      <c r="GU101" s="164"/>
      <c r="GV101" s="164"/>
      <c r="GW101" s="164"/>
      <c r="GX101" s="164"/>
      <c r="GY101" s="164"/>
      <c r="GZ101" s="164"/>
      <c r="HA101" s="164"/>
      <c r="HB101" s="164"/>
      <c r="HC101" s="164"/>
      <c r="HD101" s="164"/>
      <c r="HE101" s="164"/>
      <c r="HF101" s="164"/>
      <c r="HG101" s="164"/>
      <c r="HH101" s="164"/>
      <c r="HI101" s="164"/>
      <c r="HJ101" s="164"/>
      <c r="HK101" s="164"/>
      <c r="HL101" s="164"/>
      <c r="HM101" s="164"/>
      <c r="HN101" s="164"/>
      <c r="HO101" s="164"/>
      <c r="HP101" s="164"/>
      <c r="HQ101" s="164"/>
      <c r="HR101" s="164"/>
      <c r="HS101" s="164"/>
      <c r="HT101" s="164"/>
      <c r="HU101" s="164"/>
      <c r="HV101" s="164"/>
      <c r="HW101" s="164"/>
    </row>
    <row r="102" spans="59:231" ht="13.5" x14ac:dyDescent="0.15">
      <c r="CO102" s="160"/>
      <c r="CP102" s="160"/>
      <c r="CQ102" s="160"/>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c r="DL102" s="164"/>
      <c r="DM102" s="164"/>
      <c r="DN102" s="164"/>
      <c r="DO102" s="164"/>
      <c r="DP102" s="164"/>
      <c r="DQ102" s="164"/>
      <c r="DR102" s="164"/>
      <c r="DS102" s="164"/>
      <c r="DT102" s="164"/>
      <c r="DU102" s="164"/>
      <c r="DV102" s="164"/>
      <c r="DW102" s="164"/>
      <c r="DX102" s="164"/>
      <c r="DY102" s="164"/>
      <c r="DZ102" s="164"/>
      <c r="EA102" s="164"/>
      <c r="EB102" s="164"/>
      <c r="EC102" s="164"/>
      <c r="ED102" s="164"/>
      <c r="EE102" s="164"/>
      <c r="EF102" s="164"/>
      <c r="EG102" s="164"/>
      <c r="EH102" s="164"/>
      <c r="EI102" s="164"/>
      <c r="EJ102" s="164"/>
      <c r="EK102" s="164"/>
      <c r="EL102" s="164"/>
      <c r="EM102" s="164"/>
      <c r="EN102" s="164"/>
      <c r="EO102" s="164"/>
      <c r="EP102" s="164"/>
      <c r="EQ102" s="164"/>
      <c r="ER102" s="164"/>
      <c r="ES102" s="164"/>
      <c r="ET102" s="164"/>
      <c r="EU102" s="164"/>
      <c r="EV102" s="164"/>
      <c r="EW102" s="164"/>
      <c r="EX102" s="164"/>
      <c r="EY102" s="164"/>
      <c r="EZ102" s="164"/>
      <c r="FA102" s="164"/>
      <c r="FB102" s="164"/>
      <c r="FC102" s="164"/>
      <c r="FD102" s="164"/>
      <c r="FE102" s="164"/>
      <c r="FF102" s="164"/>
      <c r="FG102" s="164"/>
      <c r="FH102" s="164"/>
      <c r="FI102" s="164"/>
      <c r="FJ102" s="164"/>
      <c r="FK102" s="164"/>
      <c r="FL102" s="164"/>
      <c r="FM102" s="164"/>
      <c r="FN102" s="164"/>
      <c r="FO102" s="164"/>
      <c r="FP102" s="164"/>
      <c r="FQ102" s="164"/>
      <c r="FR102" s="164"/>
      <c r="FS102" s="164"/>
      <c r="FT102" s="164"/>
      <c r="FU102" s="164"/>
      <c r="FV102" s="164"/>
      <c r="FW102" s="164"/>
      <c r="FX102" s="164"/>
      <c r="FY102" s="164"/>
      <c r="FZ102" s="164"/>
      <c r="GA102" s="164"/>
      <c r="GB102" s="164"/>
      <c r="GC102" s="164"/>
      <c r="GD102" s="164"/>
      <c r="GE102" s="164"/>
      <c r="GF102" s="164"/>
      <c r="GG102" s="164"/>
      <c r="GH102" s="164"/>
      <c r="GI102" s="164"/>
      <c r="GJ102" s="164"/>
      <c r="GK102" s="164"/>
      <c r="GL102" s="164"/>
      <c r="GM102" s="164"/>
      <c r="GN102" s="164"/>
      <c r="GO102" s="164"/>
      <c r="GP102" s="164"/>
      <c r="GQ102" s="164"/>
      <c r="GR102" s="164"/>
      <c r="GS102" s="164"/>
      <c r="GT102" s="164"/>
      <c r="GU102" s="164"/>
      <c r="GV102" s="164"/>
      <c r="GW102" s="164"/>
      <c r="GX102" s="164"/>
      <c r="GY102" s="164"/>
      <c r="GZ102" s="164"/>
      <c r="HA102" s="164"/>
      <c r="HB102" s="164"/>
      <c r="HC102" s="164"/>
      <c r="HD102" s="164"/>
      <c r="HE102" s="164"/>
      <c r="HF102" s="164"/>
      <c r="HG102" s="164"/>
      <c r="HH102" s="164"/>
      <c r="HI102" s="164"/>
      <c r="HJ102" s="164"/>
      <c r="HK102" s="164"/>
      <c r="HL102" s="164"/>
      <c r="HM102" s="164"/>
      <c r="HN102" s="164"/>
      <c r="HO102" s="164"/>
      <c r="HP102" s="164"/>
      <c r="HQ102" s="164"/>
      <c r="HR102" s="164"/>
      <c r="HS102" s="164"/>
      <c r="HT102" s="164"/>
      <c r="HU102" s="164"/>
      <c r="HV102" s="164"/>
      <c r="HW102" s="164"/>
    </row>
    <row r="103" spans="59:231" ht="13.5" x14ac:dyDescent="0.15">
      <c r="CO103" s="160"/>
      <c r="CP103" s="160"/>
      <c r="CQ103" s="160"/>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164"/>
      <c r="EJ103" s="164"/>
      <c r="EK103" s="164"/>
      <c r="EL103" s="164"/>
      <c r="EM103" s="164"/>
      <c r="EN103" s="164"/>
      <c r="EO103" s="164"/>
      <c r="EP103" s="164"/>
      <c r="EQ103" s="164"/>
      <c r="ER103" s="164"/>
      <c r="ES103" s="164"/>
      <c r="ET103" s="164"/>
      <c r="EU103" s="164"/>
      <c r="EV103" s="164"/>
      <c r="EW103" s="164"/>
      <c r="EX103" s="164"/>
      <c r="EY103" s="164"/>
      <c r="EZ103" s="164"/>
      <c r="FA103" s="164"/>
      <c r="FB103" s="164"/>
      <c r="FC103" s="164"/>
      <c r="FD103" s="164"/>
      <c r="FE103" s="164"/>
      <c r="FF103" s="164"/>
      <c r="FG103" s="164"/>
      <c r="FH103" s="164"/>
      <c r="FI103" s="164"/>
      <c r="FJ103" s="164"/>
      <c r="FK103" s="164"/>
      <c r="FL103" s="164"/>
      <c r="FM103" s="164"/>
      <c r="FN103" s="164"/>
      <c r="FO103" s="164"/>
      <c r="FP103" s="164"/>
      <c r="FQ103" s="164"/>
      <c r="FR103" s="164"/>
      <c r="FS103" s="164"/>
      <c r="FT103" s="164"/>
      <c r="FU103" s="164"/>
      <c r="FV103" s="164"/>
      <c r="FW103" s="164"/>
      <c r="FX103" s="164"/>
      <c r="FY103" s="164"/>
      <c r="FZ103" s="164"/>
      <c r="GA103" s="164"/>
      <c r="GB103" s="164"/>
      <c r="GC103" s="164"/>
      <c r="GD103" s="164"/>
      <c r="GE103" s="164"/>
      <c r="GF103" s="164"/>
      <c r="GG103" s="164"/>
      <c r="GH103" s="164"/>
      <c r="GI103" s="164"/>
      <c r="GJ103" s="164"/>
      <c r="GK103" s="164"/>
      <c r="GL103" s="164"/>
      <c r="GM103" s="164"/>
      <c r="GN103" s="164"/>
      <c r="GO103" s="164"/>
      <c r="GP103" s="164"/>
      <c r="GQ103" s="164"/>
      <c r="GR103" s="164"/>
      <c r="GS103" s="164"/>
      <c r="GT103" s="164"/>
      <c r="GU103" s="164"/>
      <c r="GV103" s="164"/>
      <c r="GW103" s="164"/>
      <c r="GX103" s="164"/>
      <c r="GY103" s="164"/>
      <c r="GZ103" s="164"/>
      <c r="HA103" s="164"/>
      <c r="HB103" s="164"/>
      <c r="HC103" s="164"/>
      <c r="HD103" s="164"/>
      <c r="HE103" s="164"/>
      <c r="HF103" s="164"/>
      <c r="HG103" s="164"/>
      <c r="HH103" s="164"/>
      <c r="HI103" s="164"/>
      <c r="HJ103" s="164"/>
      <c r="HK103" s="164"/>
      <c r="HL103" s="164"/>
      <c r="HM103" s="164"/>
      <c r="HN103" s="164"/>
      <c r="HO103" s="164"/>
      <c r="HP103" s="164"/>
      <c r="HQ103" s="164"/>
      <c r="HR103" s="164"/>
      <c r="HS103" s="164"/>
      <c r="HT103" s="164"/>
      <c r="HU103" s="164"/>
      <c r="HV103" s="164"/>
      <c r="HW103" s="164"/>
    </row>
    <row r="104" spans="59:231" ht="13.5" x14ac:dyDescent="0.15">
      <c r="CO104" s="160"/>
      <c r="CP104" s="160"/>
      <c r="CQ104" s="160"/>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164"/>
      <c r="DX104" s="164"/>
      <c r="DY104" s="164"/>
      <c r="DZ104" s="164"/>
      <c r="EA104" s="164"/>
      <c r="EB104" s="164"/>
      <c r="EC104" s="164"/>
      <c r="ED104" s="164"/>
      <c r="EE104" s="164"/>
      <c r="EF104" s="164"/>
      <c r="EG104" s="164"/>
      <c r="EH104" s="164"/>
      <c r="EI104" s="164"/>
      <c r="EJ104" s="164"/>
      <c r="EK104" s="164"/>
      <c r="EL104" s="164"/>
      <c r="EM104" s="164"/>
      <c r="EN104" s="164"/>
      <c r="EO104" s="164"/>
      <c r="EP104" s="164"/>
      <c r="EQ104" s="164"/>
      <c r="ER104" s="164"/>
      <c r="ES104" s="164"/>
      <c r="ET104" s="164"/>
      <c r="EU104" s="164"/>
      <c r="EV104" s="164"/>
      <c r="EW104" s="164"/>
      <c r="EX104" s="164"/>
      <c r="EY104" s="164"/>
      <c r="EZ104" s="164"/>
      <c r="FA104" s="164"/>
      <c r="FB104" s="164"/>
      <c r="FC104" s="164"/>
      <c r="FD104" s="164"/>
      <c r="FE104" s="164"/>
      <c r="FF104" s="164"/>
      <c r="FG104" s="164"/>
      <c r="FH104" s="164"/>
      <c r="FI104" s="164"/>
      <c r="FJ104" s="164"/>
      <c r="FK104" s="164"/>
      <c r="FL104" s="164"/>
      <c r="FM104" s="164"/>
      <c r="FN104" s="164"/>
      <c r="FO104" s="164"/>
      <c r="FP104" s="164"/>
      <c r="FQ104" s="164"/>
      <c r="FR104" s="164"/>
      <c r="FS104" s="164"/>
      <c r="FT104" s="164"/>
      <c r="FU104" s="164"/>
      <c r="FV104" s="164"/>
      <c r="FW104" s="164"/>
      <c r="FX104" s="164"/>
      <c r="FY104" s="164"/>
      <c r="FZ104" s="164"/>
      <c r="GA104" s="164"/>
      <c r="GB104" s="164"/>
      <c r="GC104" s="164"/>
      <c r="GD104" s="164"/>
      <c r="GE104" s="164"/>
      <c r="GF104" s="164"/>
      <c r="GG104" s="164"/>
      <c r="GH104" s="164"/>
      <c r="GI104" s="164"/>
      <c r="GJ104" s="164"/>
      <c r="GK104" s="164"/>
      <c r="GL104" s="164"/>
      <c r="GM104" s="164"/>
      <c r="GN104" s="164"/>
      <c r="GO104" s="164"/>
      <c r="GP104" s="164"/>
      <c r="GQ104" s="164"/>
      <c r="GR104" s="164"/>
      <c r="GS104" s="164"/>
      <c r="GT104" s="164"/>
      <c r="GU104" s="164"/>
      <c r="GV104" s="164"/>
      <c r="GW104" s="164"/>
      <c r="GX104" s="164"/>
      <c r="GY104" s="164"/>
      <c r="GZ104" s="164"/>
      <c r="HA104" s="164"/>
      <c r="HB104" s="164"/>
      <c r="HC104" s="164"/>
      <c r="HD104" s="164"/>
      <c r="HE104" s="164"/>
      <c r="HF104" s="164"/>
      <c r="HG104" s="164"/>
      <c r="HH104" s="164"/>
      <c r="HI104" s="164"/>
      <c r="HJ104" s="164"/>
      <c r="HK104" s="164"/>
      <c r="HL104" s="164"/>
      <c r="HM104" s="164"/>
      <c r="HN104" s="164"/>
      <c r="HO104" s="164"/>
      <c r="HP104" s="164"/>
      <c r="HQ104" s="164"/>
      <c r="HR104" s="164"/>
      <c r="HS104" s="164"/>
      <c r="HT104" s="164"/>
      <c r="HU104" s="164"/>
      <c r="HV104" s="164"/>
      <c r="HW104" s="164"/>
    </row>
    <row r="105" spans="59:231" ht="13.5" x14ac:dyDescent="0.15">
      <c r="CO105" s="160"/>
      <c r="CP105" s="160"/>
      <c r="CQ105" s="160"/>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c r="DY105" s="164"/>
      <c r="DZ105" s="164"/>
      <c r="EA105" s="164"/>
      <c r="EB105" s="164"/>
      <c r="EC105" s="164"/>
      <c r="ED105" s="164"/>
      <c r="EE105" s="164"/>
      <c r="EF105" s="164"/>
      <c r="EG105" s="164"/>
      <c r="EH105" s="164"/>
      <c r="EI105" s="164"/>
      <c r="EJ105" s="164"/>
      <c r="EK105" s="164"/>
      <c r="EL105" s="164"/>
      <c r="EM105" s="164"/>
      <c r="EN105" s="164"/>
      <c r="EO105" s="164"/>
      <c r="EP105" s="164"/>
      <c r="EQ105" s="164"/>
      <c r="ER105" s="164"/>
      <c r="ES105" s="164"/>
      <c r="ET105" s="164"/>
      <c r="EU105" s="164"/>
      <c r="EV105" s="164"/>
      <c r="EW105" s="164"/>
      <c r="EX105" s="164"/>
      <c r="EY105" s="164"/>
      <c r="EZ105" s="164"/>
      <c r="FA105" s="164"/>
      <c r="FB105" s="164"/>
      <c r="FC105" s="164"/>
      <c r="FD105" s="164"/>
      <c r="FE105" s="164"/>
      <c r="FF105" s="164"/>
      <c r="FG105" s="164"/>
      <c r="FH105" s="164"/>
      <c r="FI105" s="164"/>
      <c r="FJ105" s="164"/>
      <c r="FK105" s="164"/>
      <c r="FL105" s="164"/>
      <c r="FM105" s="164"/>
      <c r="FN105" s="164"/>
      <c r="FO105" s="164"/>
      <c r="FP105" s="164"/>
      <c r="FQ105" s="164"/>
      <c r="FR105" s="164"/>
      <c r="FS105" s="164"/>
      <c r="FT105" s="164"/>
      <c r="FU105" s="164"/>
      <c r="FV105" s="164"/>
      <c r="FW105" s="164"/>
      <c r="FX105" s="164"/>
      <c r="FY105" s="164"/>
      <c r="FZ105" s="164"/>
      <c r="GA105" s="164"/>
      <c r="GB105" s="164"/>
      <c r="GC105" s="164"/>
      <c r="GD105" s="164"/>
      <c r="GE105" s="164"/>
      <c r="GF105" s="164"/>
      <c r="GG105" s="164"/>
      <c r="GH105" s="164"/>
      <c r="GI105" s="164"/>
      <c r="GJ105" s="164"/>
      <c r="GK105" s="164"/>
      <c r="GL105" s="164"/>
      <c r="GM105" s="164"/>
      <c r="GN105" s="164"/>
      <c r="GO105" s="164"/>
      <c r="GP105" s="164"/>
      <c r="GQ105" s="164"/>
      <c r="GR105" s="164"/>
      <c r="GS105" s="164"/>
      <c r="GT105" s="164"/>
      <c r="GU105" s="164"/>
      <c r="GV105" s="164"/>
      <c r="GW105" s="164"/>
      <c r="GX105" s="164"/>
      <c r="GY105" s="164"/>
      <c r="GZ105" s="164"/>
      <c r="HA105" s="164"/>
      <c r="HB105" s="164"/>
      <c r="HC105" s="164"/>
      <c r="HD105" s="164"/>
      <c r="HE105" s="164"/>
      <c r="HF105" s="164"/>
      <c r="HG105" s="164"/>
      <c r="HH105" s="164"/>
      <c r="HI105" s="164"/>
      <c r="HJ105" s="164"/>
      <c r="HK105" s="164"/>
      <c r="HL105" s="164"/>
      <c r="HM105" s="164"/>
      <c r="HN105" s="164"/>
      <c r="HO105" s="164"/>
      <c r="HP105" s="164"/>
      <c r="HQ105" s="164"/>
      <c r="HR105" s="164"/>
      <c r="HS105" s="164"/>
      <c r="HT105" s="164"/>
      <c r="HU105" s="164"/>
      <c r="HV105" s="164"/>
      <c r="HW105" s="164"/>
    </row>
    <row r="106" spans="59:231" ht="13.5" x14ac:dyDescent="0.15">
      <c r="CO106" s="160"/>
      <c r="CP106" s="160"/>
      <c r="CQ106" s="160"/>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164"/>
      <c r="EJ106" s="164"/>
      <c r="EK106" s="164"/>
      <c r="EL106" s="164"/>
      <c r="EM106" s="164"/>
      <c r="EN106" s="164"/>
      <c r="EO106" s="164"/>
      <c r="EP106" s="164"/>
      <c r="EQ106" s="164"/>
      <c r="ER106" s="164"/>
      <c r="ES106" s="164"/>
      <c r="ET106" s="164"/>
      <c r="EU106" s="164"/>
      <c r="EV106" s="164"/>
      <c r="EW106" s="164"/>
      <c r="EX106" s="164"/>
      <c r="EY106" s="164"/>
      <c r="EZ106" s="164"/>
      <c r="FA106" s="164"/>
      <c r="FB106" s="164"/>
      <c r="FC106" s="164"/>
      <c r="FD106" s="164"/>
      <c r="FE106" s="164"/>
      <c r="FF106" s="164"/>
      <c r="FG106" s="164"/>
      <c r="FH106" s="164"/>
      <c r="FI106" s="164"/>
      <c r="FJ106" s="164"/>
      <c r="FK106" s="164"/>
      <c r="FL106" s="164"/>
      <c r="FM106" s="164"/>
      <c r="FN106" s="164"/>
      <c r="FO106" s="164"/>
      <c r="FP106" s="164"/>
      <c r="FQ106" s="164"/>
      <c r="FR106" s="164"/>
      <c r="FS106" s="164"/>
      <c r="FT106" s="164"/>
      <c r="FU106" s="164"/>
      <c r="FV106" s="164"/>
      <c r="FW106" s="164"/>
      <c r="FX106" s="164"/>
      <c r="FY106" s="164"/>
      <c r="FZ106" s="164"/>
      <c r="GA106" s="164"/>
      <c r="GB106" s="164"/>
      <c r="GC106" s="164"/>
      <c r="GD106" s="164"/>
      <c r="GE106" s="164"/>
      <c r="GF106" s="164"/>
      <c r="GG106" s="164"/>
      <c r="GH106" s="164"/>
      <c r="GI106" s="164"/>
      <c r="GJ106" s="164"/>
      <c r="GK106" s="164"/>
      <c r="GL106" s="164"/>
      <c r="GM106" s="164"/>
      <c r="GN106" s="164"/>
      <c r="GO106" s="164"/>
      <c r="GP106" s="164"/>
      <c r="GQ106" s="164"/>
      <c r="GR106" s="164"/>
      <c r="GS106" s="164"/>
      <c r="GT106" s="164"/>
      <c r="GU106" s="164"/>
      <c r="GV106" s="164"/>
      <c r="GW106" s="164"/>
      <c r="GX106" s="164"/>
      <c r="GY106" s="164"/>
      <c r="GZ106" s="164"/>
      <c r="HA106" s="164"/>
      <c r="HB106" s="164"/>
      <c r="HC106" s="164"/>
      <c r="HD106" s="164"/>
      <c r="HE106" s="164"/>
      <c r="HF106" s="164"/>
      <c r="HG106" s="164"/>
      <c r="HH106" s="164"/>
      <c r="HI106" s="164"/>
      <c r="HJ106" s="164"/>
      <c r="HK106" s="164"/>
      <c r="HL106" s="164"/>
      <c r="HM106" s="164"/>
      <c r="HN106" s="164"/>
      <c r="HO106" s="164"/>
      <c r="HP106" s="164"/>
      <c r="HQ106" s="164"/>
      <c r="HR106" s="164"/>
      <c r="HS106" s="164"/>
      <c r="HT106" s="164"/>
      <c r="HU106" s="164"/>
      <c r="HV106" s="164"/>
      <c r="HW106" s="164"/>
    </row>
    <row r="107" spans="59:231" ht="13.5" x14ac:dyDescent="0.15">
      <c r="CO107" s="160"/>
      <c r="CP107" s="160"/>
      <c r="CQ107" s="160"/>
      <c r="CR107" s="164"/>
      <c r="CS107" s="164"/>
      <c r="CT107" s="164"/>
      <c r="CU107" s="164"/>
      <c r="CV107" s="164"/>
      <c r="CW107" s="164"/>
      <c r="CX107" s="164"/>
      <c r="CY107" s="164"/>
      <c r="CZ107" s="164"/>
      <c r="DA107" s="164"/>
      <c r="DB107" s="164"/>
      <c r="DC107" s="164"/>
      <c r="DD107" s="164"/>
      <c r="DE107" s="164"/>
      <c r="DF107" s="164"/>
      <c r="DG107" s="164"/>
      <c r="DH107" s="164"/>
      <c r="DI107" s="164"/>
      <c r="DJ107" s="164"/>
      <c r="DK107" s="164"/>
      <c r="DL107" s="164"/>
      <c r="DM107" s="164"/>
      <c r="DN107" s="164"/>
      <c r="DO107" s="164"/>
      <c r="DP107" s="164"/>
      <c r="DQ107" s="164"/>
      <c r="DR107" s="164"/>
      <c r="DS107" s="164"/>
      <c r="DT107" s="164"/>
      <c r="DU107" s="164"/>
      <c r="DV107" s="164"/>
      <c r="DW107" s="164"/>
      <c r="DX107" s="164"/>
      <c r="DY107" s="164"/>
      <c r="DZ107" s="164"/>
      <c r="EA107" s="164"/>
      <c r="EB107" s="164"/>
      <c r="EC107" s="164"/>
      <c r="ED107" s="164"/>
      <c r="EE107" s="164"/>
      <c r="EF107" s="164"/>
      <c r="EG107" s="164"/>
      <c r="EH107" s="164"/>
      <c r="EI107" s="164"/>
      <c r="EJ107" s="164"/>
      <c r="EK107" s="164"/>
      <c r="EL107" s="164"/>
      <c r="EM107" s="164"/>
      <c r="EN107" s="164"/>
      <c r="EO107" s="164"/>
      <c r="EP107" s="164"/>
      <c r="EQ107" s="164"/>
      <c r="ER107" s="164"/>
      <c r="ES107" s="164"/>
      <c r="ET107" s="164"/>
      <c r="EU107" s="164"/>
      <c r="EV107" s="164"/>
      <c r="EW107" s="164"/>
      <c r="EX107" s="164"/>
      <c r="EY107" s="164"/>
      <c r="EZ107" s="164"/>
      <c r="FA107" s="164"/>
      <c r="FB107" s="164"/>
      <c r="FC107" s="164"/>
      <c r="FD107" s="164"/>
      <c r="FE107" s="164"/>
      <c r="FF107" s="164"/>
      <c r="FG107" s="164"/>
      <c r="FH107" s="164"/>
      <c r="FI107" s="164"/>
      <c r="FJ107" s="164"/>
      <c r="FK107" s="164"/>
      <c r="FL107" s="164"/>
      <c r="FM107" s="164"/>
      <c r="FN107" s="164"/>
      <c r="FO107" s="164"/>
      <c r="FP107" s="164"/>
      <c r="FQ107" s="164"/>
      <c r="FR107" s="164"/>
      <c r="FS107" s="164"/>
      <c r="FT107" s="164"/>
      <c r="FU107" s="164"/>
      <c r="FV107" s="164"/>
      <c r="FW107" s="164"/>
      <c r="FX107" s="164"/>
      <c r="FY107" s="164"/>
      <c r="FZ107" s="164"/>
      <c r="GA107" s="164"/>
      <c r="GB107" s="164"/>
      <c r="GC107" s="164"/>
      <c r="GD107" s="164"/>
      <c r="GE107" s="164"/>
      <c r="GF107" s="164"/>
      <c r="GG107" s="164"/>
      <c r="GH107" s="164"/>
      <c r="GI107" s="164"/>
      <c r="GJ107" s="164"/>
      <c r="GK107" s="164"/>
      <c r="GL107" s="164"/>
      <c r="GM107" s="164"/>
      <c r="GN107" s="164"/>
      <c r="GO107" s="164"/>
      <c r="GP107" s="164"/>
      <c r="GQ107" s="164"/>
      <c r="GR107" s="164"/>
      <c r="GS107" s="164"/>
      <c r="GT107" s="164"/>
      <c r="GU107" s="164"/>
      <c r="GV107" s="164"/>
      <c r="GW107" s="164"/>
      <c r="GX107" s="164"/>
      <c r="GY107" s="164"/>
      <c r="GZ107" s="164"/>
      <c r="HA107" s="164"/>
      <c r="HB107" s="164"/>
      <c r="HC107" s="164"/>
      <c r="HD107" s="164"/>
      <c r="HE107" s="164"/>
      <c r="HF107" s="164"/>
      <c r="HG107" s="164"/>
      <c r="HH107" s="164"/>
      <c r="HI107" s="164"/>
      <c r="HJ107" s="164"/>
      <c r="HK107" s="164"/>
      <c r="HL107" s="164"/>
      <c r="HM107" s="164"/>
      <c r="HN107" s="164"/>
      <c r="HO107" s="164"/>
      <c r="HP107" s="164"/>
      <c r="HQ107" s="164"/>
      <c r="HR107" s="164"/>
      <c r="HS107" s="164"/>
      <c r="HT107" s="164"/>
      <c r="HU107" s="164"/>
      <c r="HV107" s="164"/>
      <c r="HW107" s="164"/>
    </row>
    <row r="108" spans="59:231" ht="13.5" x14ac:dyDescent="0.15">
      <c r="CO108" s="160"/>
      <c r="CP108" s="160"/>
      <c r="CQ108" s="160"/>
      <c r="CR108" s="164"/>
      <c r="CS108" s="164"/>
      <c r="CT108" s="164"/>
      <c r="CU108" s="164"/>
      <c r="CV108" s="164"/>
      <c r="CW108" s="164"/>
      <c r="CX108" s="164"/>
      <c r="CY108" s="164"/>
      <c r="CZ108" s="164"/>
      <c r="DA108" s="164"/>
      <c r="DB108" s="164"/>
      <c r="DC108" s="164"/>
      <c r="DD108" s="164"/>
      <c r="DE108" s="164"/>
      <c r="DF108" s="164"/>
      <c r="DG108" s="164"/>
      <c r="DH108" s="164"/>
      <c r="DI108" s="164"/>
      <c r="DJ108" s="164"/>
      <c r="DK108" s="164"/>
      <c r="DL108" s="164"/>
      <c r="DM108" s="164"/>
      <c r="DN108" s="164"/>
      <c r="DO108" s="164"/>
      <c r="DP108" s="164"/>
      <c r="DQ108" s="164"/>
      <c r="DR108" s="164"/>
      <c r="DS108" s="164"/>
      <c r="DT108" s="164"/>
      <c r="DU108" s="164"/>
      <c r="DV108" s="164"/>
      <c r="DW108" s="164"/>
      <c r="DX108" s="164"/>
      <c r="DY108" s="164"/>
      <c r="DZ108" s="164"/>
      <c r="EA108" s="164"/>
      <c r="EB108" s="164"/>
      <c r="EC108" s="164"/>
      <c r="ED108" s="164"/>
      <c r="EE108" s="164"/>
      <c r="EF108" s="164"/>
      <c r="EG108" s="164"/>
      <c r="EH108" s="164"/>
      <c r="EI108" s="164"/>
      <c r="EJ108" s="164"/>
      <c r="EK108" s="164"/>
      <c r="EL108" s="164"/>
      <c r="EM108" s="164"/>
      <c r="EN108" s="164"/>
      <c r="EO108" s="164"/>
      <c r="EP108" s="164"/>
      <c r="EQ108" s="164"/>
      <c r="ER108" s="164"/>
      <c r="ES108" s="164"/>
      <c r="ET108" s="164"/>
      <c r="EU108" s="164"/>
      <c r="EV108" s="164"/>
      <c r="EW108" s="164"/>
      <c r="EX108" s="164"/>
      <c r="EY108" s="164"/>
      <c r="EZ108" s="164"/>
      <c r="FA108" s="164"/>
      <c r="FB108" s="164"/>
      <c r="FC108" s="164"/>
      <c r="FD108" s="164"/>
      <c r="FE108" s="164"/>
      <c r="FF108" s="164"/>
      <c r="FG108" s="164"/>
      <c r="FH108" s="164"/>
      <c r="FI108" s="164"/>
      <c r="FJ108" s="164"/>
      <c r="FK108" s="164"/>
      <c r="FL108" s="164"/>
      <c r="FM108" s="164"/>
      <c r="FN108" s="164"/>
      <c r="FO108" s="164"/>
      <c r="FP108" s="164"/>
      <c r="FQ108" s="164"/>
      <c r="FR108" s="164"/>
      <c r="FS108" s="164"/>
      <c r="FT108" s="164"/>
      <c r="FU108" s="164"/>
      <c r="FV108" s="164"/>
      <c r="FW108" s="164"/>
      <c r="FX108" s="164"/>
      <c r="FY108" s="164"/>
      <c r="FZ108" s="164"/>
      <c r="GA108" s="164"/>
      <c r="GB108" s="164"/>
      <c r="GC108" s="164"/>
      <c r="GD108" s="164"/>
      <c r="GE108" s="164"/>
      <c r="GF108" s="164"/>
      <c r="GG108" s="164"/>
      <c r="GH108" s="164"/>
      <c r="GI108" s="164"/>
      <c r="GJ108" s="164"/>
      <c r="GK108" s="164"/>
      <c r="GL108" s="164"/>
      <c r="GM108" s="164"/>
      <c r="GN108" s="164"/>
      <c r="GO108" s="164"/>
      <c r="GP108" s="164"/>
      <c r="GQ108" s="164"/>
      <c r="GR108" s="164"/>
      <c r="GS108" s="164"/>
      <c r="GT108" s="164"/>
      <c r="GU108" s="164"/>
      <c r="GV108" s="164"/>
      <c r="GW108" s="164"/>
      <c r="GX108" s="164"/>
      <c r="GY108" s="164"/>
      <c r="GZ108" s="164"/>
      <c r="HA108" s="164"/>
      <c r="HB108" s="164"/>
      <c r="HC108" s="164"/>
      <c r="HD108" s="164"/>
      <c r="HE108" s="164"/>
      <c r="HF108" s="164"/>
      <c r="HG108" s="164"/>
      <c r="HH108" s="164"/>
      <c r="HI108" s="164"/>
      <c r="HJ108" s="164"/>
      <c r="HK108" s="164"/>
      <c r="HL108" s="164"/>
      <c r="HM108" s="164"/>
      <c r="HN108" s="164"/>
      <c r="HO108" s="164"/>
      <c r="HP108" s="164"/>
      <c r="HQ108" s="164"/>
      <c r="HR108" s="164"/>
      <c r="HS108" s="164"/>
      <c r="HT108" s="164"/>
      <c r="HU108" s="164"/>
      <c r="HV108" s="164"/>
      <c r="HW108" s="164"/>
    </row>
    <row r="109" spans="59:231" ht="13.5" x14ac:dyDescent="0.15">
      <c r="CO109" s="160"/>
      <c r="CP109" s="160"/>
      <c r="CQ109" s="160"/>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c r="DL109" s="164"/>
      <c r="DM109" s="164"/>
      <c r="DN109" s="164"/>
      <c r="DO109" s="164"/>
      <c r="DP109" s="164"/>
      <c r="DQ109" s="164"/>
      <c r="DR109" s="164"/>
      <c r="DS109" s="164"/>
      <c r="DT109" s="164"/>
      <c r="DU109" s="164"/>
      <c r="DV109" s="164"/>
      <c r="DW109" s="164"/>
      <c r="DX109" s="164"/>
      <c r="DY109" s="164"/>
      <c r="DZ109" s="164"/>
      <c r="EA109" s="164"/>
      <c r="EB109" s="164"/>
      <c r="EC109" s="164"/>
      <c r="ED109" s="164"/>
      <c r="EE109" s="164"/>
      <c r="EF109" s="164"/>
      <c r="EG109" s="164"/>
      <c r="EH109" s="164"/>
      <c r="EI109" s="164"/>
      <c r="EJ109" s="164"/>
      <c r="EK109" s="164"/>
      <c r="EL109" s="164"/>
      <c r="EM109" s="164"/>
      <c r="EN109" s="164"/>
      <c r="EO109" s="164"/>
      <c r="EP109" s="164"/>
      <c r="EQ109" s="164"/>
      <c r="ER109" s="164"/>
      <c r="ES109" s="164"/>
      <c r="ET109" s="164"/>
      <c r="EU109" s="164"/>
      <c r="EV109" s="164"/>
      <c r="EW109" s="164"/>
      <c r="EX109" s="164"/>
      <c r="EY109" s="164"/>
      <c r="EZ109" s="164"/>
      <c r="FA109" s="164"/>
      <c r="FB109" s="164"/>
      <c r="FC109" s="164"/>
      <c r="FD109" s="164"/>
      <c r="FE109" s="164"/>
      <c r="FF109" s="164"/>
      <c r="FG109" s="164"/>
      <c r="FH109" s="164"/>
      <c r="FI109" s="164"/>
      <c r="FJ109" s="164"/>
      <c r="FK109" s="164"/>
      <c r="FL109" s="164"/>
      <c r="FM109" s="164"/>
      <c r="FN109" s="164"/>
      <c r="FO109" s="164"/>
      <c r="FP109" s="164"/>
      <c r="FQ109" s="164"/>
      <c r="FR109" s="164"/>
      <c r="FS109" s="164"/>
      <c r="FT109" s="164"/>
      <c r="FU109" s="164"/>
      <c r="FV109" s="164"/>
      <c r="FW109" s="164"/>
      <c r="FX109" s="164"/>
      <c r="FY109" s="164"/>
      <c r="FZ109" s="164"/>
      <c r="GA109" s="164"/>
      <c r="GB109" s="164"/>
      <c r="GC109" s="164"/>
      <c r="GD109" s="164"/>
      <c r="GE109" s="164"/>
      <c r="GF109" s="164"/>
      <c r="GG109" s="164"/>
      <c r="GH109" s="164"/>
      <c r="GI109" s="164"/>
      <c r="GJ109" s="164"/>
      <c r="GK109" s="164"/>
      <c r="GL109" s="164"/>
      <c r="GM109" s="164"/>
      <c r="GN109" s="164"/>
      <c r="GO109" s="164"/>
      <c r="GP109" s="164"/>
      <c r="GQ109" s="164"/>
      <c r="GR109" s="164"/>
      <c r="GS109" s="164"/>
      <c r="GT109" s="164"/>
      <c r="GU109" s="164"/>
      <c r="GV109" s="164"/>
      <c r="GW109" s="164"/>
      <c r="GX109" s="164"/>
      <c r="GY109" s="164"/>
      <c r="GZ109" s="164"/>
      <c r="HA109" s="164"/>
      <c r="HB109" s="164"/>
      <c r="HC109" s="164"/>
      <c r="HD109" s="164"/>
      <c r="HE109" s="164"/>
      <c r="HF109" s="164"/>
      <c r="HG109" s="164"/>
      <c r="HH109" s="164"/>
      <c r="HI109" s="164"/>
      <c r="HJ109" s="164"/>
      <c r="HK109" s="164"/>
      <c r="HL109" s="164"/>
      <c r="HM109" s="164"/>
      <c r="HN109" s="164"/>
      <c r="HO109" s="164"/>
      <c r="HP109" s="164"/>
      <c r="HQ109" s="164"/>
      <c r="HR109" s="164"/>
      <c r="HS109" s="164"/>
      <c r="HT109" s="164"/>
      <c r="HU109" s="164"/>
      <c r="HV109" s="164"/>
      <c r="HW109" s="164"/>
    </row>
    <row r="110" spans="59:231" ht="13.5" x14ac:dyDescent="0.15">
      <c r="CO110" s="160"/>
      <c r="CP110" s="160"/>
      <c r="CQ110" s="160"/>
      <c r="CR110" s="164"/>
      <c r="CS110" s="164"/>
      <c r="CT110" s="164"/>
      <c r="CU110" s="164"/>
      <c r="CV110" s="164"/>
      <c r="CW110" s="164"/>
      <c r="CX110" s="164"/>
      <c r="CY110" s="164"/>
      <c r="CZ110" s="164"/>
      <c r="DA110" s="164"/>
      <c r="DB110" s="164"/>
      <c r="DC110" s="164"/>
      <c r="DD110" s="164"/>
      <c r="DE110" s="164"/>
      <c r="DF110" s="164"/>
      <c r="DG110" s="164"/>
      <c r="DH110" s="164"/>
      <c r="DI110" s="164"/>
      <c r="DJ110" s="164"/>
      <c r="DK110" s="164"/>
      <c r="DL110" s="164"/>
      <c r="DM110" s="164"/>
      <c r="DN110" s="164"/>
      <c r="DO110" s="164"/>
      <c r="DP110" s="164"/>
      <c r="DQ110" s="164"/>
      <c r="DR110" s="164"/>
      <c r="DS110" s="164"/>
      <c r="DT110" s="164"/>
      <c r="DU110" s="164"/>
      <c r="DV110" s="164"/>
      <c r="DW110" s="164"/>
      <c r="DX110" s="164"/>
      <c r="DY110" s="164"/>
      <c r="DZ110" s="164"/>
      <c r="EA110" s="164"/>
      <c r="EB110" s="164"/>
      <c r="EC110" s="164"/>
      <c r="ED110" s="164"/>
      <c r="EE110" s="164"/>
      <c r="EF110" s="164"/>
      <c r="EG110" s="164"/>
      <c r="EH110" s="164"/>
      <c r="EI110" s="164"/>
      <c r="EJ110" s="164"/>
      <c r="EK110" s="164"/>
      <c r="EL110" s="164"/>
      <c r="EM110" s="164"/>
      <c r="EN110" s="164"/>
      <c r="EO110" s="164"/>
      <c r="EP110" s="164"/>
      <c r="EQ110" s="164"/>
      <c r="ER110" s="164"/>
      <c r="ES110" s="164"/>
      <c r="ET110" s="164"/>
      <c r="EU110" s="164"/>
      <c r="EV110" s="164"/>
      <c r="EW110" s="164"/>
      <c r="EX110" s="164"/>
      <c r="EY110" s="164"/>
      <c r="EZ110" s="164"/>
      <c r="FA110" s="164"/>
      <c r="FB110" s="164"/>
      <c r="FC110" s="164"/>
      <c r="FD110" s="164"/>
      <c r="FE110" s="164"/>
      <c r="FF110" s="164"/>
      <c r="FG110" s="164"/>
      <c r="FH110" s="164"/>
      <c r="FI110" s="164"/>
      <c r="FJ110" s="164"/>
      <c r="FK110" s="164"/>
      <c r="FL110" s="164"/>
      <c r="FM110" s="164"/>
      <c r="FN110" s="164"/>
      <c r="FO110" s="164"/>
      <c r="FP110" s="164"/>
      <c r="FQ110" s="164"/>
      <c r="FR110" s="164"/>
      <c r="FS110" s="164"/>
      <c r="FT110" s="164"/>
      <c r="FU110" s="164"/>
      <c r="FV110" s="164"/>
      <c r="FW110" s="164"/>
      <c r="FX110" s="164"/>
      <c r="FY110" s="164"/>
      <c r="FZ110" s="164"/>
      <c r="GA110" s="164"/>
      <c r="GB110" s="164"/>
      <c r="GC110" s="164"/>
      <c r="GD110" s="164"/>
      <c r="GE110" s="164"/>
      <c r="GF110" s="164"/>
      <c r="GG110" s="164"/>
      <c r="GH110" s="164"/>
      <c r="GI110" s="164"/>
      <c r="GJ110" s="164"/>
      <c r="GK110" s="164"/>
      <c r="GL110" s="164"/>
      <c r="GM110" s="164"/>
      <c r="GN110" s="164"/>
      <c r="GO110" s="164"/>
      <c r="GP110" s="164"/>
      <c r="GQ110" s="164"/>
      <c r="GR110" s="164"/>
      <c r="GS110" s="164"/>
      <c r="GT110" s="164"/>
      <c r="GU110" s="164"/>
      <c r="GV110" s="164"/>
      <c r="GW110" s="164"/>
      <c r="GX110" s="164"/>
      <c r="GY110" s="164"/>
      <c r="GZ110" s="164"/>
      <c r="HA110" s="164"/>
      <c r="HB110" s="164"/>
      <c r="HC110" s="164"/>
      <c r="HD110" s="164"/>
      <c r="HE110" s="164"/>
      <c r="HF110" s="164"/>
      <c r="HG110" s="164"/>
      <c r="HH110" s="164"/>
      <c r="HI110" s="164"/>
      <c r="HJ110" s="164"/>
      <c r="HK110" s="164"/>
      <c r="HL110" s="164"/>
      <c r="HM110" s="164"/>
      <c r="HN110" s="164"/>
      <c r="HO110" s="164"/>
      <c r="HP110" s="164"/>
      <c r="HQ110" s="164"/>
      <c r="HR110" s="164"/>
      <c r="HS110" s="164"/>
      <c r="HT110" s="164"/>
      <c r="HU110" s="164"/>
      <c r="HV110" s="164"/>
      <c r="HW110" s="164"/>
    </row>
    <row r="111" spans="59:231" x14ac:dyDescent="0.15">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c r="DL111" s="164"/>
      <c r="DM111" s="164"/>
      <c r="DN111" s="164"/>
      <c r="DO111" s="164"/>
      <c r="DP111" s="164"/>
      <c r="DQ111" s="164"/>
      <c r="DR111" s="164"/>
      <c r="DS111" s="164"/>
      <c r="DT111" s="164"/>
      <c r="DU111" s="164"/>
      <c r="DV111" s="164"/>
      <c r="DW111" s="164"/>
      <c r="DX111" s="164"/>
      <c r="DY111" s="164"/>
      <c r="DZ111" s="164"/>
      <c r="EA111" s="164"/>
      <c r="EB111" s="164"/>
      <c r="EC111" s="164"/>
      <c r="ED111" s="164"/>
      <c r="EE111" s="164"/>
      <c r="EF111" s="164"/>
      <c r="EG111" s="164"/>
      <c r="EH111" s="164"/>
      <c r="EI111" s="164"/>
      <c r="EJ111" s="164"/>
      <c r="EK111" s="164"/>
      <c r="EL111" s="164"/>
      <c r="EM111" s="164"/>
      <c r="EN111" s="164"/>
      <c r="EO111" s="164"/>
      <c r="EP111" s="164"/>
      <c r="EQ111" s="164"/>
      <c r="ER111" s="164"/>
      <c r="ES111" s="164"/>
      <c r="ET111" s="164"/>
      <c r="EU111" s="164"/>
      <c r="EV111" s="164"/>
      <c r="EW111" s="164"/>
      <c r="EX111" s="164"/>
      <c r="EY111" s="164"/>
      <c r="EZ111" s="164"/>
      <c r="FA111" s="164"/>
      <c r="FB111" s="164"/>
      <c r="FC111" s="164"/>
      <c r="FD111" s="164"/>
      <c r="FE111" s="164"/>
      <c r="FF111" s="164"/>
      <c r="FG111" s="164"/>
      <c r="FH111" s="164"/>
      <c r="FI111" s="164"/>
      <c r="FJ111" s="164"/>
      <c r="FK111" s="164"/>
      <c r="FL111" s="164"/>
      <c r="FM111" s="164"/>
      <c r="FN111" s="164"/>
      <c r="FO111" s="164"/>
      <c r="FP111" s="164"/>
      <c r="FQ111" s="164"/>
      <c r="FR111" s="164"/>
      <c r="FS111" s="164"/>
      <c r="FT111" s="164"/>
      <c r="FU111" s="164"/>
      <c r="FV111" s="164"/>
      <c r="FW111" s="164"/>
      <c r="FX111" s="164"/>
      <c r="FY111" s="164"/>
      <c r="FZ111" s="164"/>
      <c r="GA111" s="164"/>
      <c r="GB111" s="164"/>
      <c r="GC111" s="164"/>
      <c r="GD111" s="164"/>
      <c r="GE111" s="164"/>
      <c r="GF111" s="164"/>
      <c r="GG111" s="164"/>
      <c r="GH111" s="164"/>
      <c r="GI111" s="164"/>
      <c r="GJ111" s="164"/>
      <c r="GK111" s="164"/>
      <c r="GL111" s="164"/>
      <c r="GM111" s="164"/>
      <c r="GN111" s="164"/>
      <c r="GO111" s="164"/>
      <c r="GP111" s="164"/>
      <c r="GQ111" s="164"/>
      <c r="GR111" s="164"/>
      <c r="GS111" s="164"/>
      <c r="GT111" s="164"/>
      <c r="GU111" s="164"/>
      <c r="GV111" s="164"/>
      <c r="GW111" s="164"/>
      <c r="GX111" s="164"/>
      <c r="GY111" s="164"/>
      <c r="GZ111" s="164"/>
      <c r="HA111" s="164"/>
      <c r="HB111" s="164"/>
      <c r="HC111" s="164"/>
      <c r="HD111" s="164"/>
      <c r="HE111" s="164"/>
      <c r="HF111" s="164"/>
      <c r="HG111" s="164"/>
      <c r="HH111" s="164"/>
      <c r="HI111" s="164"/>
      <c r="HJ111" s="164"/>
      <c r="HK111" s="164"/>
      <c r="HL111" s="164"/>
      <c r="HM111" s="164"/>
      <c r="HN111" s="164"/>
      <c r="HO111" s="164"/>
      <c r="HP111" s="164"/>
      <c r="HQ111" s="164"/>
      <c r="HR111" s="164"/>
      <c r="HS111" s="164"/>
      <c r="HT111" s="164"/>
      <c r="HU111" s="164"/>
      <c r="HV111" s="164"/>
      <c r="HW111" s="164"/>
    </row>
    <row r="112" spans="59:231" x14ac:dyDescent="0.15">
      <c r="CR112" s="164"/>
      <c r="CS112" s="164"/>
      <c r="CT112" s="164"/>
      <c r="CU112" s="164"/>
      <c r="CV112" s="164"/>
      <c r="CW112" s="164"/>
      <c r="CX112" s="164"/>
      <c r="CY112" s="164"/>
      <c r="CZ112" s="164"/>
      <c r="DA112" s="164"/>
      <c r="DB112" s="164"/>
      <c r="DC112" s="164"/>
      <c r="DD112" s="164"/>
      <c r="DE112" s="164"/>
      <c r="DF112" s="164"/>
      <c r="DG112" s="164"/>
      <c r="DH112" s="164"/>
      <c r="DI112" s="164"/>
      <c r="DJ112" s="164"/>
      <c r="DK112" s="164"/>
      <c r="DL112" s="164"/>
      <c r="DM112" s="164"/>
      <c r="DN112" s="164"/>
      <c r="DO112" s="164"/>
      <c r="DP112" s="164"/>
      <c r="DQ112" s="164"/>
      <c r="DR112" s="164"/>
      <c r="DS112" s="164"/>
      <c r="DT112" s="164"/>
      <c r="DU112" s="164"/>
      <c r="DV112" s="164"/>
      <c r="DW112" s="164"/>
      <c r="DX112" s="164"/>
      <c r="DY112" s="164"/>
      <c r="DZ112" s="164"/>
      <c r="EA112" s="164"/>
      <c r="EB112" s="164"/>
      <c r="EC112" s="164"/>
      <c r="ED112" s="164"/>
      <c r="EE112" s="164"/>
      <c r="EF112" s="164"/>
      <c r="EG112" s="164"/>
      <c r="EH112" s="164"/>
      <c r="EI112" s="164"/>
      <c r="EJ112" s="164"/>
      <c r="EK112" s="164"/>
      <c r="EL112" s="164"/>
      <c r="EM112" s="164"/>
      <c r="EN112" s="164"/>
      <c r="EO112" s="164"/>
      <c r="EP112" s="164"/>
      <c r="EQ112" s="164"/>
      <c r="ER112" s="164"/>
      <c r="ES112" s="164"/>
      <c r="ET112" s="164"/>
      <c r="EU112" s="164"/>
      <c r="EV112" s="164"/>
      <c r="EW112" s="164"/>
      <c r="EX112" s="164"/>
      <c r="EY112" s="164"/>
      <c r="EZ112" s="164"/>
      <c r="FA112" s="164"/>
      <c r="FB112" s="164"/>
      <c r="FC112" s="164"/>
      <c r="FD112" s="164"/>
      <c r="FE112" s="164"/>
      <c r="FF112" s="164"/>
      <c r="FG112" s="164"/>
      <c r="FH112" s="164"/>
      <c r="FI112" s="164"/>
      <c r="FJ112" s="164"/>
      <c r="FK112" s="164"/>
      <c r="FL112" s="164"/>
      <c r="FM112" s="164"/>
      <c r="FN112" s="164"/>
      <c r="FO112" s="164"/>
      <c r="FP112" s="164"/>
      <c r="FQ112" s="164"/>
      <c r="FR112" s="164"/>
      <c r="FS112" s="164"/>
      <c r="FT112" s="164"/>
      <c r="FU112" s="164"/>
      <c r="FV112" s="164"/>
      <c r="FW112" s="164"/>
      <c r="FX112" s="164"/>
      <c r="FY112" s="164"/>
      <c r="FZ112" s="164"/>
      <c r="GA112" s="164"/>
      <c r="GB112" s="164"/>
      <c r="GC112" s="164"/>
      <c r="GD112" s="164"/>
      <c r="GE112" s="164"/>
      <c r="GF112" s="164"/>
      <c r="GG112" s="164"/>
      <c r="GH112" s="164"/>
      <c r="GI112" s="164"/>
      <c r="GJ112" s="164"/>
      <c r="GK112" s="164"/>
      <c r="GL112" s="164"/>
      <c r="GM112" s="164"/>
      <c r="GN112" s="164"/>
      <c r="GO112" s="164"/>
      <c r="GP112" s="164"/>
      <c r="GQ112" s="164"/>
      <c r="GR112" s="164"/>
      <c r="GS112" s="164"/>
      <c r="GT112" s="164"/>
      <c r="GU112" s="164"/>
      <c r="GV112" s="164"/>
      <c r="GW112" s="164"/>
      <c r="GX112" s="164"/>
      <c r="GY112" s="164"/>
      <c r="GZ112" s="164"/>
      <c r="HA112" s="164"/>
      <c r="HB112" s="164"/>
      <c r="HC112" s="164"/>
      <c r="HD112" s="164"/>
      <c r="HE112" s="164"/>
      <c r="HF112" s="164"/>
      <c r="HG112" s="164"/>
      <c r="HH112" s="164"/>
      <c r="HI112" s="164"/>
      <c r="HJ112" s="164"/>
      <c r="HK112" s="164"/>
      <c r="HL112" s="164"/>
      <c r="HM112" s="164"/>
      <c r="HN112" s="164"/>
      <c r="HO112" s="164"/>
      <c r="HP112" s="164"/>
      <c r="HQ112" s="164"/>
      <c r="HR112" s="164"/>
      <c r="HS112" s="164"/>
      <c r="HT112" s="164"/>
      <c r="HU112" s="164"/>
      <c r="HV112" s="164"/>
      <c r="HW112" s="164"/>
    </row>
    <row r="113" spans="96:231" x14ac:dyDescent="0.15">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c r="DO113" s="164"/>
      <c r="DP113" s="164"/>
      <c r="DQ113" s="164"/>
      <c r="DR113" s="164"/>
      <c r="DS113" s="164"/>
      <c r="DT113" s="164"/>
      <c r="DU113" s="164"/>
      <c r="DV113" s="164"/>
      <c r="DW113" s="164"/>
      <c r="DX113" s="164"/>
      <c r="DY113" s="164"/>
      <c r="DZ113" s="164"/>
      <c r="EA113" s="164"/>
      <c r="EB113" s="164"/>
      <c r="EC113" s="164"/>
      <c r="ED113" s="164"/>
      <c r="EE113" s="164"/>
      <c r="EF113" s="164"/>
      <c r="EG113" s="164"/>
      <c r="EH113" s="164"/>
      <c r="EI113" s="164"/>
      <c r="EJ113" s="164"/>
      <c r="EK113" s="164"/>
      <c r="EL113" s="164"/>
      <c r="EM113" s="164"/>
      <c r="EN113" s="164"/>
      <c r="EO113" s="164"/>
      <c r="EP113" s="164"/>
      <c r="EQ113" s="164"/>
      <c r="ER113" s="164"/>
      <c r="ES113" s="164"/>
      <c r="ET113" s="164"/>
      <c r="EU113" s="164"/>
      <c r="EV113" s="164"/>
      <c r="EW113" s="164"/>
      <c r="EX113" s="164"/>
      <c r="EY113" s="164"/>
      <c r="EZ113" s="164"/>
      <c r="FA113" s="164"/>
      <c r="FB113" s="164"/>
      <c r="FC113" s="164"/>
      <c r="FD113" s="164"/>
      <c r="FE113" s="164"/>
      <c r="FF113" s="164"/>
      <c r="FG113" s="164"/>
      <c r="FH113" s="164"/>
      <c r="FI113" s="164"/>
      <c r="FJ113" s="164"/>
      <c r="FK113" s="164"/>
      <c r="FL113" s="164"/>
      <c r="FM113" s="164"/>
      <c r="FN113" s="164"/>
      <c r="FO113" s="164"/>
      <c r="FP113" s="164"/>
      <c r="FQ113" s="164"/>
      <c r="FR113" s="164"/>
      <c r="FS113" s="164"/>
      <c r="FT113" s="164"/>
      <c r="FU113" s="164"/>
      <c r="FV113" s="164"/>
      <c r="FW113" s="164"/>
      <c r="FX113" s="164"/>
      <c r="FY113" s="164"/>
      <c r="FZ113" s="164"/>
      <c r="GA113" s="164"/>
      <c r="GB113" s="164"/>
      <c r="GC113" s="164"/>
      <c r="GD113" s="164"/>
      <c r="GE113" s="164"/>
      <c r="GF113" s="164"/>
      <c r="GG113" s="164"/>
      <c r="GH113" s="164"/>
      <c r="GI113" s="164"/>
      <c r="GJ113" s="164"/>
      <c r="GK113" s="164"/>
      <c r="GL113" s="164"/>
      <c r="GM113" s="164"/>
      <c r="GN113" s="164"/>
      <c r="GO113" s="164"/>
      <c r="GP113" s="164"/>
      <c r="GQ113" s="164"/>
      <c r="GR113" s="164"/>
      <c r="GS113" s="164"/>
      <c r="GT113" s="164"/>
      <c r="GU113" s="164"/>
      <c r="GV113" s="164"/>
      <c r="GW113" s="164"/>
      <c r="GX113" s="164"/>
      <c r="GY113" s="164"/>
      <c r="GZ113" s="164"/>
      <c r="HA113" s="164"/>
      <c r="HB113" s="164"/>
      <c r="HC113" s="164"/>
      <c r="HD113" s="164"/>
      <c r="HE113" s="164"/>
      <c r="HF113" s="164"/>
      <c r="HG113" s="164"/>
      <c r="HH113" s="164"/>
      <c r="HI113" s="164"/>
      <c r="HJ113" s="164"/>
      <c r="HK113" s="164"/>
      <c r="HL113" s="164"/>
      <c r="HM113" s="164"/>
      <c r="HN113" s="164"/>
      <c r="HO113" s="164"/>
      <c r="HP113" s="164"/>
      <c r="HQ113" s="164"/>
      <c r="HR113" s="164"/>
      <c r="HS113" s="164"/>
      <c r="HT113" s="164"/>
      <c r="HU113" s="164"/>
      <c r="HV113" s="164"/>
      <c r="HW113" s="164"/>
    </row>
    <row r="114" spans="96:231" x14ac:dyDescent="0.15">
      <c r="CY114" s="164"/>
      <c r="CZ114" s="164"/>
      <c r="DA114" s="164"/>
      <c r="DB114" s="164"/>
      <c r="DC114" s="164"/>
      <c r="DD114" s="164"/>
      <c r="DE114" s="164"/>
      <c r="DF114" s="164"/>
      <c r="DG114" s="164"/>
      <c r="DH114" s="164"/>
      <c r="DI114" s="164"/>
      <c r="DJ114" s="164"/>
      <c r="DK114" s="164"/>
      <c r="DL114" s="164"/>
      <c r="DM114" s="164"/>
      <c r="DN114" s="164"/>
      <c r="DO114" s="164"/>
      <c r="DP114" s="164"/>
      <c r="DQ114" s="164"/>
      <c r="DR114" s="164"/>
      <c r="DS114" s="164"/>
      <c r="DT114" s="164"/>
      <c r="DU114" s="164"/>
      <c r="DV114" s="164"/>
      <c r="DW114" s="164"/>
      <c r="DX114" s="164"/>
      <c r="DY114" s="164"/>
      <c r="DZ114" s="164"/>
      <c r="EA114" s="164"/>
      <c r="EB114" s="164"/>
      <c r="EC114" s="164"/>
      <c r="ED114" s="164"/>
      <c r="EE114" s="164"/>
      <c r="EF114" s="164"/>
      <c r="EG114" s="164"/>
      <c r="EH114" s="164"/>
      <c r="EI114" s="164"/>
      <c r="EJ114" s="164"/>
      <c r="EK114" s="164"/>
      <c r="EL114" s="164"/>
      <c r="EM114" s="164"/>
      <c r="EN114" s="164"/>
      <c r="EO114" s="164"/>
      <c r="EP114" s="164"/>
      <c r="EQ114" s="164"/>
      <c r="ER114" s="164"/>
      <c r="ES114" s="164"/>
      <c r="ET114" s="164"/>
      <c r="EU114" s="164"/>
      <c r="EV114" s="164"/>
      <c r="EW114" s="164"/>
      <c r="EX114" s="164"/>
      <c r="EY114" s="164"/>
      <c r="EZ114" s="164"/>
      <c r="FA114" s="164"/>
      <c r="FB114" s="164"/>
      <c r="FC114" s="164"/>
      <c r="FD114" s="164"/>
      <c r="FE114" s="164"/>
      <c r="FF114" s="164"/>
      <c r="FG114" s="164"/>
      <c r="FH114" s="164"/>
      <c r="FI114" s="164"/>
      <c r="FJ114" s="164"/>
      <c r="FK114" s="164"/>
      <c r="FL114" s="164"/>
      <c r="FM114" s="164"/>
      <c r="FN114" s="164"/>
      <c r="FO114" s="164"/>
      <c r="FP114" s="164"/>
      <c r="FQ114" s="164"/>
      <c r="FR114" s="164"/>
      <c r="FS114" s="164"/>
      <c r="FT114" s="164"/>
      <c r="FU114" s="164"/>
      <c r="FV114" s="164"/>
      <c r="FW114" s="164"/>
      <c r="FX114" s="164"/>
      <c r="FY114" s="164"/>
      <c r="FZ114" s="164"/>
      <c r="GA114" s="164"/>
      <c r="GB114" s="164"/>
      <c r="GC114" s="164"/>
      <c r="GD114" s="164"/>
      <c r="GE114" s="164"/>
      <c r="GF114" s="164"/>
      <c r="GG114" s="164"/>
      <c r="GH114" s="164"/>
      <c r="GI114" s="164"/>
      <c r="GJ114" s="164"/>
      <c r="GK114" s="164"/>
      <c r="GL114" s="164"/>
      <c r="GM114" s="164"/>
      <c r="GN114" s="164"/>
      <c r="GO114" s="164"/>
      <c r="GP114" s="164"/>
      <c r="GQ114" s="164"/>
      <c r="GR114" s="164"/>
      <c r="GS114" s="164"/>
      <c r="GT114" s="164"/>
      <c r="GU114" s="164"/>
      <c r="GV114" s="164"/>
      <c r="GW114" s="164"/>
      <c r="GX114" s="164"/>
      <c r="GY114" s="164"/>
      <c r="GZ114" s="164"/>
      <c r="HA114" s="164"/>
      <c r="HB114" s="164"/>
      <c r="HC114" s="164"/>
      <c r="HD114" s="164"/>
      <c r="HE114" s="164"/>
      <c r="HF114" s="164"/>
      <c r="HG114" s="164"/>
      <c r="HH114" s="164"/>
      <c r="HI114" s="164"/>
      <c r="HJ114" s="164"/>
      <c r="HK114" s="164"/>
      <c r="HL114" s="164"/>
      <c r="HM114" s="164"/>
      <c r="HN114" s="164"/>
      <c r="HO114" s="164"/>
      <c r="HP114" s="164"/>
      <c r="HQ114" s="164"/>
      <c r="HR114" s="164"/>
      <c r="HS114" s="164"/>
      <c r="HT114" s="164"/>
      <c r="HU114" s="164"/>
      <c r="HV114" s="164"/>
      <c r="HW114" s="164"/>
    </row>
    <row r="115" spans="96:231" x14ac:dyDescent="0.15">
      <c r="CY115" s="164"/>
      <c r="CZ115" s="164"/>
      <c r="DA115" s="164"/>
      <c r="DB115" s="164"/>
      <c r="DC115" s="164"/>
      <c r="DD115" s="164"/>
      <c r="DE115" s="164"/>
      <c r="DF115" s="164"/>
      <c r="DG115" s="164"/>
      <c r="DH115" s="164"/>
      <c r="DI115" s="164"/>
      <c r="DJ115" s="164"/>
      <c r="DK115" s="164"/>
      <c r="DL115" s="164"/>
      <c r="DM115" s="164"/>
      <c r="DN115" s="164"/>
      <c r="DO115" s="164"/>
      <c r="DP115" s="164"/>
      <c r="DQ115" s="164"/>
      <c r="DR115" s="164"/>
      <c r="DS115" s="164"/>
      <c r="DT115" s="164"/>
      <c r="DU115" s="164"/>
      <c r="DV115" s="164"/>
      <c r="DW115" s="164"/>
      <c r="DX115" s="164"/>
      <c r="DY115" s="164"/>
      <c r="DZ115" s="164"/>
      <c r="EA115" s="164"/>
      <c r="EB115" s="164"/>
      <c r="EC115" s="164"/>
      <c r="ED115" s="164"/>
      <c r="EE115" s="164"/>
      <c r="EF115" s="164"/>
      <c r="EG115" s="164"/>
      <c r="EH115" s="164"/>
      <c r="EI115" s="164"/>
      <c r="EJ115" s="164"/>
      <c r="EK115" s="164"/>
      <c r="EL115" s="164"/>
      <c r="EM115" s="164"/>
      <c r="EN115" s="164"/>
      <c r="EO115" s="164"/>
      <c r="EP115" s="164"/>
      <c r="EQ115" s="164"/>
      <c r="ER115" s="164"/>
      <c r="ES115" s="164"/>
      <c r="ET115" s="164"/>
      <c r="EU115" s="164"/>
      <c r="EV115" s="164"/>
      <c r="EW115" s="164"/>
      <c r="EX115" s="164"/>
      <c r="EY115" s="164"/>
      <c r="EZ115" s="164"/>
      <c r="FA115" s="164"/>
      <c r="FB115" s="164"/>
      <c r="FC115" s="164"/>
      <c r="FD115" s="164"/>
      <c r="FE115" s="164"/>
      <c r="FF115" s="164"/>
      <c r="FG115" s="164"/>
      <c r="FH115" s="164"/>
      <c r="FI115" s="164"/>
      <c r="FJ115" s="164"/>
      <c r="FK115" s="164"/>
      <c r="FL115" s="164"/>
      <c r="FM115" s="164"/>
      <c r="FN115" s="164"/>
      <c r="FO115" s="164"/>
      <c r="FP115" s="164"/>
      <c r="FQ115" s="164"/>
      <c r="FR115" s="164"/>
      <c r="FS115" s="164"/>
      <c r="FT115" s="164"/>
      <c r="FU115" s="164"/>
      <c r="FV115" s="164"/>
      <c r="FW115" s="164"/>
      <c r="FX115" s="164"/>
      <c r="FY115" s="164"/>
      <c r="FZ115" s="164"/>
      <c r="GA115" s="164"/>
      <c r="GB115" s="164"/>
      <c r="GC115" s="164"/>
      <c r="GD115" s="164"/>
      <c r="GE115" s="164"/>
      <c r="GF115" s="164"/>
      <c r="GG115" s="164"/>
      <c r="GH115" s="164"/>
      <c r="GI115" s="164"/>
      <c r="GJ115" s="164"/>
      <c r="GK115" s="164"/>
      <c r="GL115" s="164"/>
      <c r="GM115" s="164"/>
      <c r="GN115" s="164"/>
      <c r="GO115" s="164"/>
      <c r="GP115" s="164"/>
      <c r="GQ115" s="164"/>
      <c r="GR115" s="164"/>
      <c r="GS115" s="164"/>
      <c r="GT115" s="164"/>
      <c r="GU115" s="164"/>
      <c r="GV115" s="164"/>
      <c r="GW115" s="164"/>
      <c r="GX115" s="164"/>
      <c r="GY115" s="164"/>
      <c r="GZ115" s="164"/>
      <c r="HA115" s="164"/>
      <c r="HB115" s="164"/>
      <c r="HC115" s="164"/>
      <c r="HD115" s="164"/>
      <c r="HE115" s="164"/>
      <c r="HF115" s="164"/>
      <c r="HG115" s="164"/>
      <c r="HH115" s="164"/>
      <c r="HI115" s="164"/>
      <c r="HJ115" s="164"/>
      <c r="HK115" s="164"/>
      <c r="HL115" s="164"/>
      <c r="HM115" s="164"/>
      <c r="HN115" s="164"/>
      <c r="HO115" s="164"/>
      <c r="HP115" s="164"/>
      <c r="HQ115" s="164"/>
      <c r="HR115" s="164"/>
      <c r="HS115" s="164"/>
      <c r="HT115" s="164"/>
      <c r="HU115" s="164"/>
      <c r="HV115" s="164"/>
      <c r="HW115" s="164"/>
    </row>
  </sheetData>
  <sheetProtection algorithmName="SHA-512" hashValue="yZPDJhMuINmS676ZCgQ8qZpSl+9aDPQUiJMWzHJSmFzG1vkoK1+oAa4+h+AD4yCDuegCUd0hxEKIn3RCHu77tA==" saltValue="RCdC9lZHHEclXlnKaACweA==" spinCount="100000" sheet="1" objects="1" scenarios="1"/>
  <protectedRanges>
    <protectedRange sqref="L53 L56 L59 L62 L65 L67 W68 Z68 M73:W76 Z73:AD76 AL73:BA76 G80 G84" name="範囲2"/>
    <protectedRange sqref="L6 L9 L12 L15 L18 L22 M28:W33 Z28:AD33 G44:G47 G37:G40" name="範囲1"/>
    <protectedRange sqref="AL28:BA33" name="範囲1_1"/>
    <protectedRange sqref="W23" name="範囲1_2"/>
    <protectedRange sqref="Z23" name="範囲1_3"/>
  </protectedRanges>
  <mergeCells count="53">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 ref="G30:J30"/>
    <mergeCell ref="M30:W30"/>
    <mergeCell ref="Z30:AD30"/>
    <mergeCell ref="AL30:AV30"/>
    <mergeCell ref="G31:J31"/>
    <mergeCell ref="M31:W31"/>
    <mergeCell ref="Z31:AD31"/>
    <mergeCell ref="AL31:AV31"/>
    <mergeCell ref="G32:J32"/>
    <mergeCell ref="M32:W32"/>
    <mergeCell ref="Z32:AD32"/>
    <mergeCell ref="AL32:AV32"/>
    <mergeCell ref="G33:J33"/>
    <mergeCell ref="M33:W33"/>
    <mergeCell ref="Z33:AD33"/>
    <mergeCell ref="AL33:AV33"/>
    <mergeCell ref="G74:J74"/>
    <mergeCell ref="M74:W74"/>
    <mergeCell ref="Z74:AD74"/>
    <mergeCell ref="G37:AI37"/>
    <mergeCell ref="G38:AI38"/>
    <mergeCell ref="G39:AI39"/>
    <mergeCell ref="G40:AI40"/>
    <mergeCell ref="G44:AI44"/>
    <mergeCell ref="G45:AI45"/>
    <mergeCell ref="G46:AI46"/>
    <mergeCell ref="G47:AI47"/>
    <mergeCell ref="G73:J73"/>
    <mergeCell ref="M73:W73"/>
    <mergeCell ref="Z73:AD73"/>
    <mergeCell ref="G80:AI80"/>
    <mergeCell ref="G84:AI84"/>
    <mergeCell ref="G75:J75"/>
    <mergeCell ref="M75:W75"/>
    <mergeCell ref="Z75:AD75"/>
    <mergeCell ref="G76:J76"/>
    <mergeCell ref="M76:W76"/>
    <mergeCell ref="Z76:AD76"/>
  </mergeCells>
  <phoneticPr fontId="2"/>
  <conditionalFormatting sqref="L6:N6">
    <cfRule type="containsBlanks" dxfId="8" priority="2" stopIfTrue="1">
      <formula>LEN(TRIM(L6))=0</formula>
    </cfRule>
  </conditionalFormatting>
  <conditionalFormatting sqref="L9:N9">
    <cfRule type="containsBlanks" dxfId="7" priority="1" stopIfTrue="1">
      <formula>LEN(TRIM(L9))=0</formula>
    </cfRule>
  </conditionalFormatting>
  <dataValidations count="4">
    <dataValidation type="list" allowBlank="1" showInputMessage="1" showErrorMessage="1" sqref="W23 Z23" xr:uid="{05C7B127-985F-4A04-8D37-2E91F3D7D6DB}">
      <formula1>"■,□"</formula1>
    </dataValidation>
    <dataValidation imeMode="halfAlpha" allowBlank="1" showInputMessage="1" showErrorMessage="1" sqref="Z28:AD33 L12:N23 Z73:AD76 L59:N68" xr:uid="{C1A59C17-81EF-44D5-A580-E4AAD1D81C6B}"/>
    <dataValidation imeMode="hiragana" allowBlank="1" showInputMessage="1" showErrorMessage="1" sqref="G83:I83 M28:M33 M73:M76 G43:I47" xr:uid="{42DD9412-81B3-4EE7-A3C6-274CBAD569BE}"/>
    <dataValidation imeMode="off" allowBlank="1" showInputMessage="1" showErrorMessage="1" sqref="F53:H53 AK40:AM40 F6:H6 F56:H56 F9:H9" xr:uid="{7C18913C-3459-437D-9253-85AD080E450C}"/>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465DFA-7417-49B4-855F-0B55ABEC7D13}">
          <x14:formula1>
            <xm:f>利用方法!$BA$2:$BA$74</xm:f>
          </x14:formula1>
          <xm:sqref>AL28:AV33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86"/>
  <sheetViews>
    <sheetView view="pageBreakPreview" zoomScaleNormal="100" zoomScaleSheetLayoutView="100" workbookViewId="0">
      <selection activeCell="S3" sqref="S3"/>
    </sheetView>
  </sheetViews>
  <sheetFormatPr defaultColWidth="2.625" defaultRowHeight="12.75" x14ac:dyDescent="0.15"/>
  <cols>
    <col min="1" max="33" width="2.625" style="24" customWidth="1"/>
    <col min="34" max="39" width="2.625" style="24"/>
    <col min="40" max="40" width="2.625" style="24" customWidth="1"/>
    <col min="41" max="49" width="2.625" style="24"/>
    <col min="50" max="50" width="2.625" style="24" hidden="1" customWidth="1"/>
    <col min="51" max="16384" width="2.625" style="24"/>
  </cols>
  <sheetData>
    <row r="1" spans="1:39" ht="13.5" customHeight="1" x14ac:dyDescent="0.15">
      <c r="A1" s="738" t="s">
        <v>658</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row>
    <row r="2" spans="1:39" ht="13.5" customHeight="1" x14ac:dyDescent="0.15">
      <c r="A2" s="738"/>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L2" s="24" t="s">
        <v>684</v>
      </c>
    </row>
    <row r="3" spans="1:39" x14ac:dyDescent="0.15">
      <c r="B3" s="24" t="s">
        <v>659</v>
      </c>
      <c r="AM3" s="24" t="s">
        <v>685</v>
      </c>
    </row>
    <row r="4" spans="1:39" ht="6.75"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9" ht="6.75" customHeight="1" x14ac:dyDescent="0.15"/>
    <row r="6" spans="1:39" ht="13.5" x14ac:dyDescent="0.15">
      <c r="A6" s="24" t="s">
        <v>184</v>
      </c>
      <c r="F6" s="118"/>
      <c r="G6" s="118"/>
      <c r="H6" s="118"/>
      <c r="L6" s="731">
        <v>1</v>
      </c>
      <c r="M6" s="731"/>
      <c r="N6" s="731"/>
      <c r="AL6" s="24" t="s">
        <v>790</v>
      </c>
      <c r="AM6" s="24" t="s">
        <v>791</v>
      </c>
    </row>
    <row r="7" spans="1:39" ht="6.75"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pans="1:39" ht="6.75"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9" ht="13.5" x14ac:dyDescent="0.15">
      <c r="A9" s="24" t="s">
        <v>660</v>
      </c>
      <c r="F9" s="118"/>
      <c r="G9" s="118"/>
      <c r="H9" s="118"/>
      <c r="L9" s="778"/>
      <c r="M9" s="778"/>
      <c r="N9" s="778"/>
      <c r="O9" s="24" t="s">
        <v>667</v>
      </c>
    </row>
    <row r="10" spans="1:39" ht="6.75" customHeight="1" x14ac:dyDescent="0.1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39" ht="6.75"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298"/>
      <c r="AH11" s="298"/>
      <c r="AI11" s="298"/>
    </row>
    <row r="12" spans="1:39" ht="13.5" x14ac:dyDescent="0.15">
      <c r="A12" s="24" t="s">
        <v>661</v>
      </c>
      <c r="L12" s="163"/>
      <c r="M12" s="163"/>
      <c r="N12" s="163"/>
    </row>
    <row r="13" spans="1:39" ht="13.5" x14ac:dyDescent="0.15">
      <c r="C13" s="24" t="s">
        <v>170</v>
      </c>
      <c r="K13" s="162"/>
      <c r="L13" s="779"/>
      <c r="M13" s="779"/>
      <c r="N13" s="779"/>
      <c r="O13" s="24" t="s">
        <v>81</v>
      </c>
    </row>
    <row r="14" spans="1:39" ht="13.5" x14ac:dyDescent="0.15">
      <c r="C14" s="24" t="s">
        <v>194</v>
      </c>
      <c r="K14" s="162"/>
      <c r="L14" s="779"/>
      <c r="M14" s="779"/>
      <c r="N14" s="779"/>
      <c r="O14" s="24" t="s">
        <v>81</v>
      </c>
    </row>
    <row r="15" spans="1:39" ht="13.5" x14ac:dyDescent="0.15">
      <c r="C15" s="24" t="s">
        <v>662</v>
      </c>
      <c r="J15" s="24" t="s">
        <v>733</v>
      </c>
      <c r="K15" s="109"/>
      <c r="L15" s="780"/>
      <c r="M15" s="780"/>
      <c r="N15" s="780"/>
      <c r="O15" s="24" t="s">
        <v>734</v>
      </c>
      <c r="Q15" s="24" t="s">
        <v>735</v>
      </c>
      <c r="S15" s="780"/>
      <c r="T15" s="780"/>
      <c r="U15" s="780"/>
      <c r="V15" s="24" t="s">
        <v>734</v>
      </c>
    </row>
    <row r="16" spans="1:39" ht="13.5" x14ac:dyDescent="0.15">
      <c r="C16" s="24" t="s">
        <v>663</v>
      </c>
      <c r="I16" s="177"/>
      <c r="J16" s="776"/>
      <c r="K16" s="776"/>
      <c r="L16" s="776"/>
      <c r="M16" s="776"/>
      <c r="N16" s="776"/>
      <c r="O16" s="776"/>
      <c r="P16" s="776"/>
      <c r="Q16" s="776"/>
      <c r="R16" s="776"/>
      <c r="S16" s="776"/>
      <c r="T16" s="776"/>
      <c r="U16" s="776"/>
      <c r="V16" s="110"/>
      <c r="W16" s="776"/>
      <c r="X16" s="776"/>
      <c r="Y16" s="776"/>
      <c r="Z16" s="776"/>
      <c r="AA16" s="776"/>
      <c r="AB16" s="776"/>
      <c r="AC16" s="776"/>
      <c r="AD16" s="776"/>
      <c r="AE16" s="776"/>
      <c r="AF16" s="776"/>
      <c r="AG16" s="776"/>
      <c r="AH16" s="776"/>
      <c r="AL16" s="24" t="s">
        <v>686</v>
      </c>
    </row>
    <row r="17" spans="1:35" ht="6.75" customHeight="1" x14ac:dyDescent="0.15">
      <c r="A17" s="99"/>
      <c r="B17" s="99"/>
      <c r="C17" s="99"/>
      <c r="D17" s="99"/>
      <c r="E17" s="99"/>
      <c r="F17" s="99"/>
      <c r="G17" s="99"/>
      <c r="H17" s="99"/>
      <c r="I17" s="99"/>
      <c r="J17" s="99"/>
      <c r="K17" s="99"/>
      <c r="L17" s="299"/>
      <c r="M17" s="299"/>
      <c r="N17" s="299"/>
      <c r="O17" s="99"/>
      <c r="P17" s="99"/>
      <c r="Q17" s="99"/>
      <c r="R17" s="99"/>
      <c r="S17" s="99"/>
      <c r="T17" s="99"/>
      <c r="U17" s="99"/>
      <c r="V17" s="99"/>
      <c r="W17" s="99"/>
      <c r="X17" s="99"/>
      <c r="Y17" s="99"/>
      <c r="Z17" s="99"/>
      <c r="AA17" s="99"/>
      <c r="AB17" s="99"/>
      <c r="AC17" s="99"/>
      <c r="AD17" s="99"/>
      <c r="AE17" s="99"/>
      <c r="AF17" s="99"/>
      <c r="AG17" s="99"/>
      <c r="AH17" s="99"/>
      <c r="AI17" s="99"/>
    </row>
    <row r="18" spans="1:35" ht="6.75" customHeight="1" x14ac:dyDescent="0.15">
      <c r="A18" s="107"/>
      <c r="B18" s="107"/>
      <c r="C18" s="107"/>
      <c r="D18" s="107"/>
      <c r="E18" s="107"/>
      <c r="F18" s="107"/>
      <c r="G18" s="107"/>
      <c r="H18" s="107"/>
      <c r="I18" s="107"/>
      <c r="J18" s="107"/>
      <c r="K18" s="107"/>
      <c r="L18" s="300"/>
      <c r="M18" s="300"/>
      <c r="N18" s="300"/>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ht="13.5" x14ac:dyDescent="0.15">
      <c r="A19" s="24" t="s">
        <v>664</v>
      </c>
      <c r="L19" s="163"/>
      <c r="M19" s="163"/>
      <c r="N19" s="163"/>
    </row>
    <row r="20" spans="1:35" ht="13.5" x14ac:dyDescent="0.15">
      <c r="D20" s="27" t="s">
        <v>16</v>
      </c>
      <c r="E20" s="24" t="s">
        <v>665</v>
      </c>
      <c r="L20" s="163"/>
      <c r="M20" s="163"/>
      <c r="N20" s="163"/>
    </row>
    <row r="21" spans="1:35" ht="13.5" x14ac:dyDescent="0.15">
      <c r="D21" s="27" t="s">
        <v>16</v>
      </c>
      <c r="E21" s="24" t="s">
        <v>666</v>
      </c>
      <c r="L21" s="163"/>
      <c r="M21" s="163"/>
      <c r="N21" s="163"/>
    </row>
    <row r="22" spans="1:35" ht="6.75" customHeight="1" x14ac:dyDescent="0.15">
      <c r="A22" s="99"/>
      <c r="B22" s="99"/>
      <c r="C22" s="99"/>
      <c r="D22" s="99"/>
      <c r="E22" s="99"/>
      <c r="F22" s="99"/>
      <c r="G22" s="99"/>
      <c r="H22" s="99"/>
      <c r="I22" s="99"/>
      <c r="J22" s="99"/>
      <c r="K22" s="99"/>
      <c r="L22" s="299"/>
      <c r="M22" s="299"/>
      <c r="N22" s="299"/>
      <c r="O22" s="99"/>
      <c r="P22" s="99"/>
      <c r="Q22" s="99"/>
      <c r="R22" s="99"/>
      <c r="S22" s="99"/>
      <c r="T22" s="99"/>
      <c r="U22" s="99"/>
      <c r="V22" s="99"/>
      <c r="W22" s="99"/>
      <c r="X22" s="99"/>
      <c r="Y22" s="99"/>
      <c r="Z22" s="99"/>
      <c r="AA22" s="99"/>
      <c r="AB22" s="99"/>
      <c r="AC22" s="99"/>
      <c r="AD22" s="99"/>
      <c r="AE22" s="99"/>
      <c r="AF22" s="99"/>
      <c r="AG22" s="99"/>
      <c r="AH22" s="99"/>
      <c r="AI22" s="99"/>
    </row>
    <row r="23" spans="1:35" ht="6.75" customHeight="1" x14ac:dyDescent="0.15">
      <c r="A23" s="107"/>
      <c r="B23" s="107"/>
      <c r="C23" s="107"/>
      <c r="D23" s="107"/>
      <c r="E23" s="107"/>
      <c r="F23" s="107"/>
      <c r="G23" s="107"/>
      <c r="H23" s="107"/>
      <c r="I23" s="107"/>
      <c r="J23" s="107"/>
      <c r="K23" s="107"/>
      <c r="L23" s="300"/>
      <c r="M23" s="300"/>
      <c r="N23" s="300"/>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ht="13.5" x14ac:dyDescent="0.15">
      <c r="A24" s="24" t="s">
        <v>668</v>
      </c>
      <c r="L24" s="163"/>
      <c r="M24" s="163"/>
      <c r="N24" s="163"/>
    </row>
    <row r="25" spans="1:35" ht="13.5" x14ac:dyDescent="0.15">
      <c r="D25" s="27" t="s">
        <v>16</v>
      </c>
      <c r="E25" s="24" t="s">
        <v>669</v>
      </c>
      <c r="L25" s="163"/>
      <c r="M25" s="163"/>
      <c r="N25" s="163"/>
    </row>
    <row r="26" spans="1:35" ht="13.5" x14ac:dyDescent="0.15">
      <c r="D26" s="27" t="s">
        <v>16</v>
      </c>
      <c r="E26" s="24" t="s">
        <v>670</v>
      </c>
      <c r="L26" s="163"/>
      <c r="M26" s="163"/>
      <c r="N26" s="163"/>
    </row>
    <row r="27" spans="1:35" ht="13.5" x14ac:dyDescent="0.15">
      <c r="D27" s="27" t="s">
        <v>16</v>
      </c>
      <c r="E27" s="24" t="s">
        <v>671</v>
      </c>
      <c r="L27" s="163"/>
      <c r="M27" s="163"/>
      <c r="N27" s="163"/>
    </row>
    <row r="28" spans="1:35" ht="13.5" x14ac:dyDescent="0.15">
      <c r="D28" s="27" t="s">
        <v>16</v>
      </c>
      <c r="E28" s="24" t="s">
        <v>672</v>
      </c>
      <c r="L28" s="163"/>
      <c r="M28" s="163"/>
      <c r="N28" s="163"/>
    </row>
    <row r="29" spans="1:35" ht="13.5" x14ac:dyDescent="0.15">
      <c r="D29" s="27" t="s">
        <v>16</v>
      </c>
      <c r="E29" s="24" t="s">
        <v>673</v>
      </c>
      <c r="L29" s="163"/>
      <c r="M29" s="163"/>
      <c r="N29" s="163"/>
    </row>
    <row r="30" spans="1:35" ht="6.75" customHeight="1" x14ac:dyDescent="0.15">
      <c r="A30" s="99"/>
      <c r="B30" s="99"/>
      <c r="C30" s="99"/>
      <c r="D30" s="99"/>
      <c r="E30" s="99"/>
      <c r="F30" s="99"/>
      <c r="G30" s="99"/>
      <c r="H30" s="99"/>
      <c r="I30" s="99"/>
      <c r="J30" s="99"/>
      <c r="K30" s="99"/>
      <c r="L30" s="299"/>
      <c r="M30" s="299"/>
      <c r="N30" s="299"/>
      <c r="O30" s="99"/>
      <c r="P30" s="99"/>
      <c r="Q30" s="99"/>
      <c r="R30" s="99"/>
      <c r="S30" s="99"/>
      <c r="T30" s="99"/>
      <c r="U30" s="99"/>
      <c r="V30" s="99"/>
      <c r="W30" s="99"/>
      <c r="X30" s="99"/>
      <c r="Y30" s="99"/>
      <c r="Z30" s="99"/>
      <c r="AA30" s="99"/>
      <c r="AB30" s="99"/>
      <c r="AC30" s="99"/>
      <c r="AD30" s="99"/>
      <c r="AE30" s="99"/>
      <c r="AF30" s="99"/>
      <c r="AG30" s="99"/>
      <c r="AH30" s="99"/>
      <c r="AI30" s="99"/>
    </row>
    <row r="31" spans="1:35" ht="6.75" customHeight="1" x14ac:dyDescent="0.15">
      <c r="A31" s="107"/>
      <c r="B31" s="107"/>
      <c r="C31" s="107"/>
      <c r="D31" s="107"/>
      <c r="E31" s="107"/>
      <c r="F31" s="107"/>
      <c r="G31" s="107"/>
      <c r="H31" s="107"/>
      <c r="I31" s="107"/>
      <c r="J31" s="107"/>
      <c r="K31" s="107"/>
      <c r="L31" s="300"/>
      <c r="M31" s="300"/>
      <c r="N31" s="300"/>
      <c r="O31" s="107"/>
      <c r="P31" s="107"/>
      <c r="Q31" s="107"/>
      <c r="R31" s="107"/>
      <c r="S31" s="107"/>
      <c r="T31" s="107"/>
      <c r="U31" s="107"/>
      <c r="V31" s="107"/>
      <c r="W31" s="107"/>
      <c r="X31" s="107"/>
      <c r="Y31" s="107"/>
      <c r="Z31" s="107"/>
      <c r="AA31" s="107"/>
      <c r="AB31" s="107"/>
      <c r="AC31" s="107"/>
      <c r="AD31" s="107"/>
      <c r="AE31" s="107"/>
      <c r="AF31" s="107"/>
      <c r="AG31" s="107"/>
      <c r="AH31" s="107"/>
      <c r="AI31" s="107"/>
    </row>
    <row r="32" spans="1:35" ht="13.5" x14ac:dyDescent="0.15">
      <c r="A32" s="24" t="s">
        <v>674</v>
      </c>
      <c r="L32" s="163"/>
      <c r="M32" s="163"/>
      <c r="N32" s="163"/>
    </row>
    <row r="33" spans="1:53" ht="13.5" customHeight="1" x14ac:dyDescent="0.15">
      <c r="C33" s="24" t="s">
        <v>675</v>
      </c>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row>
    <row r="34" spans="1:53" ht="13.5" x14ac:dyDescent="0.15">
      <c r="C34" s="24" t="s">
        <v>676</v>
      </c>
      <c r="L34" s="162"/>
      <c r="M34" s="162"/>
      <c r="N34" s="162"/>
      <c r="W34" s="111"/>
      <c r="Z34" s="111"/>
    </row>
    <row r="35" spans="1:53" ht="13.5" x14ac:dyDescent="0.15">
      <c r="D35" s="27" t="s">
        <v>16</v>
      </c>
      <c r="E35" s="24" t="s">
        <v>677</v>
      </c>
      <c r="L35" s="162"/>
      <c r="M35" s="162"/>
      <c r="N35" s="162"/>
      <c r="W35" s="111"/>
      <c r="Z35" s="111"/>
    </row>
    <row r="36" spans="1:53" ht="13.5" x14ac:dyDescent="0.15">
      <c r="D36" s="27"/>
      <c r="G36" s="24" t="s">
        <v>678</v>
      </c>
      <c r="L36" s="176" t="s">
        <v>679</v>
      </c>
      <c r="M36" s="777"/>
      <c r="N36" s="777"/>
      <c r="O36" s="777"/>
      <c r="P36" s="777"/>
      <c r="Q36" s="777"/>
      <c r="R36" s="777"/>
      <c r="S36" s="777"/>
      <c r="T36" s="777"/>
      <c r="U36" s="777"/>
      <c r="V36" s="777"/>
      <c r="W36" s="111" t="s">
        <v>640</v>
      </c>
    </row>
    <row r="37" spans="1:53" ht="13.5" x14ac:dyDescent="0.15">
      <c r="D37" s="27" t="s">
        <v>16</v>
      </c>
      <c r="E37" s="24" t="s">
        <v>680</v>
      </c>
      <c r="L37" s="162"/>
      <c r="M37" s="162"/>
      <c r="N37" s="162"/>
      <c r="W37" s="111"/>
      <c r="Z37" s="111"/>
    </row>
    <row r="38" spans="1:53" ht="6.75" customHeight="1" x14ac:dyDescent="0.15">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row>
    <row r="39" spans="1:53" ht="6.75" customHeight="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1:53" x14ac:dyDescent="0.15">
      <c r="A40" s="24" t="s">
        <v>681</v>
      </c>
      <c r="AL40" s="112"/>
      <c r="AX40" s="24" t="s">
        <v>683</v>
      </c>
    </row>
    <row r="41" spans="1:53" ht="13.5" x14ac:dyDescent="0.15">
      <c r="F41" s="106" t="s">
        <v>639</v>
      </c>
      <c r="G41" s="772"/>
      <c r="H41" s="772"/>
      <c r="I41" s="772"/>
      <c r="J41" s="772"/>
      <c r="K41" s="772"/>
      <c r="L41" s="772"/>
      <c r="M41" s="772"/>
      <c r="N41" s="172" t="s">
        <v>640</v>
      </c>
      <c r="Y41" s="109"/>
      <c r="AK41" s="112"/>
      <c r="AX41" s="24" t="s">
        <v>687</v>
      </c>
    </row>
    <row r="42" spans="1:53" ht="13.5" x14ac:dyDescent="0.15">
      <c r="N42" s="105"/>
      <c r="O42" s="105"/>
      <c r="P42" s="105"/>
      <c r="AA42" s="173"/>
      <c r="AB42" s="173"/>
      <c r="AC42" s="173"/>
      <c r="AD42" s="173"/>
      <c r="AL42" s="166"/>
      <c r="AM42" s="166"/>
      <c r="AN42" s="166"/>
      <c r="AO42" s="166"/>
      <c r="AP42" s="166"/>
      <c r="AQ42" s="166"/>
      <c r="AR42" s="166"/>
      <c r="AS42" s="166"/>
      <c r="AT42" s="166"/>
      <c r="AU42" s="166"/>
      <c r="AV42" s="166"/>
      <c r="AW42" s="166"/>
      <c r="AX42" s="24" t="s">
        <v>688</v>
      </c>
      <c r="AY42" s="166"/>
      <c r="AZ42" s="166"/>
      <c r="BA42" s="166"/>
    </row>
    <row r="43" spans="1:53" ht="6.75" customHeight="1" x14ac:dyDescent="0.1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X43" s="24" t="s">
        <v>689</v>
      </c>
    </row>
    <row r="44" spans="1:53" ht="6.75" customHeight="1" x14ac:dyDescent="0.15">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X44" s="24" t="s">
        <v>690</v>
      </c>
    </row>
    <row r="45" spans="1:53" ht="13.5" customHeight="1" x14ac:dyDescent="0.15">
      <c r="A45" s="24" t="s">
        <v>682</v>
      </c>
      <c r="AO45" s="168"/>
      <c r="AX45" s="24" t="s">
        <v>691</v>
      </c>
    </row>
    <row r="46" spans="1:53" ht="13.5" customHeight="1" x14ac:dyDescent="0.15">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X46" s="24" t="s">
        <v>692</v>
      </c>
    </row>
    <row r="47" spans="1:53" ht="13.5" customHeight="1" x14ac:dyDescent="0.15">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X47" s="24" t="s">
        <v>693</v>
      </c>
    </row>
    <row r="48" spans="1:53" ht="13.5" x14ac:dyDescent="0.15">
      <c r="G48" s="772"/>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K48" s="117"/>
      <c r="AL48" s="117"/>
      <c r="AM48" s="117"/>
      <c r="AX48" s="24" t="s">
        <v>694</v>
      </c>
    </row>
    <row r="49" spans="1:50" ht="6.75" customHeight="1" x14ac:dyDescent="0.1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X49" s="24" t="s">
        <v>695</v>
      </c>
    </row>
    <row r="50" spans="1:50" ht="6.75" customHeight="1" x14ac:dyDescent="0.15">
      <c r="AX50" s="24" t="s">
        <v>696</v>
      </c>
    </row>
    <row r="51" spans="1:50" ht="13.5" customHeight="1" x14ac:dyDescent="0.15">
      <c r="AX51" s="24" t="s">
        <v>697</v>
      </c>
    </row>
    <row r="52" spans="1:50" ht="13.5" customHeight="1" x14ac:dyDescent="0.15">
      <c r="F52" s="118"/>
      <c r="G52" s="118"/>
      <c r="H52" s="118"/>
      <c r="L52" s="4"/>
      <c r="M52" s="4"/>
      <c r="N52" s="4"/>
    </row>
    <row r="53" spans="1:50" ht="13.5" customHeight="1" x14ac:dyDescent="0.15">
      <c r="L53" s="117"/>
      <c r="M53" s="117"/>
      <c r="N53" s="117"/>
    </row>
    <row r="54" spans="1:50" ht="13.5" customHeight="1" x14ac:dyDescent="0.15">
      <c r="L54" s="344"/>
      <c r="M54" s="344"/>
      <c r="N54" s="344"/>
    </row>
    <row r="55" spans="1:50" ht="13.5" customHeight="1" x14ac:dyDescent="0.15">
      <c r="L55" s="117"/>
      <c r="M55" s="117"/>
      <c r="N55" s="117"/>
    </row>
    <row r="56" spans="1:50" ht="13.5" customHeight="1" x14ac:dyDescent="0.15">
      <c r="L56" s="117"/>
      <c r="M56" s="117"/>
      <c r="N56" s="117"/>
    </row>
    <row r="57" spans="1:50" ht="13.5" customHeight="1" x14ac:dyDescent="0.15">
      <c r="L57" s="344"/>
      <c r="M57" s="344"/>
      <c r="N57" s="344"/>
    </row>
    <row r="58" spans="1:50" ht="13.5" customHeight="1" x14ac:dyDescent="0.15">
      <c r="L58" s="117"/>
      <c r="M58" s="117"/>
      <c r="N58" s="117"/>
    </row>
    <row r="59" spans="1:50" ht="13.5" customHeight="1" x14ac:dyDescent="0.15">
      <c r="L59" s="117"/>
      <c r="M59" s="117"/>
      <c r="N59" s="117"/>
    </row>
    <row r="60" spans="1:50" ht="13.5" customHeight="1" x14ac:dyDescent="0.15">
      <c r="L60" s="163"/>
      <c r="M60" s="163"/>
      <c r="N60" s="163"/>
    </row>
    <row r="61" spans="1:50" ht="13.5" customHeight="1" x14ac:dyDescent="0.15">
      <c r="L61" s="163"/>
      <c r="M61" s="163"/>
      <c r="N61" s="163"/>
    </row>
    <row r="62" spans="1:50" ht="13.5" customHeight="1" x14ac:dyDescent="0.15">
      <c r="L62" s="163"/>
      <c r="M62" s="163"/>
      <c r="N62" s="163"/>
    </row>
    <row r="63" spans="1:50" ht="13.5" customHeight="1" x14ac:dyDescent="0.15">
      <c r="L63" s="163"/>
      <c r="M63" s="163"/>
      <c r="N63" s="163"/>
    </row>
    <row r="64" spans="1:50" ht="13.5" customHeight="1" x14ac:dyDescent="0.15">
      <c r="L64" s="163"/>
      <c r="M64" s="163"/>
      <c r="N64" s="163"/>
    </row>
    <row r="65" spans="6:53" ht="13.5" customHeight="1" x14ac:dyDescent="0.15">
      <c r="L65" s="162"/>
      <c r="M65" s="162"/>
      <c r="N65" s="162"/>
      <c r="W65" s="111"/>
      <c r="Z65" s="111"/>
    </row>
    <row r="66" spans="6:53" ht="13.5" customHeight="1" x14ac:dyDescent="0.15"/>
    <row r="67" spans="6:53" ht="13.5" customHeight="1" x14ac:dyDescent="0.15"/>
    <row r="68" spans="6:53" ht="13.5" customHeight="1" x14ac:dyDescent="0.15"/>
    <row r="69" spans="6:53" ht="13.5" customHeight="1" x14ac:dyDescent="0.15">
      <c r="AL69" s="112"/>
    </row>
    <row r="70" spans="6:53" ht="13.5" customHeight="1" thickBot="1" x14ac:dyDescent="0.2">
      <c r="F70" s="109"/>
      <c r="L70" s="109"/>
      <c r="Y70" s="109"/>
      <c r="AK70" s="112"/>
    </row>
    <row r="71" spans="6:53" ht="13.5" customHeight="1" thickTop="1" x14ac:dyDescent="0.15">
      <c r="F71" s="109"/>
      <c r="G71" s="101"/>
      <c r="H71" s="101"/>
      <c r="I71" s="101"/>
      <c r="J71" s="101"/>
      <c r="L71" s="109"/>
      <c r="M71" s="55"/>
      <c r="N71" s="55"/>
      <c r="O71" s="55"/>
      <c r="P71" s="55"/>
      <c r="Q71" s="55"/>
      <c r="R71" s="55"/>
      <c r="S71" s="55"/>
      <c r="T71" s="55"/>
      <c r="U71" s="55"/>
      <c r="V71" s="55"/>
      <c r="W71" s="55"/>
      <c r="Y71" s="109"/>
      <c r="Z71" s="173"/>
      <c r="AA71" s="173"/>
      <c r="AB71" s="173"/>
      <c r="AC71" s="173"/>
      <c r="AD71" s="173"/>
      <c r="AJ71" s="283"/>
      <c r="AK71" s="265"/>
      <c r="AL71" s="178"/>
      <c r="AM71" s="178"/>
      <c r="AN71" s="178"/>
      <c r="AO71" s="178"/>
      <c r="AP71" s="178"/>
      <c r="AQ71" s="178"/>
      <c r="AR71" s="178"/>
      <c r="AS71" s="178"/>
      <c r="AT71" s="178"/>
      <c r="AU71" s="178"/>
      <c r="AV71" s="178"/>
      <c r="AW71" s="178"/>
      <c r="AX71" s="178"/>
      <c r="AY71" s="178"/>
      <c r="AZ71" s="178"/>
      <c r="BA71" s="178"/>
    </row>
    <row r="72" spans="6:53" ht="13.5" customHeight="1" x14ac:dyDescent="0.15">
      <c r="F72" s="109"/>
      <c r="G72" s="101"/>
      <c r="H72" s="101"/>
      <c r="I72" s="101"/>
      <c r="J72" s="101"/>
      <c r="L72" s="109"/>
      <c r="M72" s="55"/>
      <c r="N72" s="55"/>
      <c r="O72" s="55"/>
      <c r="P72" s="55"/>
      <c r="Q72" s="55"/>
      <c r="R72" s="55"/>
      <c r="S72" s="55"/>
      <c r="T72" s="55"/>
      <c r="U72" s="55"/>
      <c r="V72" s="55"/>
      <c r="W72" s="55"/>
      <c r="Y72" s="109"/>
      <c r="Z72" s="173"/>
      <c r="AA72" s="173"/>
      <c r="AB72" s="173"/>
      <c r="AC72" s="173"/>
      <c r="AD72" s="173"/>
      <c r="AJ72" s="284"/>
      <c r="AL72" s="178"/>
      <c r="AM72" s="178"/>
      <c r="AN72" s="178"/>
      <c r="AO72" s="178"/>
      <c r="AP72" s="178"/>
      <c r="AQ72" s="178"/>
      <c r="AR72" s="178"/>
      <c r="AS72" s="178"/>
      <c r="AT72" s="178"/>
      <c r="AU72" s="178"/>
      <c r="AV72" s="178"/>
      <c r="AW72" s="178"/>
      <c r="AX72" s="178"/>
      <c r="AY72" s="178"/>
      <c r="AZ72" s="178"/>
      <c r="BA72" s="178"/>
    </row>
    <row r="73" spans="6:53" ht="13.5" customHeight="1" x14ac:dyDescent="0.15">
      <c r="F73" s="109"/>
      <c r="G73" s="101"/>
      <c r="H73" s="101"/>
      <c r="I73" s="101"/>
      <c r="J73" s="101"/>
      <c r="L73" s="109"/>
      <c r="M73" s="55"/>
      <c r="N73" s="55"/>
      <c r="O73" s="55"/>
      <c r="P73" s="55"/>
      <c r="Q73" s="55"/>
      <c r="R73" s="55"/>
      <c r="S73" s="55"/>
      <c r="T73" s="55"/>
      <c r="U73" s="55"/>
      <c r="V73" s="55"/>
      <c r="W73" s="55"/>
      <c r="Y73" s="109"/>
      <c r="Z73" s="173"/>
      <c r="AA73" s="173"/>
      <c r="AB73" s="173"/>
      <c r="AC73" s="173"/>
      <c r="AD73" s="173"/>
      <c r="AL73" s="178"/>
      <c r="AM73" s="178"/>
      <c r="AN73" s="178"/>
      <c r="AO73" s="178"/>
      <c r="AP73" s="178"/>
      <c r="AQ73" s="178"/>
      <c r="AR73" s="178"/>
      <c r="AS73" s="178"/>
      <c r="AT73" s="178"/>
      <c r="AU73" s="178"/>
      <c r="AV73" s="178"/>
      <c r="AW73" s="178"/>
      <c r="AX73" s="178"/>
      <c r="AY73" s="178"/>
      <c r="AZ73" s="178"/>
      <c r="BA73" s="178"/>
    </row>
    <row r="74" spans="6:53" ht="13.5" customHeight="1" x14ac:dyDescent="0.15">
      <c r="F74" s="109"/>
      <c r="G74" s="101"/>
      <c r="H74" s="101"/>
      <c r="I74" s="101"/>
      <c r="J74" s="101"/>
      <c r="L74" s="109"/>
      <c r="M74" s="55"/>
      <c r="N74" s="55"/>
      <c r="O74" s="55"/>
      <c r="P74" s="55"/>
      <c r="Q74" s="55"/>
      <c r="R74" s="55"/>
      <c r="S74" s="55"/>
      <c r="T74" s="55"/>
      <c r="U74" s="55"/>
      <c r="V74" s="55"/>
      <c r="W74" s="55"/>
      <c r="Y74" s="109"/>
      <c r="Z74" s="173"/>
      <c r="AA74" s="173"/>
      <c r="AB74" s="173"/>
      <c r="AC74" s="173"/>
      <c r="AD74" s="173"/>
      <c r="AL74" s="178"/>
      <c r="AM74" s="178"/>
      <c r="AN74" s="178"/>
      <c r="AO74" s="178"/>
      <c r="AP74" s="178"/>
      <c r="AQ74" s="178"/>
      <c r="AR74" s="178"/>
      <c r="AS74" s="178"/>
      <c r="AT74" s="178"/>
      <c r="AU74" s="178"/>
      <c r="AV74" s="178"/>
      <c r="AW74" s="178"/>
      <c r="AX74" s="178"/>
      <c r="AY74" s="178"/>
      <c r="AZ74" s="178"/>
      <c r="BA74" s="178"/>
    </row>
    <row r="75" spans="6:53" ht="13.5" customHeight="1" x14ac:dyDescent="0.15"/>
    <row r="76" spans="6:53" ht="13.5" customHeight="1" x14ac:dyDescent="0.15"/>
    <row r="77" spans="6:53" ht="13.5" customHeight="1" x14ac:dyDescent="0.15"/>
    <row r="78" spans="6:53" ht="13.5" customHeight="1" x14ac:dyDescent="0.15">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732"/>
      <c r="AI78" s="732"/>
    </row>
    <row r="79" spans="6:53" ht="13.5" customHeight="1" x14ac:dyDescent="0.15"/>
    <row r="80" spans="6:53" ht="13.5" customHeight="1" x14ac:dyDescent="0.15"/>
    <row r="81" spans="7:35" ht="13.5" customHeight="1" x14ac:dyDescent="0.15">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row>
    <row r="82" spans="7:35" ht="13.5" customHeight="1" x14ac:dyDescent="0.15"/>
    <row r="83" spans="7:35" ht="13.5" customHeight="1" x14ac:dyDescent="0.15"/>
    <row r="84" spans="7:35" ht="13.5" customHeight="1" x14ac:dyDescent="0.15"/>
    <row r="85" spans="7:35" ht="13.5" customHeight="1" x14ac:dyDescent="0.15"/>
    <row r="86" spans="7:35" ht="13.5" customHeight="1" x14ac:dyDescent="0.15"/>
  </sheetData>
  <sheetProtection algorithmName="SHA-512" hashValue="8j8MoBSU4EjAGD8IAuXT86HYmTZRUz4oCaDLeR8WvyU8Gzr8xS3Thw8vEp2cqT3v4Bw+PGXA3JXN635e7+dcxA==" saltValue="MbzrLHoKbuxrKgVAkY/UYg==" spinCount="100000" sheet="1"/>
  <protectedRanges>
    <protectedRange sqref="L6 L9 L13 L14 L15 S15 J16 W16 D20:D21 D25:D29 G33 D35 M36 D37 G41 G46:AI48" name="範囲1"/>
  </protectedRanges>
  <mergeCells count="16">
    <mergeCell ref="A1:AI2"/>
    <mergeCell ref="L6:N6"/>
    <mergeCell ref="G78:AI78"/>
    <mergeCell ref="W16:AH16"/>
    <mergeCell ref="M36:V36"/>
    <mergeCell ref="G41:M41"/>
    <mergeCell ref="L9:N9"/>
    <mergeCell ref="L13:N13"/>
    <mergeCell ref="L14:N14"/>
    <mergeCell ref="L15:N15"/>
    <mergeCell ref="J16:U16"/>
    <mergeCell ref="S15:U15"/>
    <mergeCell ref="G46:AI46"/>
    <mergeCell ref="G47:AI47"/>
    <mergeCell ref="G33:AH33"/>
    <mergeCell ref="G48:AI48"/>
  </mergeCells>
  <phoneticPr fontId="2"/>
  <conditionalFormatting sqref="L6:N6">
    <cfRule type="containsBlanks" dxfId="6" priority="3" stopIfTrue="1">
      <formula>LEN(TRIM(L6))=0</formula>
    </cfRule>
  </conditionalFormatting>
  <dataValidations count="5">
    <dataValidation type="list" allowBlank="1" showInputMessage="1" showErrorMessage="1" sqref="D20:D21 D25:D29 Z65 W65 D35 D37" xr:uid="{00000000-0002-0000-0A00-000000000000}">
      <formula1>"■,□"</formula1>
    </dataValidation>
    <dataValidation imeMode="halfAlpha" allowBlank="1" showInputMessage="1" showErrorMessage="1" sqref="M12:N12 L17:N32 L53:N65 L37:N37 L12:L14 L36:M36 L34:N35 K13:K14 Z71:AD74" xr:uid="{00000000-0002-0000-0A00-000001000000}"/>
    <dataValidation imeMode="hiragana" allowBlank="1" showInputMessage="1" showErrorMessage="1" sqref="G81:I81 M71:M74" xr:uid="{00000000-0002-0000-0A00-000002000000}"/>
    <dataValidation imeMode="off" allowBlank="1" showInputMessage="1" showErrorMessage="1" sqref="AK48:AM48 F6:H6 F52:H52 F9:H9 L15 S15" xr:uid="{00000000-0002-0000-0A00-000003000000}"/>
    <dataValidation type="list" allowBlank="1" showInputMessage="1" showErrorMessage="1" sqref="G41" xr:uid="{00000000-0002-0000-0A00-000004000000}">
      <formula1>$AX$40:$AX$51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D554C19E-0FDB-4C4B-8FF6-942F80A9FC79}">
          <x14:formula1>
            <xm:f>利用方法!$AX$2:$AX$16</xm:f>
          </x14:formula1>
          <xm:sqref>J16:U16</xm:sqref>
        </x14:dataValidation>
        <x14:dataValidation type="list" allowBlank="1" showInputMessage="1" showErrorMessage="1" xr:uid="{93E639E5-E853-4C69-A460-BDA149F95888}">
          <x14:formula1>
            <xm:f>利用方法!$AX$18:$AX$32</xm:f>
          </x14:formula1>
          <xm:sqref>W16:AH16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153"/>
  <sheetViews>
    <sheetView view="pageBreakPreview" zoomScaleNormal="100" zoomScaleSheetLayoutView="100" workbookViewId="0">
      <selection activeCell="S3" sqref="S3"/>
    </sheetView>
  </sheetViews>
  <sheetFormatPr defaultColWidth="4.125" defaultRowHeight="12.75" x14ac:dyDescent="0.15"/>
  <cols>
    <col min="1" max="56" width="2.625" style="113" customWidth="1"/>
    <col min="57" max="60" width="1.625" style="113" customWidth="1"/>
    <col min="61" max="16384" width="4.125" style="113"/>
  </cols>
  <sheetData>
    <row r="1" spans="1:40" ht="13.5" customHeight="1" x14ac:dyDescent="0.15">
      <c r="A1" s="781" t="s">
        <v>95</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row>
    <row r="2" spans="1:40" ht="13.5" customHeight="1" x14ac:dyDescent="0.15">
      <c r="A2" s="781"/>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row>
    <row r="3" spans="1:40" ht="13.5" customHeight="1" x14ac:dyDescent="0.15">
      <c r="AM3" s="420" t="s">
        <v>1116</v>
      </c>
    </row>
    <row r="4" spans="1:40" ht="13.5" customHeight="1" x14ac:dyDescent="0.15"/>
    <row r="5" spans="1:40" ht="13.5" customHeight="1" x14ac:dyDescent="0.15">
      <c r="AB5" s="342"/>
      <c r="AE5" s="342"/>
    </row>
    <row r="6" spans="1:40" ht="13.5" customHeight="1" x14ac:dyDescent="0.15">
      <c r="A6" s="24" t="s">
        <v>226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M6" s="368" t="s">
        <v>301</v>
      </c>
      <c r="AN6" s="368"/>
    </row>
    <row r="7" spans="1:40" ht="13.5" customHeight="1" x14ac:dyDescent="0.15">
      <c r="A7" s="24"/>
      <c r="B7" s="24" t="s">
        <v>43</v>
      </c>
      <c r="C7" s="24"/>
      <c r="D7" s="24"/>
      <c r="E7" s="24"/>
      <c r="F7" s="24"/>
      <c r="G7" s="24"/>
      <c r="H7" s="24"/>
      <c r="I7" s="119"/>
      <c r="J7" s="120" t="s">
        <v>12</v>
      </c>
      <c r="K7" s="769" t="str">
        <f>IF(確２面!K15="","",確２面!K15)</f>
        <v/>
      </c>
      <c r="L7" s="769"/>
      <c r="M7" s="119" t="s">
        <v>46</v>
      </c>
      <c r="N7" s="119"/>
      <c r="O7" s="119"/>
      <c r="P7" s="119"/>
      <c r="Q7" s="119"/>
      <c r="R7" s="120" t="s">
        <v>12</v>
      </c>
      <c r="S7" s="784" t="str">
        <f>IF(確２面!S15="","",確２面!S15)</f>
        <v/>
      </c>
      <c r="T7" s="784"/>
      <c r="U7" s="784" t="str">
        <f>IF(確２面!U15="","",確２面!U15)</f>
        <v>大臣</v>
      </c>
      <c r="V7" s="784"/>
      <c r="W7" s="119" t="s">
        <v>52</v>
      </c>
      <c r="X7" s="119"/>
      <c r="Y7" s="119"/>
      <c r="Z7" s="119"/>
      <c r="AA7" s="119"/>
      <c r="AB7" s="769" t="str">
        <f>IF(確２面!AB15="","",確２面!AB15)</f>
        <v/>
      </c>
      <c r="AC7" s="769"/>
      <c r="AD7" s="769" t="str">
        <f>IF(確２面!AD15="","",確２面!AD15)</f>
        <v/>
      </c>
      <c r="AE7" s="769"/>
      <c r="AF7" s="769" t="str">
        <f>IF(確２面!AF15="","",確２面!AF15)</f>
        <v/>
      </c>
      <c r="AG7" s="769"/>
      <c r="AH7" s="119" t="s">
        <v>126</v>
      </c>
      <c r="AI7" s="119"/>
      <c r="AM7" s="368" t="s">
        <v>302</v>
      </c>
      <c r="AN7" s="368"/>
    </row>
    <row r="8" spans="1:40" ht="13.5" customHeight="1" x14ac:dyDescent="0.15">
      <c r="A8" s="24"/>
      <c r="B8" s="24" t="s">
        <v>39</v>
      </c>
      <c r="C8" s="24"/>
      <c r="D8" s="24"/>
      <c r="E8" s="24"/>
      <c r="F8" s="24"/>
      <c r="G8" s="24"/>
      <c r="H8" s="24"/>
      <c r="I8" s="119"/>
      <c r="J8" s="119"/>
      <c r="K8" s="727" t="str">
        <f>IF(確２面!K16="","",確２面!K16)</f>
        <v/>
      </c>
      <c r="L8" s="727"/>
      <c r="M8" s="727"/>
      <c r="N8" s="727"/>
      <c r="O8" s="727"/>
      <c r="P8" s="727"/>
      <c r="Q8" s="727"/>
      <c r="R8" s="727"/>
      <c r="S8" s="727"/>
      <c r="T8" s="727"/>
      <c r="U8" s="727"/>
      <c r="V8" s="727"/>
      <c r="W8" s="727"/>
      <c r="X8" s="727"/>
      <c r="Y8" s="727"/>
      <c r="Z8" s="727"/>
      <c r="AA8" s="727"/>
      <c r="AB8" s="727"/>
      <c r="AC8" s="727"/>
      <c r="AD8" s="727"/>
      <c r="AE8" s="727"/>
      <c r="AF8" s="727"/>
      <c r="AG8" s="727"/>
      <c r="AH8" s="727"/>
      <c r="AI8" s="727"/>
    </row>
    <row r="9" spans="1:40" ht="13.5" customHeight="1" x14ac:dyDescent="0.15">
      <c r="A9" s="24"/>
      <c r="B9" s="24" t="s">
        <v>50</v>
      </c>
      <c r="C9" s="24"/>
      <c r="D9" s="24"/>
      <c r="E9" s="24"/>
      <c r="F9" s="24"/>
      <c r="G9" s="24"/>
      <c r="H9" s="24"/>
      <c r="I9" s="119"/>
      <c r="J9" s="120" t="s">
        <v>12</v>
      </c>
      <c r="K9" s="769" t="str">
        <f>IF(確２面!K17="","",確２面!K17)</f>
        <v/>
      </c>
      <c r="L9" s="769"/>
      <c r="M9" s="119" t="s">
        <v>45</v>
      </c>
      <c r="N9" s="119"/>
      <c r="O9" s="119"/>
      <c r="P9" s="119"/>
      <c r="Q9" s="119"/>
      <c r="R9" s="120" t="s">
        <v>12</v>
      </c>
      <c r="S9" s="769" t="str">
        <f>IF(確２面!S17="","",確２面!S17)</f>
        <v/>
      </c>
      <c r="T9" s="769"/>
      <c r="U9" s="769" t="str">
        <f>IF(確２面!U17="","",確２面!U17)</f>
        <v>大臣</v>
      </c>
      <c r="V9" s="769"/>
      <c r="W9" s="119" t="s">
        <v>44</v>
      </c>
      <c r="X9" s="119"/>
      <c r="Y9" s="119"/>
      <c r="Z9" s="119"/>
      <c r="AA9" s="119"/>
      <c r="AB9" s="769" t="str">
        <f>IF(確２面!AB17="","",確２面!AB17)</f>
        <v/>
      </c>
      <c r="AC9" s="769"/>
      <c r="AD9" s="769" t="str">
        <f>IF(確２面!AD17="","",確２面!AD17)</f>
        <v/>
      </c>
      <c r="AE9" s="769"/>
      <c r="AF9" s="769" t="str">
        <f>IF(確２面!AF17="","",確２面!AF17)</f>
        <v/>
      </c>
      <c r="AG9" s="769"/>
      <c r="AH9" s="119" t="s">
        <v>126</v>
      </c>
      <c r="AI9" s="119"/>
      <c r="AM9" s="113" t="s">
        <v>589</v>
      </c>
    </row>
    <row r="10" spans="1:40" ht="13.5" customHeight="1" x14ac:dyDescent="0.15">
      <c r="A10" s="24"/>
      <c r="B10" s="24"/>
      <c r="C10" s="24"/>
      <c r="D10" s="24"/>
      <c r="E10" s="24"/>
      <c r="F10" s="24"/>
      <c r="G10" s="24"/>
      <c r="H10" s="24" t="str">
        <f>IF(概１面!H15="","",概１面!H15)</f>
        <v/>
      </c>
      <c r="I10" s="119"/>
      <c r="J10" s="119"/>
      <c r="K10" s="727" t="str">
        <f>IF(確２面!K18="","",確２面!K18)</f>
        <v/>
      </c>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M10" s="113" t="s">
        <v>590</v>
      </c>
    </row>
    <row r="11" spans="1:40" ht="13.5" customHeight="1" x14ac:dyDescent="0.15">
      <c r="A11" s="24"/>
      <c r="B11" s="24" t="s">
        <v>47</v>
      </c>
      <c r="C11" s="24"/>
      <c r="D11" s="24"/>
      <c r="E11" s="24"/>
      <c r="F11" s="24"/>
      <c r="G11" s="24"/>
      <c r="H11" s="24" t="str">
        <f>IF(概１面!H16="","",概１面!H16)</f>
        <v/>
      </c>
      <c r="I11" s="119"/>
      <c r="J11" s="121"/>
      <c r="K11" s="727" t="str">
        <f>IF(確２面!K19="","",確２面!K19)</f>
        <v/>
      </c>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row>
    <row r="12" spans="1:40" ht="13.5" customHeight="1" x14ac:dyDescent="0.15">
      <c r="A12" s="24"/>
      <c r="B12" s="24" t="s">
        <v>48</v>
      </c>
      <c r="C12" s="24"/>
      <c r="D12" s="24"/>
      <c r="E12" s="24"/>
      <c r="F12" s="24"/>
      <c r="G12" s="24"/>
      <c r="H12" s="24" t="str">
        <f>IF(概１面!H17="","",概１面!H17)</f>
        <v/>
      </c>
      <c r="I12" s="119"/>
      <c r="J12" s="119"/>
      <c r="K12" s="727" t="str">
        <f>IF(確２面!K20="","",確２面!K20)</f>
        <v/>
      </c>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N12" s="113" t="s">
        <v>591</v>
      </c>
    </row>
    <row r="13" spans="1:40" ht="13.5" customHeight="1" x14ac:dyDescent="0.15">
      <c r="A13" s="24"/>
      <c r="B13" s="24" t="s">
        <v>49</v>
      </c>
      <c r="C13" s="24"/>
      <c r="D13" s="24"/>
      <c r="E13" s="24"/>
      <c r="F13" s="24"/>
      <c r="G13" s="24"/>
      <c r="H13" s="24" t="str">
        <f>IF(概１面!H18="","",概１面!H18)</f>
        <v/>
      </c>
      <c r="I13" s="119"/>
      <c r="J13" s="119"/>
      <c r="K13" s="727" t="str">
        <f>IF(確２面!K21="","",確２面!K21)</f>
        <v/>
      </c>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N13" s="113" t="s">
        <v>592</v>
      </c>
    </row>
    <row r="14" spans="1:40" ht="13.5" customHeight="1" x14ac:dyDescent="0.15">
      <c r="A14" s="99"/>
      <c r="B14" s="99"/>
      <c r="C14" s="99"/>
      <c r="D14" s="99"/>
      <c r="E14" s="99"/>
      <c r="F14" s="99"/>
      <c r="G14" s="99"/>
      <c r="H14" s="99"/>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N14" s="113" t="s">
        <v>593</v>
      </c>
    </row>
    <row r="15" spans="1:40" ht="13.5" customHeight="1" x14ac:dyDescent="0.15">
      <c r="G15" s="123"/>
      <c r="H15" s="124"/>
      <c r="I15" s="125"/>
      <c r="J15" s="126"/>
      <c r="K15" s="126"/>
      <c r="L15" s="127"/>
      <c r="M15" s="128"/>
      <c r="N15" s="128"/>
      <c r="O15" s="128"/>
      <c r="P15" s="126"/>
      <c r="Q15" s="125"/>
      <c r="R15" s="125"/>
      <c r="S15" s="125"/>
      <c r="T15" s="128"/>
      <c r="U15" s="128"/>
      <c r="V15" s="128"/>
      <c r="W15" s="126"/>
      <c r="X15" s="126"/>
      <c r="Y15" s="126"/>
      <c r="Z15" s="126"/>
      <c r="AA15" s="126"/>
      <c r="AB15" s="126"/>
      <c r="AC15" s="126"/>
      <c r="AD15" s="126"/>
      <c r="AE15" s="126"/>
      <c r="AF15" s="126"/>
      <c r="AG15" s="126"/>
      <c r="AH15" s="126"/>
      <c r="AI15" s="126"/>
    </row>
    <row r="16" spans="1:40" ht="13.5" customHeight="1" x14ac:dyDescent="0.15">
      <c r="B16" s="113" t="s">
        <v>96</v>
      </c>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row>
    <row r="17" spans="2:53" ht="13.5" customHeight="1" x14ac:dyDescent="0.15">
      <c r="B17" s="113" t="s">
        <v>97</v>
      </c>
      <c r="G17" s="123"/>
      <c r="H17" s="124"/>
      <c r="I17" s="126"/>
      <c r="J17" s="126"/>
      <c r="K17" s="126"/>
      <c r="L17" s="126"/>
      <c r="M17" s="127"/>
      <c r="N17" s="127"/>
      <c r="O17" s="129"/>
      <c r="P17" s="126"/>
      <c r="Q17" s="125"/>
      <c r="R17" s="125"/>
      <c r="S17" s="125"/>
      <c r="T17" s="128"/>
      <c r="U17" s="128"/>
      <c r="V17" s="128"/>
      <c r="W17" s="126"/>
      <c r="X17" s="126"/>
      <c r="Y17" s="126"/>
      <c r="Z17" s="126"/>
      <c r="AA17" s="126"/>
      <c r="AB17" s="126"/>
      <c r="AC17" s="126"/>
      <c r="AD17" s="126"/>
      <c r="AE17" s="130"/>
      <c r="AF17" s="126"/>
      <c r="AG17" s="126"/>
      <c r="AH17" s="126"/>
      <c r="AI17" s="126"/>
    </row>
    <row r="18" spans="2:53" ht="13.5" customHeight="1" x14ac:dyDescent="0.15">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row>
    <row r="19" spans="2:53" ht="13.5" customHeight="1" x14ac:dyDescent="0.15">
      <c r="B19" s="113" t="s">
        <v>134</v>
      </c>
      <c r="G19" s="131"/>
      <c r="H19" s="131"/>
      <c r="I19" s="783" t="str">
        <f>IF(確３面!H6="","",確３面!H6)</f>
        <v/>
      </c>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row>
    <row r="20" spans="2:53" ht="13.5" customHeight="1" x14ac:dyDescent="0.15">
      <c r="G20" s="131"/>
      <c r="H20" s="131"/>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row>
    <row r="21" spans="2:53" ht="13.5" customHeight="1" x14ac:dyDescent="0.15">
      <c r="G21" s="131"/>
      <c r="H21" s="131"/>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row>
    <row r="22" spans="2:53" ht="13.5" customHeight="1" x14ac:dyDescent="0.15">
      <c r="B22" s="113" t="s">
        <v>98</v>
      </c>
      <c r="I22" s="126" t="str">
        <f>IF(確３面!O47="","",確３面!O47)</f>
        <v/>
      </c>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row>
    <row r="23" spans="2:53" ht="6.75" customHeight="1" x14ac:dyDescent="0.15">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row>
    <row r="24" spans="2:53" ht="13.5" customHeight="1" x14ac:dyDescent="0.15">
      <c r="B24" s="113" t="s">
        <v>186</v>
      </c>
      <c r="I24" s="126" t="str">
        <f>IF(確３面!G50="■","新築",IF(確３面!J50="■","増築",IF(確３面!M50="■","改築",IF(確３面!P50="■","移転",IF(確３面!S50="■","用途変更",IF(確３面!W50="■","大規模の修繕",IF(確３面!AC50="■","大規模の模様替","")))))))</f>
        <v>新築</v>
      </c>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L24" s="132"/>
      <c r="AN24" s="132"/>
      <c r="AP24" s="132"/>
      <c r="AQ24" s="123"/>
      <c r="AR24" s="132"/>
      <c r="AS24" s="132"/>
      <c r="AT24" s="123"/>
      <c r="AU24" s="133"/>
      <c r="AV24" s="133"/>
      <c r="AW24" s="133"/>
      <c r="AX24" s="133"/>
      <c r="AY24" s="133"/>
      <c r="AZ24" s="133"/>
      <c r="BA24" s="133"/>
    </row>
    <row r="25" spans="2:53" ht="6.75" customHeight="1" x14ac:dyDescent="0.15">
      <c r="AL25" s="132"/>
      <c r="AN25" s="132"/>
      <c r="AP25" s="132"/>
      <c r="AQ25" s="123"/>
      <c r="AR25" s="132"/>
      <c r="AS25" s="132"/>
      <c r="AT25" s="123"/>
      <c r="AU25" s="132"/>
      <c r="AV25" s="132"/>
      <c r="AW25" s="132"/>
      <c r="AX25" s="132"/>
      <c r="AY25" s="132"/>
      <c r="AZ25" s="132"/>
      <c r="BA25" s="132"/>
    </row>
    <row r="26" spans="2:53" ht="13.5" customHeight="1" x14ac:dyDescent="0.15">
      <c r="B26" s="113" t="s">
        <v>99</v>
      </c>
      <c r="I26" s="113" t="s">
        <v>107</v>
      </c>
      <c r="J26" s="132" t="s">
        <v>612</v>
      </c>
      <c r="R26" s="113" t="s">
        <v>107</v>
      </c>
      <c r="S26" s="132" t="s">
        <v>613</v>
      </c>
      <c r="AM26" s="113" t="s">
        <v>303</v>
      </c>
      <c r="AN26" s="132"/>
      <c r="AP26" s="132"/>
      <c r="AQ26" s="123"/>
      <c r="AU26" s="132"/>
      <c r="AV26" s="132"/>
      <c r="AW26" s="132"/>
      <c r="AX26" s="132"/>
      <c r="AY26" s="132"/>
      <c r="AZ26" s="132"/>
      <c r="BA26" s="132"/>
    </row>
    <row r="27" spans="2:53" ht="13.5" customHeight="1" x14ac:dyDescent="0.15">
      <c r="I27" s="113" t="s">
        <v>107</v>
      </c>
      <c r="J27" s="132" t="s">
        <v>100</v>
      </c>
      <c r="AM27" s="132" t="s">
        <v>304</v>
      </c>
      <c r="AN27" s="132"/>
      <c r="AO27" s="132"/>
      <c r="AP27" s="132"/>
      <c r="AQ27" s="123"/>
      <c r="AT27" s="132"/>
      <c r="AU27" s="132"/>
      <c r="AV27" s="132"/>
      <c r="AW27" s="132"/>
      <c r="AX27" s="132"/>
      <c r="AY27" s="132"/>
      <c r="AZ27" s="132"/>
      <c r="BA27" s="132"/>
    </row>
    <row r="28" spans="2:53" ht="13.5" customHeight="1" x14ac:dyDescent="0.15">
      <c r="I28" s="113" t="s">
        <v>16</v>
      </c>
      <c r="J28" s="132" t="s">
        <v>101</v>
      </c>
      <c r="R28" s="113" t="s">
        <v>16</v>
      </c>
      <c r="S28" s="132" t="s">
        <v>102</v>
      </c>
      <c r="AM28" s="132" t="s">
        <v>305</v>
      </c>
      <c r="AN28" s="132"/>
      <c r="AO28" s="132"/>
      <c r="AP28" s="132"/>
      <c r="AQ28" s="123"/>
      <c r="AT28" s="132"/>
      <c r="AU28" s="132"/>
      <c r="AV28" s="132"/>
      <c r="AW28" s="132"/>
      <c r="AX28" s="132"/>
      <c r="AY28" s="132"/>
      <c r="AZ28" s="132"/>
      <c r="BA28" s="132"/>
    </row>
    <row r="29" spans="2:53" ht="13.5" customHeight="1" x14ac:dyDescent="0.15">
      <c r="I29" s="113" t="s">
        <v>107</v>
      </c>
      <c r="J29" s="132" t="s">
        <v>103</v>
      </c>
      <c r="R29" s="113" t="s">
        <v>107</v>
      </c>
      <c r="S29" s="132" t="s">
        <v>104</v>
      </c>
      <c r="AM29" s="132"/>
      <c r="AN29" s="132"/>
      <c r="AO29" s="132"/>
      <c r="AP29" s="132"/>
      <c r="AQ29" s="123"/>
      <c r="AT29" s="132"/>
      <c r="AU29" s="132"/>
      <c r="AV29" s="132"/>
      <c r="AW29" s="132"/>
      <c r="AX29" s="132"/>
      <c r="AY29" s="132"/>
      <c r="AZ29" s="132"/>
      <c r="BA29" s="132"/>
    </row>
    <row r="30" spans="2:53" ht="13.5" customHeight="1" x14ac:dyDescent="0.15">
      <c r="I30" s="113" t="s">
        <v>107</v>
      </c>
      <c r="J30" s="132" t="s">
        <v>106</v>
      </c>
      <c r="AL30" s="132"/>
      <c r="AM30" s="132"/>
      <c r="AN30" s="132"/>
      <c r="AO30" s="132"/>
      <c r="AP30" s="132"/>
      <c r="AS30" s="132"/>
      <c r="AT30" s="132"/>
      <c r="AU30" s="132"/>
      <c r="AV30" s="132"/>
      <c r="AW30" s="132"/>
      <c r="AX30" s="132"/>
      <c r="AY30" s="132"/>
      <c r="AZ30" s="132"/>
      <c r="BA30" s="132"/>
    </row>
    <row r="31" spans="2:53" ht="13.5" customHeight="1" x14ac:dyDescent="0.15">
      <c r="I31" s="113" t="s">
        <v>107</v>
      </c>
      <c r="J31" s="132" t="s">
        <v>105</v>
      </c>
    </row>
    <row r="32" spans="2:53" ht="13.5" customHeight="1" x14ac:dyDescent="0.15">
      <c r="H32" s="132"/>
      <c r="I32" s="113" t="s">
        <v>16</v>
      </c>
      <c r="J32" s="133" t="s">
        <v>120</v>
      </c>
      <c r="K32" s="132"/>
      <c r="L32" s="132"/>
      <c r="M32" s="134" t="s">
        <v>17</v>
      </c>
      <c r="N32" s="782"/>
      <c r="O32" s="782"/>
      <c r="P32" s="782"/>
      <c r="Q32" s="782"/>
      <c r="R32" s="782"/>
      <c r="S32" s="782"/>
      <c r="T32" s="782"/>
      <c r="U32" s="782"/>
      <c r="V32" s="782"/>
      <c r="W32" s="782"/>
      <c r="X32" s="782"/>
      <c r="Y32" s="782"/>
      <c r="Z32" s="782"/>
      <c r="AA32" s="782"/>
      <c r="AB32" s="113" t="s">
        <v>18</v>
      </c>
    </row>
    <row r="33" spans="3:39" ht="13.5" customHeight="1" x14ac:dyDescent="0.15">
      <c r="H33" s="132"/>
      <c r="I33" s="132"/>
      <c r="J33" s="132"/>
      <c r="K33" s="132"/>
      <c r="L33" s="132"/>
      <c r="M33" s="132"/>
      <c r="N33" s="132"/>
      <c r="O33" s="132"/>
      <c r="P33" s="132"/>
      <c r="Q33" s="132"/>
      <c r="R33" s="132"/>
      <c r="S33" s="132"/>
      <c r="T33" s="132"/>
      <c r="U33" s="132"/>
      <c r="V33" s="132"/>
      <c r="W33" s="132"/>
    </row>
    <row r="34" spans="3:39" ht="13.5" customHeight="1" x14ac:dyDescent="0.15">
      <c r="H34" s="132"/>
      <c r="I34" s="132"/>
      <c r="J34" s="132"/>
      <c r="K34" s="132"/>
      <c r="L34" s="132"/>
      <c r="M34" s="132"/>
      <c r="N34" s="132"/>
      <c r="O34" s="132"/>
      <c r="P34" s="132"/>
      <c r="Q34" s="132"/>
      <c r="R34" s="132"/>
      <c r="S34" s="132"/>
      <c r="T34" s="132"/>
      <c r="U34" s="132"/>
      <c r="V34" s="132"/>
      <c r="W34" s="132"/>
    </row>
    <row r="35" spans="3:39" ht="13.5" customHeight="1" x14ac:dyDescent="0.15">
      <c r="H35" s="132"/>
      <c r="I35" s="132"/>
      <c r="J35" s="132"/>
      <c r="K35" s="132"/>
      <c r="L35" s="132"/>
      <c r="M35" s="132"/>
      <c r="N35" s="132"/>
      <c r="O35" s="132"/>
      <c r="P35" s="132"/>
      <c r="Q35" s="132"/>
      <c r="R35" s="132"/>
      <c r="S35" s="132"/>
      <c r="T35" s="132"/>
      <c r="U35" s="132"/>
      <c r="V35" s="132"/>
      <c r="W35" s="132"/>
    </row>
    <row r="36" spans="3:39" ht="13.5" customHeight="1" x14ac:dyDescent="0.15">
      <c r="H36" s="132"/>
      <c r="I36" s="132"/>
      <c r="J36" s="132"/>
      <c r="K36" s="132"/>
      <c r="L36" s="132"/>
      <c r="M36" s="132"/>
      <c r="N36" s="132"/>
      <c r="O36" s="132"/>
      <c r="P36" s="132"/>
      <c r="Q36" s="135"/>
      <c r="R36" s="135"/>
      <c r="S36" s="135"/>
      <c r="T36" s="135"/>
      <c r="U36" s="135"/>
      <c r="V36" s="785" t="s">
        <v>842</v>
      </c>
      <c r="W36" s="785"/>
      <c r="X36" s="786"/>
      <c r="Y36" s="786"/>
      <c r="Z36" s="113" t="s">
        <v>177</v>
      </c>
      <c r="AA36" s="786"/>
      <c r="AB36" s="786"/>
      <c r="AC36" s="113" t="s">
        <v>178</v>
      </c>
      <c r="AD36" s="786"/>
      <c r="AE36" s="786"/>
      <c r="AF36" s="113" t="s">
        <v>228</v>
      </c>
      <c r="AM36" s="113" t="s">
        <v>1043</v>
      </c>
    </row>
    <row r="37" spans="3:39" ht="13.5" customHeight="1" x14ac:dyDescent="0.15">
      <c r="C37" s="24" t="s">
        <v>227</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row>
    <row r="38" spans="3:39" ht="13.5" customHeight="1" x14ac:dyDescent="0.15">
      <c r="C38" s="24"/>
      <c r="D38" s="24" t="s">
        <v>229</v>
      </c>
      <c r="E38" s="24"/>
      <c r="F38" s="24"/>
      <c r="G38" s="24"/>
      <c r="H38" s="24"/>
      <c r="I38" s="24"/>
      <c r="J38" s="24"/>
      <c r="K38" s="727" t="str">
        <f>IF(確２面!K7="","",確２面!K7)</f>
        <v/>
      </c>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M38" s="308"/>
    </row>
    <row r="39" spans="3:39" ht="13.5" customHeight="1" x14ac:dyDescent="0.15">
      <c r="C39" s="24"/>
      <c r="D39" s="24" t="s">
        <v>39</v>
      </c>
      <c r="E39" s="24"/>
      <c r="F39" s="24"/>
      <c r="G39" s="24"/>
      <c r="H39" s="98"/>
      <c r="I39" s="98"/>
      <c r="J39" s="24"/>
      <c r="K39" s="101" t="str">
        <f>IF(確２面!K8="","",確２面!K8)</f>
        <v/>
      </c>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M39" s="359" t="s">
        <v>961</v>
      </c>
    </row>
    <row r="40" spans="3:39" ht="13.5" customHeight="1" x14ac:dyDescent="0.15">
      <c r="C40" s="24"/>
      <c r="D40" s="24" t="s">
        <v>40</v>
      </c>
      <c r="E40" s="24"/>
      <c r="F40" s="24"/>
      <c r="G40" s="24"/>
      <c r="H40" s="108"/>
      <c r="I40" s="108"/>
      <c r="J40" s="24"/>
      <c r="K40" s="727" t="str">
        <f>IF(確２面!K9="","",確２面!K9)</f>
        <v/>
      </c>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row>
    <row r="41" spans="3:39" ht="13.5" customHeight="1" x14ac:dyDescent="0.15">
      <c r="C41" s="24"/>
      <c r="D41" s="24" t="s">
        <v>41</v>
      </c>
      <c r="E41" s="24"/>
      <c r="F41" s="24"/>
      <c r="G41" s="24"/>
      <c r="H41" s="98"/>
      <c r="I41" s="98"/>
      <c r="J41" s="24"/>
      <c r="K41" s="727" t="str">
        <f>IF(確２面!K10="","",確２面!K10)</f>
        <v/>
      </c>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row>
    <row r="42" spans="3:39" ht="13.5" customHeight="1" x14ac:dyDescent="0.15">
      <c r="C42" s="24"/>
      <c r="D42" s="24" t="s">
        <v>42</v>
      </c>
      <c r="E42" s="24"/>
      <c r="F42" s="24"/>
      <c r="G42" s="24"/>
      <c r="H42" s="98"/>
      <c r="I42" s="98"/>
      <c r="J42" s="24"/>
      <c r="K42" s="727" t="str">
        <f>IF(確２面!K11="","",確２面!K11)</f>
        <v/>
      </c>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row>
    <row r="43" spans="3:39" ht="6.75" customHeight="1" x14ac:dyDescent="0.15">
      <c r="G43" s="136"/>
      <c r="H43" s="136"/>
      <c r="I43" s="136"/>
      <c r="J43" s="136"/>
      <c r="K43" s="102"/>
      <c r="L43" s="102"/>
      <c r="M43" s="102"/>
      <c r="N43" s="102"/>
      <c r="O43" s="102"/>
      <c r="P43" s="102"/>
      <c r="Q43" s="102"/>
      <c r="R43" s="102"/>
      <c r="S43" s="102"/>
      <c r="T43" s="102"/>
      <c r="U43" s="102"/>
      <c r="V43" s="102"/>
      <c r="W43" s="102"/>
      <c r="X43" s="100"/>
      <c r="Y43" s="100"/>
      <c r="Z43" s="100"/>
      <c r="AA43" s="100"/>
      <c r="AB43" s="100"/>
      <c r="AC43" s="100"/>
      <c r="AD43" s="100"/>
      <c r="AE43" s="100"/>
      <c r="AF43" s="100"/>
      <c r="AG43" s="100"/>
      <c r="AH43" s="100"/>
      <c r="AI43" s="100"/>
    </row>
    <row r="44" spans="3:39" ht="13.5" customHeight="1" x14ac:dyDescent="0.15">
      <c r="C44" s="126" t="str">
        <f>IF(確２面その２!$K$8="","","【建築主２】")</f>
        <v/>
      </c>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row>
    <row r="45" spans="3:39" ht="13.5" customHeight="1" x14ac:dyDescent="0.15">
      <c r="D45" s="126" t="str">
        <f>IF(確２面その２!$K$8="","","【ｲ．氏名のﾌﾘｶﾞﾅ】")</f>
        <v/>
      </c>
      <c r="E45" s="24"/>
      <c r="F45" s="24"/>
      <c r="G45" s="24"/>
      <c r="H45" s="24"/>
      <c r="I45" s="24"/>
      <c r="K45" s="727" t="str">
        <f>IF(確２面その２!K7="","",確２面その２!K7)</f>
        <v/>
      </c>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row>
    <row r="46" spans="3:39" ht="13.5" customHeight="1" x14ac:dyDescent="0.15">
      <c r="D46" s="126" t="str">
        <f>IF(確２面その２!$K$8="","","【ﾛ．氏名】")</f>
        <v/>
      </c>
      <c r="E46" s="24"/>
      <c r="F46" s="24"/>
      <c r="G46" s="24"/>
      <c r="H46" s="98"/>
      <c r="I46" s="98"/>
      <c r="K46" s="101" t="str">
        <f>IF(確２面その２!K8="","",確２面その２!K8)</f>
        <v/>
      </c>
      <c r="L46" s="101"/>
      <c r="M46" s="101"/>
      <c r="N46" s="101"/>
      <c r="O46" s="101"/>
      <c r="P46" s="101"/>
      <c r="Q46" s="101"/>
      <c r="R46" s="101"/>
      <c r="S46" s="101"/>
      <c r="T46" s="101"/>
      <c r="U46" s="101"/>
      <c r="V46" s="101"/>
      <c r="W46" s="101"/>
      <c r="X46" s="101"/>
      <c r="Y46" s="101"/>
      <c r="Z46" s="101"/>
      <c r="AA46" s="101"/>
      <c r="AB46" s="101"/>
      <c r="AC46" s="101"/>
      <c r="AD46" s="100"/>
      <c r="AE46" s="101"/>
      <c r="AF46" s="101"/>
      <c r="AG46" s="101"/>
      <c r="AH46" s="101"/>
      <c r="AI46" s="101"/>
    </row>
    <row r="47" spans="3:39" ht="13.5" customHeight="1" x14ac:dyDescent="0.15">
      <c r="D47" s="126" t="str">
        <f>IF(確２面その２!$K$8="","","【ﾊ．郵便番号】")</f>
        <v/>
      </c>
      <c r="E47" s="24"/>
      <c r="F47" s="24"/>
      <c r="G47" s="24"/>
      <c r="H47" s="108"/>
      <c r="I47" s="108"/>
      <c r="K47" s="727" t="str">
        <f>IF(確２面その２!K9="","",確２面その２!K9)</f>
        <v/>
      </c>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row>
    <row r="48" spans="3:39" ht="13.5" customHeight="1" x14ac:dyDescent="0.15">
      <c r="D48" s="126" t="str">
        <f>IF(確２面その２!$K$8="","","【ﾆ．住所】")</f>
        <v/>
      </c>
      <c r="E48" s="24"/>
      <c r="F48" s="24"/>
      <c r="G48" s="24"/>
      <c r="H48" s="98"/>
      <c r="I48" s="98"/>
      <c r="K48" s="727" t="str">
        <f>IF(確２面その２!K10="","",確２面その２!K10)</f>
        <v/>
      </c>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row>
    <row r="49" spans="3:35" ht="13.5" customHeight="1" x14ac:dyDescent="0.15">
      <c r="D49" s="126" t="str">
        <f>IF(確２面その２!$K$8="","","【ﾎ．電話番号】")</f>
        <v/>
      </c>
      <c r="E49" s="24"/>
      <c r="F49" s="24"/>
      <c r="G49" s="24"/>
      <c r="H49" s="98"/>
      <c r="I49" s="98"/>
      <c r="K49" s="727" t="str">
        <f>IF(確２面その２!K11="","",確２面その２!K11)</f>
        <v/>
      </c>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row>
    <row r="50" spans="3:35" ht="6.75" customHeight="1" x14ac:dyDescent="0.15">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row>
    <row r="51" spans="3:35" ht="13.5" customHeight="1" x14ac:dyDescent="0.15">
      <c r="C51" s="126" t="str">
        <f>IF(確２面その２!$K$16="","","【建築主３】")</f>
        <v/>
      </c>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row>
    <row r="52" spans="3:35" ht="13.5" customHeight="1" x14ac:dyDescent="0.15">
      <c r="D52" s="126" t="str">
        <f>IF(確２面その２!$K$16="","","【ｲ．氏名のﾌﾘｶﾞﾅ】")</f>
        <v/>
      </c>
      <c r="E52" s="24"/>
      <c r="F52" s="24"/>
      <c r="G52" s="24"/>
      <c r="H52" s="24"/>
      <c r="I52" s="24"/>
      <c r="K52" s="727" t="str">
        <f>IF(確２面その２!K15="","",確２面その２!K15)</f>
        <v/>
      </c>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row>
    <row r="53" spans="3:35" ht="13.5" customHeight="1" x14ac:dyDescent="0.15">
      <c r="D53" s="126" t="str">
        <f>IF(確２面その２!$K$16="","","【ﾛ．氏名】")</f>
        <v/>
      </c>
      <c r="E53" s="24"/>
      <c r="F53" s="24"/>
      <c r="G53" s="24"/>
      <c r="H53" s="98"/>
      <c r="I53" s="98"/>
      <c r="K53" s="101" t="str">
        <f>IF(確２面その２!K16="","",確２面その２!K16)</f>
        <v/>
      </c>
      <c r="L53" s="101"/>
      <c r="M53" s="101"/>
      <c r="N53" s="101"/>
      <c r="O53" s="101"/>
      <c r="P53" s="101"/>
      <c r="Q53" s="101"/>
      <c r="R53" s="101"/>
      <c r="S53" s="101"/>
      <c r="T53" s="101"/>
      <c r="U53" s="101"/>
      <c r="V53" s="101"/>
      <c r="W53" s="101"/>
      <c r="X53" s="101"/>
      <c r="Y53" s="101"/>
      <c r="Z53" s="101"/>
      <c r="AA53" s="101"/>
      <c r="AB53" s="101"/>
      <c r="AC53" s="101"/>
      <c r="AD53" s="100"/>
      <c r="AE53" s="101"/>
      <c r="AF53" s="101"/>
      <c r="AG53" s="101"/>
      <c r="AH53" s="101"/>
      <c r="AI53" s="101"/>
    </row>
    <row r="54" spans="3:35" ht="13.5" customHeight="1" x14ac:dyDescent="0.15">
      <c r="D54" s="126" t="str">
        <f>IF(確２面その２!$K$16="","","【ﾊ．郵便番号】")</f>
        <v/>
      </c>
      <c r="E54" s="24"/>
      <c r="F54" s="24"/>
      <c r="G54" s="24"/>
      <c r="H54" s="108"/>
      <c r="I54" s="108"/>
      <c r="K54" s="727" t="str">
        <f>IF(確２面その２!K17="","",確２面その２!K17)</f>
        <v/>
      </c>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row>
    <row r="55" spans="3:35" ht="13.5" customHeight="1" x14ac:dyDescent="0.15">
      <c r="D55" s="126" t="str">
        <f>IF(確２面その２!$K$16="","","【ﾆ．住所】")</f>
        <v/>
      </c>
      <c r="E55" s="24"/>
      <c r="F55" s="24"/>
      <c r="G55" s="24"/>
      <c r="H55" s="98"/>
      <c r="I55" s="98"/>
      <c r="K55" s="727" t="str">
        <f>IF(確２面その２!K18="","",確２面その２!K18)</f>
        <v/>
      </c>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row>
    <row r="56" spans="3:35" ht="13.5" customHeight="1" x14ac:dyDescent="0.15">
      <c r="D56" s="126" t="str">
        <f>IF(確２面その２!$K$16="","","【ﾎ．電話番号】")</f>
        <v/>
      </c>
      <c r="E56" s="24"/>
      <c r="F56" s="24"/>
      <c r="G56" s="24"/>
      <c r="H56" s="98"/>
      <c r="I56" s="98"/>
      <c r="K56" s="727" t="str">
        <f>IF(確２面その２!K19="","",確２面その２!K19)</f>
        <v/>
      </c>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row>
    <row r="57" spans="3:35" ht="6.75" customHeight="1" x14ac:dyDescent="0.15">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row>
    <row r="58" spans="3:35" ht="13.5" customHeight="1" x14ac:dyDescent="0.15">
      <c r="C58" s="126" t="str">
        <f>IF(確２面その２!$K$24="","","【建築主４】")</f>
        <v/>
      </c>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row>
    <row r="59" spans="3:35" ht="13.5" customHeight="1" x14ac:dyDescent="0.15">
      <c r="D59" s="126" t="str">
        <f>IF(確２面その２!$K$24="","","【ｲ．氏名のﾌﾘｶﾞﾅ】")</f>
        <v/>
      </c>
      <c r="E59" s="24"/>
      <c r="F59" s="24"/>
      <c r="G59" s="24"/>
      <c r="H59" s="24"/>
      <c r="I59" s="24"/>
      <c r="K59" s="727" t="str">
        <f>IF(確２面その２!K23="","",確２面その２!K23)</f>
        <v/>
      </c>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row>
    <row r="60" spans="3:35" ht="13.5" customHeight="1" x14ac:dyDescent="0.15">
      <c r="D60" s="126" t="str">
        <f>IF(確２面その２!$K$24="","","【ﾛ．氏名】")</f>
        <v/>
      </c>
      <c r="E60" s="24"/>
      <c r="F60" s="24"/>
      <c r="G60" s="24"/>
      <c r="H60" s="98"/>
      <c r="I60" s="98"/>
      <c r="K60" s="101" t="str">
        <f>IF(確２面その２!K24="","",確２面その２!K24)</f>
        <v/>
      </c>
      <c r="L60" s="101"/>
      <c r="M60" s="101"/>
      <c r="N60" s="101"/>
      <c r="O60" s="101"/>
      <c r="P60" s="101"/>
      <c r="Q60" s="101"/>
      <c r="R60" s="101"/>
      <c r="S60" s="101"/>
      <c r="T60" s="101"/>
      <c r="U60" s="101"/>
      <c r="V60" s="101"/>
      <c r="W60" s="101"/>
      <c r="X60" s="101"/>
      <c r="Y60" s="101"/>
      <c r="Z60" s="101"/>
      <c r="AA60" s="101"/>
      <c r="AB60" s="101"/>
      <c r="AC60" s="101"/>
      <c r="AD60" s="100"/>
      <c r="AE60" s="101"/>
      <c r="AF60" s="101"/>
      <c r="AG60" s="101"/>
      <c r="AH60" s="101"/>
      <c r="AI60" s="101"/>
    </row>
    <row r="61" spans="3:35" ht="13.5" customHeight="1" x14ac:dyDescent="0.15">
      <c r="D61" s="126" t="str">
        <f>IF(確２面その２!$K$24="","","【ﾊ．郵便番号】")</f>
        <v/>
      </c>
      <c r="E61" s="24"/>
      <c r="F61" s="24"/>
      <c r="G61" s="24"/>
      <c r="H61" s="108"/>
      <c r="I61" s="108"/>
      <c r="K61" s="727" t="str">
        <f>IF(確２面その２!K25="","",確２面その２!K25)</f>
        <v/>
      </c>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row>
    <row r="62" spans="3:35" ht="13.5" customHeight="1" x14ac:dyDescent="0.15">
      <c r="D62" s="126" t="str">
        <f>IF(確２面その２!$K$24="","","【ﾆ．住所】")</f>
        <v/>
      </c>
      <c r="E62" s="24"/>
      <c r="F62" s="24"/>
      <c r="G62" s="24"/>
      <c r="H62" s="98"/>
      <c r="I62" s="98"/>
      <c r="K62" s="727" t="str">
        <f>IF(確２面その２!K26="","",確２面その２!K26)</f>
        <v/>
      </c>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row>
    <row r="63" spans="3:35" ht="13.5" customHeight="1" x14ac:dyDescent="0.15">
      <c r="D63" s="126" t="str">
        <f>IF(確２面その２!$K$24="","","【ﾎ．電話番号】")</f>
        <v/>
      </c>
      <c r="E63" s="24"/>
      <c r="F63" s="24"/>
      <c r="G63" s="24"/>
      <c r="H63" s="98"/>
      <c r="I63" s="98"/>
      <c r="K63" s="727" t="str">
        <f>IF(確２面その２!K27="","",確２面その２!K27)</f>
        <v/>
      </c>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row>
    <row r="64" spans="3:35" ht="13.5" customHeight="1" x14ac:dyDescent="0.15"/>
    <row r="65" spans="36:37" ht="13.5" customHeight="1" thickBot="1" x14ac:dyDescent="0.2"/>
    <row r="66" spans="36:37" ht="13.5" customHeight="1" thickTop="1" x14ac:dyDescent="0.15">
      <c r="AJ66" s="269"/>
      <c r="AK66" s="270"/>
    </row>
    <row r="67" spans="36:37" ht="13.5" customHeight="1" x14ac:dyDescent="0.15">
      <c r="AJ67" s="277"/>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sheetData>
  <sheetProtection algorithmName="SHA-512" hashValue="M4Qt0nF7om4FPWqPmKqbnJLlWz4qWZ3idWEDCOHAmcdUwBwOTIFG05sjclhSJmAZdLHk9qZrKWm1nCfsxVtfIA==" saltValue="tizBUyHvR2DlhhZq0SEFog=="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A1:AI2"/>
    <mergeCell ref="N32:AA32"/>
    <mergeCell ref="I19:AI21"/>
    <mergeCell ref="K38:AI38"/>
    <mergeCell ref="K7:L7"/>
    <mergeCell ref="S7:V7"/>
    <mergeCell ref="V36:W36"/>
    <mergeCell ref="X36:Y36"/>
    <mergeCell ref="AA36:AB36"/>
    <mergeCell ref="AD36:AE36"/>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K54:AI54"/>
    <mergeCell ref="K55:AI55"/>
    <mergeCell ref="K40:AI40"/>
    <mergeCell ref="AB7:AG7"/>
    <mergeCell ref="K8:AI8"/>
    <mergeCell ref="K9:L9"/>
    <mergeCell ref="S9:V9"/>
    <mergeCell ref="K47:AI47"/>
  </mergeCells>
  <phoneticPr fontId="2"/>
  <dataValidations count="4">
    <dataValidation imeMode="hiragana" allowBlank="1" showInputMessage="1" showErrorMessage="1" sqref="AE17 H10:I13 AJ19:AJ21 H41:I41 H39:I39 H48:I48 H46:I46 H55:I55 H53:I53 H62:I62 H60:I60" xr:uid="{00000000-0002-0000-0B00-000000000000}"/>
    <dataValidation type="list" allowBlank="1" showInputMessage="1" showErrorMessage="1" sqref="I26:I32 R26 R28:R29" xr:uid="{00000000-0002-0000-0B00-000001000000}">
      <formula1>"■,□"</formula1>
    </dataValidation>
    <dataValidation imeMode="halfKatakana" allowBlank="1" showInputMessage="1" showErrorMessage="1" sqref="H38:I38 H45:I45 H52:I52 H59:I59" xr:uid="{00000000-0002-0000-0B00-000002000000}"/>
    <dataValidation imeMode="off" allowBlank="1" showInputMessage="1" showErrorMessage="1" sqref="H40:I40 H42:I42 H47:I47 H49:I49 H54:I54 H56:I56 H61:I61 H63:I63" xr:uid="{00000000-0002-0000-0B00-000003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U231"/>
  <sheetViews>
    <sheetView view="pageBreakPreview" zoomScaleNormal="100" zoomScaleSheetLayoutView="100" workbookViewId="0">
      <selection activeCell="S3" sqref="S3"/>
    </sheetView>
  </sheetViews>
  <sheetFormatPr defaultColWidth="9" defaultRowHeight="13.5" x14ac:dyDescent="0.15"/>
  <cols>
    <col min="1" max="7" width="2.625" style="4" customWidth="1"/>
    <col min="8" max="8" width="1.625" style="4" customWidth="1"/>
    <col min="9" max="35" width="2.625" style="4" customWidth="1"/>
    <col min="36" max="36" width="1.625" style="4" customWidth="1"/>
    <col min="37" max="37" width="2.625" style="4" customWidth="1"/>
    <col min="38" max="44" width="3.125" style="4" customWidth="1"/>
    <col min="45" max="45" width="9" style="4"/>
    <col min="46" max="46" width="8.5" style="4" customWidth="1"/>
    <col min="47" max="47" width="9" style="4" hidden="1" customWidth="1"/>
    <col min="48" max="16384" width="9" style="4"/>
  </cols>
  <sheetData>
    <row r="1" spans="1:39" ht="14.1" customHeight="1" x14ac:dyDescent="0.15">
      <c r="A1" s="819" t="s">
        <v>20</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row>
    <row r="2" spans="1:39" ht="14.1" customHeight="1" x14ac:dyDescent="0.15">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row>
    <row r="3" spans="1:39" ht="7.1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39" ht="14.1" customHeight="1" x14ac:dyDescent="0.15">
      <c r="B4" s="9" t="s">
        <v>269</v>
      </c>
      <c r="W4" s="25"/>
      <c r="X4" s="25"/>
      <c r="Y4" s="25"/>
      <c r="Z4" s="25"/>
      <c r="AA4" s="25"/>
      <c r="AB4" s="25"/>
      <c r="AC4" s="25"/>
      <c r="AD4" s="25"/>
      <c r="AE4" s="25"/>
    </row>
    <row r="5" spans="1:39" ht="14.1" customHeight="1" x14ac:dyDescent="0.15">
      <c r="B5" s="9" t="s">
        <v>270</v>
      </c>
      <c r="V5" s="25"/>
      <c r="W5" s="25"/>
      <c r="X5" s="820"/>
      <c r="Y5" s="820"/>
      <c r="Z5" s="25"/>
      <c r="AA5" s="31"/>
      <c r="AB5" s="25"/>
      <c r="AC5" s="31"/>
      <c r="AD5" s="25"/>
      <c r="AE5" s="31"/>
    </row>
    <row r="6" spans="1:39" ht="6.75" customHeight="1" x14ac:dyDescent="0.15">
      <c r="B6" s="9"/>
      <c r="V6" s="25"/>
      <c r="W6" s="25"/>
      <c r="X6" s="52"/>
      <c r="Y6" s="52"/>
      <c r="Z6" s="25"/>
      <c r="AA6" s="31"/>
      <c r="AB6" s="25"/>
      <c r="AC6" s="31"/>
      <c r="AD6" s="25"/>
      <c r="AE6" s="31"/>
    </row>
    <row r="7" spans="1:39" ht="13.15" customHeight="1" x14ac:dyDescent="0.15">
      <c r="A7" s="821" t="s">
        <v>256</v>
      </c>
      <c r="B7" s="822"/>
      <c r="C7" s="822"/>
      <c r="D7" s="822"/>
      <c r="E7" s="822"/>
      <c r="F7" s="822"/>
      <c r="G7" s="823"/>
      <c r="H7" s="33"/>
      <c r="I7" s="829" t="str">
        <f>IF(確２面!K8="","",確２面!K8)</f>
        <v/>
      </c>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15"/>
    </row>
    <row r="8" spans="1:39" ht="13.15" customHeight="1" x14ac:dyDescent="0.15">
      <c r="A8" s="824"/>
      <c r="B8" s="731"/>
      <c r="C8" s="731"/>
      <c r="D8" s="731"/>
      <c r="E8" s="731"/>
      <c r="F8" s="731"/>
      <c r="G8" s="825"/>
      <c r="H8" s="35"/>
      <c r="I8" s="833" t="str">
        <f>IF(確２面その２!K8="","",確２面その２!K8)</f>
        <v/>
      </c>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19"/>
    </row>
    <row r="9" spans="1:39" ht="13.15" customHeight="1" x14ac:dyDescent="0.15">
      <c r="A9" s="824"/>
      <c r="B9" s="731"/>
      <c r="C9" s="731"/>
      <c r="D9" s="731"/>
      <c r="E9" s="731"/>
      <c r="F9" s="731"/>
      <c r="G9" s="825"/>
      <c r="H9" s="35"/>
      <c r="I9" s="833" t="str">
        <f>IF(確２面その２!K16="","",確２面その２!K16)</f>
        <v/>
      </c>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19"/>
    </row>
    <row r="10" spans="1:39" ht="13.15" customHeight="1" x14ac:dyDescent="0.15">
      <c r="A10" s="826"/>
      <c r="B10" s="827"/>
      <c r="C10" s="827"/>
      <c r="D10" s="827"/>
      <c r="E10" s="827"/>
      <c r="F10" s="827"/>
      <c r="G10" s="828"/>
      <c r="H10" s="34"/>
      <c r="I10" s="833" t="str">
        <f>IF(確２面その２!K24="","",確２面その２!K24)</f>
        <v/>
      </c>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18"/>
    </row>
    <row r="11" spans="1:39" ht="13.15" customHeight="1" x14ac:dyDescent="0.15">
      <c r="A11" s="821" t="s">
        <v>255</v>
      </c>
      <c r="B11" s="822"/>
      <c r="C11" s="822"/>
      <c r="D11" s="822"/>
      <c r="E11" s="822"/>
      <c r="F11" s="822"/>
      <c r="G11" s="823"/>
      <c r="H11" s="33"/>
      <c r="I11" s="830" t="str">
        <f>IF(確３面!H6="","",確３面!H6)</f>
        <v/>
      </c>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63"/>
    </row>
    <row r="12" spans="1:39" ht="13.15" customHeight="1" x14ac:dyDescent="0.15">
      <c r="A12" s="824"/>
      <c r="B12" s="731"/>
      <c r="C12" s="731"/>
      <c r="D12" s="731"/>
      <c r="E12" s="731"/>
      <c r="F12" s="731"/>
      <c r="G12" s="825"/>
      <c r="H12" s="35"/>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831"/>
      <c r="AH12" s="831"/>
      <c r="AI12" s="831"/>
      <c r="AJ12" s="65"/>
      <c r="AK12" s="55"/>
    </row>
    <row r="13" spans="1:39" ht="13.15" customHeight="1" x14ac:dyDescent="0.15">
      <c r="A13" s="826"/>
      <c r="B13" s="827"/>
      <c r="C13" s="827"/>
      <c r="D13" s="827"/>
      <c r="E13" s="827"/>
      <c r="F13" s="827"/>
      <c r="G13" s="828"/>
      <c r="H13" s="35"/>
      <c r="I13" s="832"/>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32"/>
      <c r="AG13" s="832"/>
      <c r="AH13" s="832"/>
      <c r="AI13" s="832"/>
      <c r="AJ13" s="65"/>
      <c r="AK13" s="55"/>
    </row>
    <row r="14" spans="1:39" ht="13.15" customHeight="1" x14ac:dyDescent="0.15">
      <c r="A14" s="826" t="s">
        <v>257</v>
      </c>
      <c r="B14" s="827"/>
      <c r="C14" s="827"/>
      <c r="D14" s="827"/>
      <c r="E14" s="827"/>
      <c r="F14" s="827"/>
      <c r="G14" s="828"/>
      <c r="H14" s="159"/>
      <c r="I14" s="838" t="s">
        <v>842</v>
      </c>
      <c r="J14" s="838"/>
      <c r="K14" s="834"/>
      <c r="L14" s="834"/>
      <c r="M14" s="56" t="s">
        <v>177</v>
      </c>
      <c r="N14" s="834"/>
      <c r="O14" s="834"/>
      <c r="P14" s="56" t="s">
        <v>94</v>
      </c>
      <c r="Q14" s="834"/>
      <c r="R14" s="834"/>
      <c r="S14" s="60" t="s">
        <v>179</v>
      </c>
      <c r="T14" s="36"/>
      <c r="U14" s="36"/>
      <c r="V14" s="36"/>
      <c r="W14" s="17"/>
      <c r="X14" s="17"/>
      <c r="Y14" s="17"/>
      <c r="Z14" s="17"/>
      <c r="AA14" s="17"/>
      <c r="AB14" s="17"/>
      <c r="AC14" s="17"/>
      <c r="AD14" s="17"/>
      <c r="AE14" s="17"/>
      <c r="AF14" s="17"/>
      <c r="AG14" s="17"/>
      <c r="AH14" s="17"/>
      <c r="AI14" s="17"/>
      <c r="AJ14" s="18"/>
      <c r="AK14" s="55"/>
      <c r="AM14" s="308"/>
    </row>
    <row r="15" spans="1:39" ht="13.15" customHeight="1" x14ac:dyDescent="0.15">
      <c r="A15" s="821" t="s">
        <v>258</v>
      </c>
      <c r="B15" s="822"/>
      <c r="C15" s="822"/>
      <c r="D15" s="822"/>
      <c r="E15" s="822"/>
      <c r="F15" s="822"/>
      <c r="G15" s="823"/>
      <c r="H15" s="33"/>
      <c r="I15" s="83" t="s">
        <v>21</v>
      </c>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5"/>
    </row>
    <row r="16" spans="1:39" ht="13.15" customHeight="1" x14ac:dyDescent="0.15">
      <c r="A16" s="826"/>
      <c r="B16" s="827"/>
      <c r="C16" s="827"/>
      <c r="D16" s="827"/>
      <c r="E16" s="827"/>
      <c r="F16" s="827"/>
      <c r="G16" s="828"/>
      <c r="H16" s="34"/>
      <c r="I16" s="56" t="s">
        <v>36</v>
      </c>
      <c r="J16" s="17"/>
      <c r="K16" s="815"/>
      <c r="L16" s="815"/>
      <c r="M16" s="815"/>
      <c r="N16" s="815"/>
      <c r="O16" s="815"/>
      <c r="P16" s="815"/>
      <c r="Q16" s="815"/>
      <c r="R16" s="815"/>
      <c r="S16" s="815"/>
      <c r="T16" s="815"/>
      <c r="U16" s="54"/>
      <c r="V16" s="54"/>
      <c r="W16" s="815"/>
      <c r="X16" s="815"/>
      <c r="Y16" s="815"/>
      <c r="Z16" s="815"/>
      <c r="AA16" s="815"/>
      <c r="AB16" s="815"/>
      <c r="AC16" s="815"/>
      <c r="AD16" s="815"/>
      <c r="AE16" s="815"/>
      <c r="AF16" s="815"/>
      <c r="AG16" s="17"/>
      <c r="AH16" s="17"/>
      <c r="AI16" s="17"/>
      <c r="AJ16" s="18"/>
    </row>
    <row r="17" spans="1:36" ht="13.15" customHeight="1" x14ac:dyDescent="0.15">
      <c r="A17" s="821" t="s">
        <v>259</v>
      </c>
      <c r="B17" s="822"/>
      <c r="C17" s="822"/>
      <c r="D17" s="822"/>
      <c r="E17" s="822"/>
      <c r="F17" s="822"/>
      <c r="G17" s="823"/>
      <c r="H17" s="33"/>
      <c r="I17" s="53" t="s">
        <v>248</v>
      </c>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row>
    <row r="18" spans="1:36" ht="13.15" customHeight="1" x14ac:dyDescent="0.15">
      <c r="A18" s="824"/>
      <c r="B18" s="731"/>
      <c r="C18" s="731"/>
      <c r="D18" s="731"/>
      <c r="E18" s="731"/>
      <c r="F18" s="731"/>
      <c r="G18" s="825"/>
      <c r="H18" s="35"/>
      <c r="I18" s="835"/>
      <c r="J18" s="835"/>
      <c r="K18" s="835"/>
      <c r="L18" s="835"/>
      <c r="M18" s="835"/>
      <c r="N18" s="835"/>
      <c r="O18" s="835"/>
      <c r="P18" s="835"/>
      <c r="Q18" s="835"/>
      <c r="R18" s="835"/>
      <c r="S18" s="835"/>
      <c r="T18" s="835"/>
      <c r="U18" s="835"/>
      <c r="V18" s="835"/>
      <c r="W18" s="835"/>
      <c r="X18" s="55" t="s">
        <v>555</v>
      </c>
      <c r="Y18" s="837"/>
      <c r="Z18" s="837"/>
      <c r="AA18" s="837"/>
      <c r="AB18" s="88" t="s">
        <v>556</v>
      </c>
      <c r="AC18" s="837"/>
      <c r="AD18" s="837"/>
      <c r="AE18" s="837"/>
      <c r="AF18" s="90" t="s">
        <v>556</v>
      </c>
      <c r="AG18" s="888"/>
      <c r="AH18" s="888"/>
      <c r="AI18" s="888"/>
      <c r="AJ18" s="19"/>
    </row>
    <row r="19" spans="1:36" ht="13.15" customHeight="1" x14ac:dyDescent="0.15">
      <c r="A19" s="826"/>
      <c r="B19" s="827"/>
      <c r="C19" s="827"/>
      <c r="D19" s="827"/>
      <c r="E19" s="827"/>
      <c r="F19" s="827"/>
      <c r="G19" s="828"/>
      <c r="H19" s="34"/>
      <c r="I19" s="836"/>
      <c r="J19" s="836"/>
      <c r="K19" s="836"/>
      <c r="L19" s="836"/>
      <c r="M19" s="836"/>
      <c r="N19" s="836"/>
      <c r="O19" s="836"/>
      <c r="P19" s="836"/>
      <c r="Q19" s="836"/>
      <c r="R19" s="836"/>
      <c r="S19" s="836"/>
      <c r="T19" s="836"/>
      <c r="U19" s="836"/>
      <c r="V19" s="836"/>
      <c r="W19" s="836"/>
      <c r="X19" s="17" t="s">
        <v>557</v>
      </c>
      <c r="Y19" s="814"/>
      <c r="Z19" s="814"/>
      <c r="AA19" s="814"/>
      <c r="AB19" s="89" t="s">
        <v>556</v>
      </c>
      <c r="AC19" s="814"/>
      <c r="AD19" s="814"/>
      <c r="AE19" s="814"/>
      <c r="AF19" s="89" t="s">
        <v>556</v>
      </c>
      <c r="AG19" s="814"/>
      <c r="AH19" s="814"/>
      <c r="AI19" s="814"/>
      <c r="AJ19" s="18"/>
    </row>
    <row r="20" spans="1:36" ht="14.1" customHeight="1" x14ac:dyDescent="0.15">
      <c r="A20" s="20"/>
      <c r="B20" s="20"/>
      <c r="C20" s="20"/>
      <c r="D20" s="20"/>
      <c r="E20" s="20"/>
      <c r="F20" s="20"/>
      <c r="G20" s="20"/>
      <c r="H20" s="20"/>
      <c r="I20" s="28"/>
      <c r="J20" s="28"/>
      <c r="K20" s="28"/>
      <c r="L20" s="28"/>
      <c r="M20" s="28"/>
      <c r="N20" s="28"/>
      <c r="O20" s="28"/>
      <c r="P20" s="28"/>
      <c r="Q20" s="28"/>
      <c r="R20" s="28"/>
      <c r="S20" s="28"/>
      <c r="T20" s="28"/>
      <c r="U20" s="28"/>
      <c r="V20" s="28"/>
      <c r="W20" s="28"/>
      <c r="Y20" s="20"/>
      <c r="Z20" s="20"/>
      <c r="AA20" s="20"/>
      <c r="AB20" s="20"/>
      <c r="AC20" s="20"/>
      <c r="AD20" s="20"/>
      <c r="AE20" s="20"/>
      <c r="AF20" s="20"/>
      <c r="AG20" s="20"/>
      <c r="AH20" s="20"/>
      <c r="AI20" s="20"/>
    </row>
    <row r="21" spans="1:36" ht="14.1" customHeight="1" x14ac:dyDescent="0.15">
      <c r="A21" s="26" t="s">
        <v>1018</v>
      </c>
      <c r="B21" s="20"/>
      <c r="C21" s="20"/>
      <c r="D21" s="20"/>
      <c r="E21" s="20"/>
      <c r="F21" s="20"/>
      <c r="G21" s="20"/>
      <c r="H21" s="20"/>
      <c r="I21" s="28"/>
      <c r="J21" s="28"/>
      <c r="K21" s="28"/>
      <c r="L21" s="28"/>
      <c r="M21" s="28"/>
      <c r="N21" s="28"/>
      <c r="O21" s="28"/>
      <c r="P21" s="28"/>
      <c r="Q21" s="28"/>
      <c r="R21" s="28"/>
      <c r="S21" s="28"/>
      <c r="T21" s="28"/>
      <c r="U21" s="28"/>
      <c r="V21" s="28"/>
      <c r="W21" s="28"/>
      <c r="Y21" s="20"/>
      <c r="Z21" s="20"/>
      <c r="AA21" s="20"/>
      <c r="AB21" s="20"/>
      <c r="AC21" s="20"/>
      <c r="AD21" s="20"/>
      <c r="AE21" s="20"/>
      <c r="AF21" s="20"/>
      <c r="AG21" s="20"/>
      <c r="AH21" s="20"/>
      <c r="AI21" s="20"/>
    </row>
    <row r="22" spans="1:36" ht="6.6" customHeight="1" x14ac:dyDescent="0.15">
      <c r="A22" s="20"/>
      <c r="B22" s="20"/>
      <c r="C22" s="20"/>
      <c r="D22" s="20"/>
      <c r="E22" s="20"/>
      <c r="F22" s="20"/>
      <c r="G22" s="20"/>
      <c r="H22" s="20"/>
      <c r="I22" s="28"/>
      <c r="J22" s="28"/>
      <c r="K22" s="28"/>
      <c r="L22" s="28"/>
      <c r="M22" s="28"/>
      <c r="N22" s="28"/>
      <c r="O22" s="28"/>
      <c r="P22" s="28"/>
      <c r="Q22" s="28"/>
      <c r="R22" s="28"/>
      <c r="S22" s="28"/>
      <c r="T22" s="28"/>
      <c r="U22" s="28"/>
      <c r="V22" s="28"/>
      <c r="W22" s="28"/>
      <c r="Y22" s="20"/>
      <c r="Z22" s="20"/>
      <c r="AA22" s="20"/>
      <c r="AB22" s="20"/>
      <c r="AC22" s="20"/>
      <c r="AD22" s="20"/>
      <c r="AE22" s="20"/>
      <c r="AF22" s="20"/>
      <c r="AG22" s="20"/>
      <c r="AH22" s="20"/>
      <c r="AI22" s="20"/>
    </row>
    <row r="23" spans="1:36" ht="8.4499999999999993" customHeight="1" x14ac:dyDescent="0.15">
      <c r="A23" s="33"/>
      <c r="B23" s="370"/>
      <c r="C23" s="370"/>
      <c r="D23" s="370"/>
      <c r="E23" s="370"/>
      <c r="F23" s="370"/>
      <c r="G23" s="370"/>
      <c r="H23" s="370"/>
      <c r="I23" s="373"/>
      <c r="J23" s="373"/>
      <c r="K23" s="373"/>
      <c r="L23" s="373"/>
      <c r="M23" s="373"/>
      <c r="N23" s="373"/>
      <c r="O23" s="373"/>
      <c r="P23" s="373"/>
      <c r="Q23" s="373"/>
      <c r="R23" s="373"/>
      <c r="S23" s="373"/>
      <c r="T23" s="373"/>
      <c r="U23" s="373"/>
      <c r="V23" s="373"/>
      <c r="W23" s="373"/>
      <c r="X23" s="14"/>
      <c r="Y23" s="370"/>
      <c r="Z23" s="370"/>
      <c r="AA23" s="370"/>
      <c r="AB23" s="370"/>
      <c r="AC23" s="370"/>
      <c r="AD23" s="370"/>
      <c r="AE23" s="370"/>
      <c r="AF23" s="370"/>
      <c r="AG23" s="370"/>
      <c r="AH23" s="370"/>
      <c r="AI23" s="370"/>
      <c r="AJ23" s="15"/>
    </row>
    <row r="24" spans="1:36" ht="14.1" customHeight="1" x14ac:dyDescent="0.15">
      <c r="A24" s="381"/>
      <c r="B24" s="62" t="s">
        <v>992</v>
      </c>
      <c r="C24" s="29"/>
      <c r="D24" s="29"/>
      <c r="E24" s="29"/>
      <c r="F24" s="29"/>
      <c r="G24" s="29"/>
      <c r="H24" s="29"/>
      <c r="I24" s="62"/>
      <c r="J24" s="62"/>
      <c r="K24" s="62"/>
      <c r="L24" s="62"/>
      <c r="M24" s="62"/>
      <c r="N24" s="62"/>
      <c r="O24" s="62"/>
      <c r="P24" s="62"/>
      <c r="Q24" s="62"/>
      <c r="R24" s="62"/>
      <c r="S24" s="62"/>
      <c r="T24" s="62"/>
      <c r="U24" s="62"/>
      <c r="V24" s="62"/>
      <c r="W24" s="62"/>
      <c r="X24" s="9"/>
      <c r="Y24" s="29"/>
      <c r="Z24" s="29"/>
      <c r="AA24" s="29"/>
      <c r="AB24" s="29"/>
      <c r="AC24" s="29"/>
      <c r="AD24" s="29"/>
      <c r="AE24" s="29"/>
      <c r="AF24" s="29"/>
      <c r="AG24" s="29"/>
      <c r="AH24" s="29"/>
      <c r="AI24" s="29"/>
      <c r="AJ24" s="152"/>
    </row>
    <row r="25" spans="1:36" ht="7.15" customHeight="1" x14ac:dyDescent="0.15">
      <c r="A25" s="381"/>
      <c r="B25" s="29"/>
      <c r="C25" s="29"/>
      <c r="D25" s="387"/>
      <c r="E25" s="29"/>
      <c r="F25" s="29"/>
      <c r="G25" s="29"/>
      <c r="H25" s="29"/>
      <c r="I25" s="62"/>
      <c r="J25" s="62"/>
      <c r="K25" s="62"/>
      <c r="L25" s="62"/>
      <c r="M25" s="62"/>
      <c r="N25" s="62"/>
      <c r="O25" s="62"/>
      <c r="P25" s="62"/>
      <c r="Q25" s="62"/>
      <c r="R25" s="62"/>
      <c r="S25" s="62"/>
      <c r="T25" s="62"/>
      <c r="U25" s="62"/>
      <c r="V25" s="62"/>
      <c r="W25" s="62"/>
      <c r="X25" s="9"/>
      <c r="Y25" s="29"/>
      <c r="Z25" s="29"/>
      <c r="AA25" s="29"/>
      <c r="AB25" s="29"/>
      <c r="AC25" s="29"/>
      <c r="AD25" s="29"/>
      <c r="AE25" s="29"/>
      <c r="AF25" s="29"/>
      <c r="AG25" s="29"/>
      <c r="AH25" s="29"/>
      <c r="AI25" s="29"/>
      <c r="AJ25" s="152"/>
    </row>
    <row r="26" spans="1:36" ht="14.1" customHeight="1" x14ac:dyDescent="0.15">
      <c r="A26" s="381"/>
      <c r="B26" s="29"/>
      <c r="C26" s="387"/>
      <c r="D26" s="20" t="s">
        <v>16</v>
      </c>
      <c r="E26" s="62" t="s">
        <v>986</v>
      </c>
      <c r="F26" s="29"/>
      <c r="G26" s="29"/>
      <c r="H26" s="29"/>
      <c r="I26" s="62"/>
      <c r="J26" s="62"/>
      <c r="K26" s="62"/>
      <c r="L26" s="62"/>
      <c r="M26" s="62"/>
      <c r="N26" s="62"/>
      <c r="O26" s="62"/>
      <c r="P26" s="62"/>
      <c r="Q26" s="62"/>
      <c r="R26" s="62"/>
      <c r="S26" s="62"/>
      <c r="T26" s="62"/>
      <c r="U26" s="62"/>
      <c r="V26" s="62"/>
      <c r="W26" s="62"/>
      <c r="X26" s="9"/>
      <c r="Y26" s="29"/>
      <c r="Z26" s="29"/>
      <c r="AA26" s="20"/>
      <c r="AB26" s="20"/>
      <c r="AC26" s="29"/>
      <c r="AD26" s="29"/>
      <c r="AE26" s="29"/>
      <c r="AF26" s="29"/>
      <c r="AG26" s="29"/>
      <c r="AH26" s="29"/>
      <c r="AI26" s="29"/>
      <c r="AJ26" s="152"/>
    </row>
    <row r="27" spans="1:36" ht="14.1" customHeight="1" x14ac:dyDescent="0.15">
      <c r="A27" s="381"/>
      <c r="B27" s="29"/>
      <c r="C27" s="387"/>
      <c r="D27" s="20" t="s">
        <v>16</v>
      </c>
      <c r="E27" s="62" t="s">
        <v>988</v>
      </c>
      <c r="F27" s="29"/>
      <c r="G27" s="29"/>
      <c r="H27" s="29"/>
      <c r="I27" s="62"/>
      <c r="J27" s="62"/>
      <c r="K27" s="62"/>
      <c r="L27" s="62"/>
      <c r="M27" s="62"/>
      <c r="N27" s="62"/>
      <c r="O27" s="62"/>
      <c r="P27" s="62"/>
      <c r="Q27" s="62"/>
      <c r="R27" s="62"/>
      <c r="S27" s="62"/>
      <c r="T27" s="62"/>
      <c r="U27" s="62"/>
      <c r="V27" s="62"/>
      <c r="W27" s="62"/>
      <c r="X27" s="9"/>
      <c r="Y27" s="29"/>
      <c r="Z27" s="29"/>
      <c r="AA27" s="29"/>
      <c r="AB27" s="29"/>
      <c r="AC27" s="29"/>
      <c r="AD27" s="29"/>
      <c r="AE27" s="29"/>
      <c r="AF27" s="29"/>
      <c r="AG27" s="29"/>
      <c r="AH27" s="29"/>
      <c r="AI27" s="29"/>
      <c r="AJ27" s="152"/>
    </row>
    <row r="28" spans="1:36" ht="14.1" customHeight="1" x14ac:dyDescent="0.15">
      <c r="A28" s="381"/>
      <c r="B28" s="29"/>
      <c r="C28" s="387"/>
      <c r="D28" s="20" t="s">
        <v>16</v>
      </c>
      <c r="E28" s="62" t="s">
        <v>987</v>
      </c>
      <c r="F28" s="29"/>
      <c r="G28" s="29"/>
      <c r="H28" s="29"/>
      <c r="I28" s="62"/>
      <c r="J28" s="62"/>
      <c r="K28" s="62"/>
      <c r="L28" s="62"/>
      <c r="M28" s="62"/>
      <c r="N28" s="62"/>
      <c r="O28" s="62"/>
      <c r="P28" s="62"/>
      <c r="Q28" s="62"/>
      <c r="R28" s="62"/>
      <c r="S28" s="62"/>
      <c r="T28" s="62"/>
      <c r="U28" s="62"/>
      <c r="V28" s="62"/>
      <c r="W28" s="62"/>
      <c r="X28" s="9"/>
      <c r="Y28" s="29"/>
      <c r="Z28" s="29"/>
      <c r="AA28" s="29"/>
      <c r="AB28" s="29"/>
      <c r="AC28" s="29"/>
      <c r="AD28" s="29"/>
      <c r="AE28" s="29"/>
      <c r="AF28" s="29"/>
      <c r="AG28" s="29"/>
      <c r="AH28" s="29"/>
      <c r="AI28" s="29"/>
      <c r="AJ28" s="152"/>
    </row>
    <row r="29" spans="1:36" ht="14.1" customHeight="1" x14ac:dyDescent="0.15">
      <c r="A29" s="381"/>
      <c r="B29" s="29"/>
      <c r="C29" s="387"/>
      <c r="D29" s="20" t="s">
        <v>16</v>
      </c>
      <c r="E29" s="62" t="s">
        <v>1000</v>
      </c>
      <c r="F29" s="29"/>
      <c r="G29" s="29"/>
      <c r="H29" s="29"/>
      <c r="I29" s="62"/>
      <c r="J29" s="62"/>
      <c r="K29" s="62"/>
      <c r="L29" s="62"/>
      <c r="M29" s="62"/>
      <c r="N29" s="62"/>
      <c r="O29" s="62"/>
      <c r="P29" s="62"/>
      <c r="Q29" s="62"/>
      <c r="R29" s="62"/>
      <c r="S29" s="62"/>
      <c r="T29" s="62"/>
      <c r="U29" s="62"/>
      <c r="V29" s="62"/>
      <c r="W29" s="62"/>
      <c r="X29" s="9"/>
      <c r="Y29" s="29"/>
      <c r="Z29" s="29"/>
      <c r="AA29" s="29"/>
      <c r="AB29" s="29"/>
      <c r="AC29" s="29"/>
      <c r="AD29" s="29"/>
      <c r="AE29" s="29"/>
      <c r="AF29" s="29"/>
      <c r="AG29" s="29"/>
      <c r="AH29" s="29"/>
      <c r="AI29" s="29"/>
      <c r="AJ29" s="152"/>
    </row>
    <row r="30" spans="1:36" ht="12" customHeight="1" x14ac:dyDescent="0.15">
      <c r="A30" s="381"/>
      <c r="B30" s="29"/>
      <c r="C30" s="29"/>
      <c r="D30" s="29"/>
      <c r="E30" s="62"/>
      <c r="F30" s="29"/>
      <c r="G30" s="29"/>
      <c r="H30" s="29"/>
      <c r="I30" s="62"/>
      <c r="J30" s="62"/>
      <c r="K30" s="62"/>
      <c r="L30" s="62"/>
      <c r="M30" s="62"/>
      <c r="N30" s="62"/>
      <c r="O30" s="62"/>
      <c r="P30" s="62"/>
      <c r="Q30" s="62"/>
      <c r="R30" s="62"/>
      <c r="S30" s="62"/>
      <c r="T30" s="62"/>
      <c r="U30" s="62"/>
      <c r="V30" s="62"/>
      <c r="W30" s="62"/>
      <c r="X30" s="9"/>
      <c r="Y30" s="29"/>
      <c r="Z30" s="29"/>
      <c r="AA30" s="29"/>
      <c r="AB30" s="29"/>
      <c r="AC30" s="29"/>
      <c r="AD30" s="29"/>
      <c r="AE30" s="29"/>
      <c r="AF30" s="29"/>
      <c r="AG30" s="29"/>
      <c r="AH30" s="29"/>
      <c r="AI30" s="29"/>
      <c r="AJ30" s="152"/>
    </row>
    <row r="31" spans="1:36" ht="14.1" customHeight="1" x14ac:dyDescent="0.15">
      <c r="A31" s="381"/>
      <c r="B31" s="62" t="s">
        <v>991</v>
      </c>
      <c r="C31" s="29"/>
      <c r="D31" s="29"/>
      <c r="E31" s="29"/>
      <c r="F31" s="29"/>
      <c r="G31" s="29"/>
      <c r="H31" s="29"/>
      <c r="I31" s="62"/>
      <c r="J31" s="62"/>
      <c r="K31" s="62"/>
      <c r="L31" s="62"/>
      <c r="M31" s="62"/>
      <c r="N31" s="62"/>
      <c r="O31" s="62"/>
      <c r="P31" s="62"/>
      <c r="Q31" s="62"/>
      <c r="R31" s="62"/>
      <c r="S31" s="62"/>
      <c r="T31" s="62"/>
      <c r="U31" s="62"/>
      <c r="V31" s="62"/>
      <c r="W31" s="62"/>
      <c r="X31" s="9"/>
      <c r="Y31" s="29"/>
      <c r="Z31" s="29"/>
      <c r="AA31" s="29"/>
      <c r="AB31" s="29"/>
      <c r="AC31" s="29"/>
      <c r="AD31" s="29"/>
      <c r="AE31" s="29"/>
      <c r="AF31" s="29"/>
      <c r="AG31" s="29"/>
      <c r="AH31" s="29"/>
      <c r="AI31" s="29"/>
      <c r="AJ31" s="152"/>
    </row>
    <row r="32" spans="1:36" ht="7.15" customHeight="1" x14ac:dyDescent="0.15">
      <c r="A32" s="381"/>
      <c r="B32" s="29"/>
      <c r="C32" s="29"/>
      <c r="D32" s="29"/>
      <c r="E32" s="29"/>
      <c r="F32" s="29"/>
      <c r="G32" s="29"/>
      <c r="H32" s="29"/>
      <c r="I32" s="62"/>
      <c r="J32" s="62"/>
      <c r="K32" s="62"/>
      <c r="L32" s="62"/>
      <c r="M32" s="62"/>
      <c r="N32" s="62"/>
      <c r="O32" s="62"/>
      <c r="P32" s="62"/>
      <c r="Q32" s="62"/>
      <c r="R32" s="62"/>
      <c r="S32" s="62"/>
      <c r="T32" s="62"/>
      <c r="U32" s="62"/>
      <c r="V32" s="62"/>
      <c r="W32" s="62"/>
      <c r="X32" s="9"/>
      <c r="Y32" s="29"/>
      <c r="Z32" s="29"/>
      <c r="AA32" s="29"/>
      <c r="AB32" s="29"/>
      <c r="AC32" s="29"/>
      <c r="AD32" s="29"/>
      <c r="AE32" s="29"/>
      <c r="AF32" s="29"/>
      <c r="AG32" s="29"/>
      <c r="AH32" s="29"/>
      <c r="AI32" s="29"/>
      <c r="AJ32" s="152"/>
    </row>
    <row r="33" spans="1:36" ht="14.1" customHeight="1" x14ac:dyDescent="0.15">
      <c r="A33" s="381"/>
      <c r="B33" s="29"/>
      <c r="C33" s="29"/>
      <c r="D33" s="20" t="s">
        <v>16</v>
      </c>
      <c r="E33" s="62" t="s">
        <v>1001</v>
      </c>
      <c r="F33" s="29"/>
      <c r="G33" s="29"/>
      <c r="H33" s="29"/>
      <c r="I33" s="62"/>
      <c r="J33" s="62"/>
      <c r="K33" s="62"/>
      <c r="L33" s="62"/>
      <c r="M33" s="62"/>
      <c r="N33" s="62"/>
      <c r="O33" s="62"/>
      <c r="P33" s="62"/>
      <c r="Q33" s="62"/>
      <c r="R33" s="62"/>
      <c r="S33" s="62"/>
      <c r="T33" s="62"/>
      <c r="U33" s="62"/>
      <c r="V33" s="62"/>
      <c r="W33" s="62"/>
      <c r="X33" s="9"/>
      <c r="Y33" s="29"/>
      <c r="Z33" s="29"/>
      <c r="AA33" s="29"/>
      <c r="AB33" s="29"/>
      <c r="AC33" s="29"/>
      <c r="AD33" s="29"/>
      <c r="AE33" s="29"/>
      <c r="AF33" s="29"/>
      <c r="AG33" s="29"/>
      <c r="AH33" s="29"/>
      <c r="AI33" s="29"/>
      <c r="AJ33" s="152"/>
    </row>
    <row r="34" spans="1:36" ht="14.1" customHeight="1" x14ac:dyDescent="0.15">
      <c r="A34" s="381"/>
      <c r="B34" s="29"/>
      <c r="C34" s="29"/>
      <c r="D34" s="20" t="s">
        <v>16</v>
      </c>
      <c r="E34" s="62" t="s">
        <v>989</v>
      </c>
      <c r="F34" s="29"/>
      <c r="G34" s="29"/>
      <c r="H34" s="29"/>
      <c r="I34" s="62"/>
      <c r="J34" s="62"/>
      <c r="K34" s="62"/>
      <c r="L34" s="62"/>
      <c r="M34" s="62"/>
      <c r="N34" s="62"/>
      <c r="O34" s="62"/>
      <c r="P34" s="62"/>
      <c r="Q34" s="62"/>
      <c r="R34" s="62"/>
      <c r="S34" s="62"/>
      <c r="T34" s="62"/>
      <c r="U34" s="62"/>
      <c r="V34" s="62"/>
      <c r="W34" s="62"/>
      <c r="X34" s="9"/>
      <c r="Y34" s="29"/>
      <c r="Z34" s="29"/>
      <c r="AA34" s="29"/>
      <c r="AB34" s="29"/>
      <c r="AC34" s="29"/>
      <c r="AD34" s="29"/>
      <c r="AE34" s="29"/>
      <c r="AF34" s="29"/>
      <c r="AG34" s="29"/>
      <c r="AH34" s="29"/>
      <c r="AI34" s="29"/>
      <c r="AJ34" s="152"/>
    </row>
    <row r="35" spans="1:36" ht="14.1" customHeight="1" x14ac:dyDescent="0.15">
      <c r="A35" s="381"/>
      <c r="B35" s="29"/>
      <c r="C35" s="29"/>
      <c r="D35" s="20" t="s">
        <v>16</v>
      </c>
      <c r="E35" s="62" t="s">
        <v>990</v>
      </c>
      <c r="F35" s="29"/>
      <c r="G35" s="29"/>
      <c r="H35" s="29"/>
      <c r="I35" s="62"/>
      <c r="J35" s="62"/>
      <c r="K35" s="62"/>
      <c r="L35" s="62"/>
      <c r="M35" s="62"/>
      <c r="N35" s="62"/>
      <c r="O35" s="62"/>
      <c r="P35" s="62"/>
      <c r="Q35" s="62"/>
      <c r="R35" s="62"/>
      <c r="S35" s="62"/>
      <c r="T35" s="62"/>
      <c r="U35" s="62"/>
      <c r="V35" s="62"/>
      <c r="W35" s="62"/>
      <c r="X35" s="9"/>
      <c r="Y35" s="29"/>
      <c r="Z35" s="29"/>
      <c r="AA35" s="29"/>
      <c r="AB35" s="29"/>
      <c r="AC35" s="29"/>
      <c r="AD35" s="29"/>
      <c r="AE35" s="29"/>
      <c r="AF35" s="29"/>
      <c r="AG35" s="29"/>
      <c r="AH35" s="29"/>
      <c r="AI35" s="29"/>
      <c r="AJ35" s="152"/>
    </row>
    <row r="36" spans="1:36" ht="14.1" customHeight="1" x14ac:dyDescent="0.15">
      <c r="A36" s="381"/>
      <c r="B36" s="29"/>
      <c r="C36" s="29"/>
      <c r="D36" s="20" t="s">
        <v>16</v>
      </c>
      <c r="E36" s="62" t="s">
        <v>994</v>
      </c>
      <c r="F36" s="29"/>
      <c r="G36" s="29"/>
      <c r="H36" s="29"/>
      <c r="I36" s="62"/>
      <c r="J36" s="62"/>
      <c r="K36" s="62"/>
      <c r="L36" s="62"/>
      <c r="M36" s="62"/>
      <c r="N36" s="62"/>
      <c r="O36" s="62"/>
      <c r="P36" s="62"/>
      <c r="Q36" s="62"/>
      <c r="R36" s="62"/>
      <c r="S36" s="62"/>
      <c r="T36" s="62"/>
      <c r="U36" s="62"/>
      <c r="V36" s="62"/>
      <c r="W36" s="62"/>
      <c r="X36" s="9"/>
      <c r="Y36" s="29"/>
      <c r="Z36" s="29"/>
      <c r="AA36" s="29"/>
      <c r="AB36" s="29"/>
      <c r="AC36" s="29"/>
      <c r="AD36" s="29"/>
      <c r="AE36" s="29"/>
      <c r="AF36" s="29"/>
      <c r="AG36" s="29"/>
      <c r="AH36" s="29"/>
      <c r="AI36" s="29"/>
      <c r="AJ36" s="152"/>
    </row>
    <row r="37" spans="1:36" ht="14.1" customHeight="1" x14ac:dyDescent="0.15">
      <c r="A37" s="381"/>
      <c r="B37" s="29"/>
      <c r="C37" s="29"/>
      <c r="D37" s="20" t="s">
        <v>16</v>
      </c>
      <c r="E37" s="62" t="s">
        <v>995</v>
      </c>
      <c r="F37" s="29"/>
      <c r="G37" s="29"/>
      <c r="H37" s="29"/>
      <c r="I37" s="62"/>
      <c r="J37" s="62"/>
      <c r="K37" s="62"/>
      <c r="L37" s="62"/>
      <c r="M37" s="62"/>
      <c r="N37" s="62"/>
      <c r="O37" s="62"/>
      <c r="P37" s="62"/>
      <c r="Q37" s="62"/>
      <c r="R37" s="62"/>
      <c r="S37" s="62"/>
      <c r="T37" s="62"/>
      <c r="U37" s="62"/>
      <c r="V37" s="62"/>
      <c r="W37" s="62"/>
      <c r="X37" s="9"/>
      <c r="Y37" s="29"/>
      <c r="Z37" s="29"/>
      <c r="AA37" s="29"/>
      <c r="AB37" s="29"/>
      <c r="AC37" s="29"/>
      <c r="AD37" s="29"/>
      <c r="AE37" s="29"/>
      <c r="AF37" s="29"/>
      <c r="AG37" s="29"/>
      <c r="AH37" s="29"/>
      <c r="AI37" s="29"/>
      <c r="AJ37" s="152"/>
    </row>
    <row r="38" spans="1:36" ht="12" customHeight="1" x14ac:dyDescent="0.15">
      <c r="A38" s="381"/>
      <c r="B38" s="29"/>
      <c r="C38" s="29"/>
      <c r="D38" s="29"/>
      <c r="E38" s="62"/>
      <c r="F38" s="29"/>
      <c r="G38" s="29"/>
      <c r="H38" s="29"/>
      <c r="I38" s="62"/>
      <c r="J38" s="62"/>
      <c r="K38" s="62"/>
      <c r="L38" s="62"/>
      <c r="M38" s="62"/>
      <c r="N38" s="62"/>
      <c r="O38" s="62"/>
      <c r="P38" s="62"/>
      <c r="Q38" s="62"/>
      <c r="R38" s="62"/>
      <c r="S38" s="62"/>
      <c r="T38" s="62"/>
      <c r="U38" s="62"/>
      <c r="V38" s="62"/>
      <c r="W38" s="62"/>
      <c r="X38" s="9"/>
      <c r="Y38" s="29"/>
      <c r="Z38" s="29"/>
      <c r="AA38" s="29"/>
      <c r="AB38" s="29"/>
      <c r="AC38" s="29"/>
      <c r="AD38" s="29"/>
      <c r="AE38" s="29"/>
      <c r="AF38" s="29"/>
      <c r="AG38" s="29"/>
      <c r="AH38" s="29"/>
      <c r="AI38" s="29"/>
      <c r="AJ38" s="152"/>
    </row>
    <row r="39" spans="1:36" ht="14.1" customHeight="1" x14ac:dyDescent="0.15">
      <c r="A39" s="381"/>
      <c r="B39" s="62" t="s">
        <v>996</v>
      </c>
      <c r="C39" s="29"/>
      <c r="D39" s="29"/>
      <c r="E39" s="62"/>
      <c r="F39" s="29"/>
      <c r="G39" s="29"/>
      <c r="H39" s="29"/>
      <c r="I39" s="62"/>
      <c r="J39" s="62"/>
      <c r="K39" s="62"/>
      <c r="L39" s="62"/>
      <c r="M39" s="62"/>
      <c r="N39" s="62"/>
      <c r="O39" s="62"/>
      <c r="P39" s="62"/>
      <c r="Q39" s="62"/>
      <c r="R39" s="62"/>
      <c r="S39" s="62"/>
      <c r="T39" s="62"/>
      <c r="U39" s="62"/>
      <c r="V39" s="62"/>
      <c r="W39" s="62"/>
      <c r="X39" s="9"/>
      <c r="Y39" s="29"/>
      <c r="Z39" s="29"/>
      <c r="AA39" s="29"/>
      <c r="AB39" s="29"/>
      <c r="AC39" s="29"/>
      <c r="AD39" s="29"/>
      <c r="AE39" s="29"/>
      <c r="AF39" s="29"/>
      <c r="AG39" s="29"/>
      <c r="AH39" s="29"/>
      <c r="AI39" s="29"/>
      <c r="AJ39" s="152"/>
    </row>
    <row r="40" spans="1:36" ht="7.15" customHeight="1" x14ac:dyDescent="0.15">
      <c r="A40" s="381"/>
      <c r="B40" s="29"/>
      <c r="C40" s="29"/>
      <c r="D40" s="29"/>
      <c r="E40" s="62"/>
      <c r="F40" s="29"/>
      <c r="G40" s="29"/>
      <c r="H40" s="29"/>
      <c r="I40" s="62"/>
      <c r="J40" s="62"/>
      <c r="K40" s="62"/>
      <c r="L40" s="62"/>
      <c r="M40" s="62"/>
      <c r="N40" s="62"/>
      <c r="O40" s="62"/>
      <c r="P40" s="62"/>
      <c r="Q40" s="62"/>
      <c r="R40" s="62"/>
      <c r="S40" s="62"/>
      <c r="T40" s="62"/>
      <c r="U40" s="62"/>
      <c r="V40" s="62"/>
      <c r="W40" s="62"/>
      <c r="X40" s="9"/>
      <c r="Y40" s="29"/>
      <c r="Z40" s="29"/>
      <c r="AA40" s="29"/>
      <c r="AB40" s="29"/>
      <c r="AC40" s="29"/>
      <c r="AD40" s="29"/>
      <c r="AE40" s="29"/>
      <c r="AF40" s="29"/>
      <c r="AG40" s="29"/>
      <c r="AH40" s="29"/>
      <c r="AI40" s="29"/>
      <c r="AJ40" s="152"/>
    </row>
    <row r="41" spans="1:36" ht="14.1" customHeight="1" x14ac:dyDescent="0.15">
      <c r="A41" s="381"/>
      <c r="B41" s="29"/>
      <c r="C41" s="29"/>
      <c r="D41" s="20" t="s">
        <v>16</v>
      </c>
      <c r="E41" s="62" t="s">
        <v>66</v>
      </c>
      <c r="F41" s="29"/>
      <c r="G41" s="29"/>
      <c r="H41" s="29"/>
      <c r="I41" s="62"/>
      <c r="J41" s="62"/>
      <c r="K41" s="20" t="s">
        <v>16</v>
      </c>
      <c r="L41" s="62" t="s">
        <v>1008</v>
      </c>
      <c r="M41" s="62"/>
      <c r="N41" s="62"/>
      <c r="O41" s="62"/>
      <c r="P41" s="62"/>
      <c r="Q41" s="62"/>
      <c r="R41" s="62"/>
      <c r="S41" s="62"/>
      <c r="T41" s="62"/>
      <c r="U41" s="62"/>
      <c r="V41" s="62"/>
      <c r="W41" s="62"/>
      <c r="X41" s="9"/>
      <c r="Y41" s="29"/>
      <c r="Z41" s="29"/>
      <c r="AA41" s="29"/>
      <c r="AB41" s="29"/>
      <c r="AC41" s="29"/>
      <c r="AD41" s="29"/>
      <c r="AE41" s="29"/>
      <c r="AF41" s="29"/>
      <c r="AG41" s="29"/>
      <c r="AH41" s="29"/>
      <c r="AI41" s="29"/>
      <c r="AJ41" s="152"/>
    </row>
    <row r="42" spans="1:36" ht="14.1" customHeight="1" x14ac:dyDescent="0.15">
      <c r="A42" s="381"/>
      <c r="B42" s="29"/>
      <c r="C42" s="29"/>
      <c r="D42" s="29"/>
      <c r="E42" s="62"/>
      <c r="F42" s="29"/>
      <c r="G42" s="29"/>
      <c r="H42" s="29"/>
      <c r="I42" s="62"/>
      <c r="J42" s="62"/>
      <c r="K42" s="20" t="s">
        <v>16</v>
      </c>
      <c r="L42" s="62" t="s">
        <v>1007</v>
      </c>
      <c r="M42" s="62"/>
      <c r="N42" s="62"/>
      <c r="O42" s="62"/>
      <c r="P42" s="62"/>
      <c r="Q42" s="62"/>
      <c r="R42" s="62"/>
      <c r="S42" s="62"/>
      <c r="T42" s="62"/>
      <c r="U42" s="62"/>
      <c r="V42" s="62"/>
      <c r="W42" s="62"/>
      <c r="X42" s="9"/>
      <c r="Y42" s="29"/>
      <c r="Z42" s="29"/>
      <c r="AA42" s="29"/>
      <c r="AB42" s="29"/>
      <c r="AC42" s="29"/>
      <c r="AD42" s="29"/>
      <c r="AE42" s="29"/>
      <c r="AF42" s="29"/>
      <c r="AG42" s="29"/>
      <c r="AH42" s="29"/>
      <c r="AI42" s="29"/>
      <c r="AJ42" s="152"/>
    </row>
    <row r="43" spans="1:36" ht="14.1" customHeight="1" x14ac:dyDescent="0.15">
      <c r="A43" s="381"/>
      <c r="B43" s="29"/>
      <c r="C43" s="29"/>
      <c r="D43" s="29"/>
      <c r="E43" s="62"/>
      <c r="F43" s="29"/>
      <c r="G43" s="29"/>
      <c r="H43" s="29"/>
      <c r="I43" s="62"/>
      <c r="J43" s="62"/>
      <c r="K43" s="20" t="s">
        <v>16</v>
      </c>
      <c r="L43" s="62" t="s">
        <v>997</v>
      </c>
      <c r="M43" s="62"/>
      <c r="N43" s="62"/>
      <c r="O43" s="62"/>
      <c r="P43" s="62"/>
      <c r="Q43" s="62"/>
      <c r="R43" s="62"/>
      <c r="S43" s="62"/>
      <c r="T43" s="62"/>
      <c r="U43" s="62"/>
      <c r="V43" s="62"/>
      <c r="W43" s="62"/>
      <c r="X43" s="9"/>
      <c r="Y43" s="29"/>
      <c r="Z43" s="29"/>
      <c r="AA43" s="29"/>
      <c r="AB43" s="29"/>
      <c r="AC43" s="29"/>
      <c r="AD43" s="29"/>
      <c r="AE43" s="29"/>
      <c r="AF43" s="29"/>
      <c r="AG43" s="29"/>
      <c r="AH43" s="29"/>
      <c r="AI43" s="29"/>
      <c r="AJ43" s="152"/>
    </row>
    <row r="44" spans="1:36" ht="14.1" customHeight="1" x14ac:dyDescent="0.15">
      <c r="A44" s="381"/>
      <c r="B44" s="29"/>
      <c r="C44" s="29"/>
      <c r="D44" s="29"/>
      <c r="E44" s="9"/>
      <c r="F44" s="29"/>
      <c r="G44" s="29"/>
      <c r="H44" s="29"/>
      <c r="I44" s="62"/>
      <c r="J44" s="62"/>
      <c r="K44" s="20" t="s">
        <v>16</v>
      </c>
      <c r="L44" s="62" t="s">
        <v>993</v>
      </c>
      <c r="M44" s="62"/>
      <c r="N44" s="62"/>
      <c r="O44" s="62"/>
      <c r="P44" s="62"/>
      <c r="Q44" s="62"/>
      <c r="R44" s="62"/>
      <c r="S44" s="62"/>
      <c r="T44" s="62"/>
      <c r="U44" s="62"/>
      <c r="V44" s="62"/>
      <c r="W44" s="62"/>
      <c r="X44" s="9"/>
      <c r="Y44" s="29"/>
      <c r="Z44" s="29"/>
      <c r="AA44" s="29"/>
      <c r="AB44" s="29"/>
      <c r="AC44" s="29"/>
      <c r="AD44" s="29"/>
      <c r="AE44" s="29"/>
      <c r="AF44" s="29"/>
      <c r="AG44" s="29"/>
      <c r="AH44" s="29"/>
      <c r="AI44" s="29"/>
      <c r="AJ44" s="152"/>
    </row>
    <row r="45" spans="1:36" ht="12" customHeight="1" x14ac:dyDescent="0.15">
      <c r="A45" s="381"/>
      <c r="B45" s="29"/>
      <c r="C45" s="29"/>
      <c r="D45" s="29"/>
      <c r="E45" s="29"/>
      <c r="F45" s="29"/>
      <c r="G45" s="29"/>
      <c r="H45" s="29"/>
      <c r="I45" s="62"/>
      <c r="J45" s="62"/>
      <c r="K45" s="62"/>
      <c r="L45" s="62"/>
      <c r="M45" s="62"/>
      <c r="N45" s="62"/>
      <c r="O45" s="62"/>
      <c r="P45" s="62"/>
      <c r="Q45" s="62"/>
      <c r="R45" s="62"/>
      <c r="S45" s="62"/>
      <c r="T45" s="62"/>
      <c r="U45" s="62"/>
      <c r="V45" s="62"/>
      <c r="W45" s="62"/>
      <c r="X45" s="9"/>
      <c r="Y45" s="29"/>
      <c r="Z45" s="29"/>
      <c r="AA45" s="29"/>
      <c r="AB45" s="29"/>
      <c r="AC45" s="29"/>
      <c r="AD45" s="29"/>
      <c r="AE45" s="29"/>
      <c r="AF45" s="29"/>
      <c r="AG45" s="29"/>
      <c r="AH45" s="29"/>
      <c r="AI45" s="29"/>
      <c r="AJ45" s="152"/>
    </row>
    <row r="46" spans="1:36" ht="14.1" customHeight="1" x14ac:dyDescent="0.15">
      <c r="A46" s="382"/>
      <c r="B46" s="62" t="s">
        <v>998</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153"/>
    </row>
    <row r="47" spans="1:36" ht="7.15" customHeight="1" x14ac:dyDescent="0.15">
      <c r="A47" s="38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9"/>
      <c r="AG47" s="62"/>
      <c r="AH47" s="62"/>
      <c r="AI47" s="62"/>
      <c r="AJ47" s="153"/>
    </row>
    <row r="48" spans="1:36" ht="14.1" customHeight="1" x14ac:dyDescent="0.15">
      <c r="A48" s="382"/>
      <c r="B48" s="62"/>
      <c r="C48" s="62"/>
      <c r="D48" s="20" t="s">
        <v>16</v>
      </c>
      <c r="E48" s="9" t="s">
        <v>984</v>
      </c>
      <c r="F48" s="62"/>
      <c r="G48" s="62"/>
      <c r="H48" s="62"/>
      <c r="I48" s="62"/>
      <c r="J48" s="9"/>
      <c r="K48" s="62"/>
      <c r="L48" s="62"/>
      <c r="M48" s="62"/>
      <c r="N48" s="29" t="s">
        <v>981</v>
      </c>
      <c r="O48" s="20" t="s">
        <v>16</v>
      </c>
      <c r="P48" s="62" t="s">
        <v>973</v>
      </c>
      <c r="Q48" s="62"/>
      <c r="R48" s="62"/>
      <c r="S48" s="20" t="s">
        <v>16</v>
      </c>
      <c r="T48" s="62" t="s">
        <v>974</v>
      </c>
      <c r="U48" s="9"/>
      <c r="V48" s="62"/>
      <c r="W48" s="20" t="s">
        <v>16</v>
      </c>
      <c r="X48" s="62" t="s">
        <v>975</v>
      </c>
      <c r="Y48" s="62"/>
      <c r="Z48" s="62"/>
      <c r="AA48" s="62"/>
      <c r="AB48" s="20" t="s">
        <v>16</v>
      </c>
      <c r="AC48" s="62" t="s">
        <v>976</v>
      </c>
      <c r="AD48" s="9"/>
      <c r="AE48" s="9"/>
      <c r="AF48" s="839"/>
      <c r="AG48" s="839"/>
      <c r="AH48" s="839"/>
      <c r="AI48" s="839"/>
      <c r="AJ48" s="153" t="s">
        <v>977</v>
      </c>
    </row>
    <row r="49" spans="1:36" ht="14.1" customHeight="1" x14ac:dyDescent="0.15">
      <c r="A49" s="382"/>
      <c r="B49" s="62"/>
      <c r="C49" s="62"/>
      <c r="D49" s="20" t="s">
        <v>16</v>
      </c>
      <c r="E49" s="62" t="s">
        <v>1096</v>
      </c>
      <c r="F49" s="62"/>
      <c r="G49" s="62"/>
      <c r="H49" s="62"/>
      <c r="I49" s="62"/>
      <c r="J49" s="62"/>
      <c r="K49" s="62"/>
      <c r="L49" s="62"/>
      <c r="M49" s="62"/>
      <c r="N49" s="29" t="s">
        <v>12</v>
      </c>
      <c r="O49" s="20" t="s">
        <v>16</v>
      </c>
      <c r="P49" s="62" t="s">
        <v>973</v>
      </c>
      <c r="Q49" s="62"/>
      <c r="R49" s="62"/>
      <c r="S49" s="20" t="s">
        <v>16</v>
      </c>
      <c r="T49" s="62" t="s">
        <v>974</v>
      </c>
      <c r="U49" s="62"/>
      <c r="V49" s="62"/>
      <c r="W49" s="20" t="s">
        <v>16</v>
      </c>
      <c r="X49" s="62" t="s">
        <v>975</v>
      </c>
      <c r="Y49" s="62"/>
      <c r="Z49" s="62"/>
      <c r="AA49" s="62"/>
      <c r="AB49" s="20" t="s">
        <v>16</v>
      </c>
      <c r="AC49" s="62" t="s">
        <v>976</v>
      </c>
      <c r="AD49" s="62"/>
      <c r="AE49" s="62"/>
      <c r="AF49" s="839"/>
      <c r="AG49" s="839"/>
      <c r="AH49" s="839"/>
      <c r="AI49" s="839"/>
      <c r="AJ49" s="153" t="s">
        <v>977</v>
      </c>
    </row>
    <row r="50" spans="1:36" ht="12" customHeight="1" x14ac:dyDescent="0.15">
      <c r="A50" s="38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9"/>
      <c r="AD50" s="62"/>
      <c r="AE50" s="62"/>
      <c r="AF50" s="62"/>
      <c r="AG50" s="62"/>
      <c r="AH50" s="62"/>
      <c r="AI50" s="62"/>
      <c r="AJ50" s="153"/>
    </row>
    <row r="51" spans="1:36" ht="14.1" customHeight="1" x14ac:dyDescent="0.15">
      <c r="A51" s="382"/>
      <c r="B51" s="62" t="s">
        <v>999</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9"/>
      <c r="AE51" s="62"/>
      <c r="AF51" s="62"/>
      <c r="AG51" s="62"/>
      <c r="AH51" s="62"/>
      <c r="AI51" s="62"/>
      <c r="AJ51" s="153"/>
    </row>
    <row r="52" spans="1:36" ht="15.6" customHeight="1" x14ac:dyDescent="0.15">
      <c r="A52" s="382"/>
      <c r="B52" s="62" t="s">
        <v>1004</v>
      </c>
      <c r="C52" s="62"/>
      <c r="D52" s="62"/>
      <c r="E52" s="62"/>
      <c r="F52" s="62"/>
      <c r="G52" s="62"/>
      <c r="H52" s="62"/>
      <c r="I52" s="62"/>
      <c r="J52" s="62"/>
      <c r="K52" s="62"/>
      <c r="L52" s="9"/>
      <c r="M52" s="62"/>
      <c r="N52" s="62"/>
      <c r="O52" s="62"/>
      <c r="P52" s="62"/>
      <c r="Q52" s="62"/>
      <c r="R52" s="62"/>
      <c r="S52" s="62"/>
      <c r="T52" s="62"/>
      <c r="U52" s="62"/>
      <c r="V52" s="62"/>
      <c r="W52" s="62"/>
      <c r="X52" s="62"/>
      <c r="Y52" s="62"/>
      <c r="Z52" s="62"/>
      <c r="AA52" s="62"/>
      <c r="AB52" s="62"/>
      <c r="AC52" s="62"/>
      <c r="AD52" s="62"/>
      <c r="AE52" s="62"/>
      <c r="AF52" s="62"/>
      <c r="AG52" s="62"/>
      <c r="AH52" s="62"/>
      <c r="AI52" s="62"/>
      <c r="AJ52" s="153"/>
    </row>
    <row r="53" spans="1:36" ht="7.15" customHeight="1" x14ac:dyDescent="0.15">
      <c r="A53" s="382"/>
      <c r="B53" s="62"/>
      <c r="C53" s="62"/>
      <c r="D53" s="62"/>
      <c r="E53" s="62"/>
      <c r="F53" s="62"/>
      <c r="G53" s="62"/>
      <c r="H53" s="62"/>
      <c r="I53" s="62"/>
      <c r="J53" s="62"/>
      <c r="K53" s="62"/>
      <c r="L53" s="9"/>
      <c r="M53" s="62"/>
      <c r="N53" s="62"/>
      <c r="O53" s="62"/>
      <c r="P53" s="62"/>
      <c r="Q53" s="62"/>
      <c r="R53" s="62"/>
      <c r="S53" s="62"/>
      <c r="T53" s="62"/>
      <c r="U53" s="62"/>
      <c r="V53" s="62"/>
      <c r="W53" s="62"/>
      <c r="X53" s="62"/>
      <c r="Y53" s="62"/>
      <c r="Z53" s="62"/>
      <c r="AA53" s="62"/>
      <c r="AB53" s="62"/>
      <c r="AC53" s="62"/>
      <c r="AD53" s="62"/>
      <c r="AE53" s="62"/>
      <c r="AF53" s="62"/>
      <c r="AG53" s="62"/>
      <c r="AH53" s="62"/>
      <c r="AI53" s="62"/>
      <c r="AJ53" s="153"/>
    </row>
    <row r="54" spans="1:36" ht="14.1" customHeight="1" x14ac:dyDescent="0.15">
      <c r="A54" s="382"/>
      <c r="B54" s="62"/>
      <c r="C54" s="62"/>
      <c r="D54" s="20" t="s">
        <v>16</v>
      </c>
      <c r="E54" s="62" t="s">
        <v>978</v>
      </c>
      <c r="F54" s="62"/>
      <c r="G54" s="62"/>
      <c r="H54" s="62"/>
      <c r="I54" s="62"/>
      <c r="J54" s="62"/>
      <c r="K54" s="62"/>
      <c r="L54" s="9"/>
      <c r="M54" s="20"/>
      <c r="N54" s="62"/>
      <c r="O54" s="20" t="s">
        <v>16</v>
      </c>
      <c r="P54" s="62" t="s">
        <v>979</v>
      </c>
      <c r="Q54" s="62"/>
      <c r="R54" s="62"/>
      <c r="S54" s="62"/>
      <c r="T54" s="62"/>
      <c r="U54" s="62"/>
      <c r="V54" s="62"/>
      <c r="W54" s="62"/>
      <c r="X54" s="62"/>
      <c r="Y54" s="62"/>
      <c r="Z54" s="62"/>
      <c r="AA54" s="62"/>
      <c r="AB54" s="62"/>
      <c r="AC54" s="62"/>
      <c r="AD54" s="62"/>
      <c r="AE54" s="62"/>
      <c r="AF54" s="9"/>
      <c r="AG54" s="62"/>
      <c r="AH54" s="62"/>
      <c r="AI54" s="62"/>
      <c r="AJ54" s="153"/>
    </row>
    <row r="55" spans="1:36" ht="14.1" customHeight="1" x14ac:dyDescent="0.15">
      <c r="A55" s="382"/>
      <c r="B55" s="62"/>
      <c r="C55" s="62"/>
      <c r="D55" s="62"/>
      <c r="E55" s="62"/>
      <c r="F55" s="62"/>
      <c r="G55" s="62"/>
      <c r="H55" s="62"/>
      <c r="I55" s="62"/>
      <c r="J55" s="62"/>
      <c r="K55" s="62"/>
      <c r="L55" s="9"/>
      <c r="M55" s="20"/>
      <c r="N55" s="62"/>
      <c r="O55" s="20" t="s">
        <v>16</v>
      </c>
      <c r="P55" s="62" t="s">
        <v>980</v>
      </c>
      <c r="Q55" s="62"/>
      <c r="R55" s="62"/>
      <c r="S55" s="62"/>
      <c r="T55" s="62"/>
      <c r="U55" s="62"/>
      <c r="V55" s="62"/>
      <c r="W55" s="62"/>
      <c r="X55" s="62"/>
      <c r="Y55" s="62"/>
      <c r="Z55" s="62"/>
      <c r="AA55" s="62"/>
      <c r="AB55" s="62"/>
      <c r="AC55" s="62"/>
      <c r="AD55" s="62"/>
      <c r="AE55" s="62"/>
      <c r="AF55" s="62"/>
      <c r="AG55" s="62"/>
      <c r="AH55" s="62"/>
      <c r="AI55" s="62"/>
      <c r="AJ55" s="153"/>
    </row>
    <row r="56" spans="1:36" ht="12" customHeight="1" x14ac:dyDescent="0.15">
      <c r="A56" s="38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153"/>
    </row>
    <row r="57" spans="1:36" ht="14.1" customHeight="1" x14ac:dyDescent="0.15">
      <c r="A57" s="382"/>
      <c r="B57" s="62" t="s">
        <v>1005</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153"/>
    </row>
    <row r="58" spans="1:36" ht="14.1" customHeight="1" x14ac:dyDescent="0.15">
      <c r="A58" s="382"/>
      <c r="B58" s="62" t="s">
        <v>985</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153"/>
    </row>
    <row r="59" spans="1:36" ht="7.15" customHeight="1" x14ac:dyDescent="0.15">
      <c r="A59" s="382"/>
      <c r="B59" s="62"/>
      <c r="C59" s="62"/>
      <c r="D59" s="62"/>
      <c r="E59" s="62"/>
      <c r="F59" s="62"/>
      <c r="G59" s="62"/>
      <c r="H59" s="62"/>
      <c r="I59" s="62"/>
      <c r="J59" s="62"/>
      <c r="K59" s="62"/>
      <c r="L59" s="9"/>
      <c r="M59" s="62"/>
      <c r="N59" s="62"/>
      <c r="O59" s="62"/>
      <c r="P59" s="62"/>
      <c r="Q59" s="62"/>
      <c r="R59" s="62"/>
      <c r="S59" s="62"/>
      <c r="T59" s="62"/>
      <c r="U59" s="62"/>
      <c r="V59" s="62"/>
      <c r="W59" s="62"/>
      <c r="X59" s="62"/>
      <c r="Y59" s="62"/>
      <c r="Z59" s="62"/>
      <c r="AA59" s="62"/>
      <c r="AB59" s="62"/>
      <c r="AC59" s="62"/>
      <c r="AD59" s="62"/>
      <c r="AE59" s="62"/>
      <c r="AF59" s="62"/>
      <c r="AG59" s="62"/>
      <c r="AH59" s="62"/>
      <c r="AI59" s="62"/>
      <c r="AJ59" s="153"/>
    </row>
    <row r="60" spans="1:36" ht="14.1" customHeight="1" x14ac:dyDescent="0.15">
      <c r="A60" s="382"/>
      <c r="B60" s="62"/>
      <c r="C60" s="62"/>
      <c r="D60" s="20" t="s">
        <v>16</v>
      </c>
      <c r="E60" s="62" t="s">
        <v>66</v>
      </c>
      <c r="F60" s="62"/>
      <c r="G60" s="62"/>
      <c r="H60" s="62"/>
      <c r="I60" s="62"/>
      <c r="J60" s="62"/>
      <c r="K60" s="62"/>
      <c r="L60" s="9"/>
      <c r="M60" s="62"/>
      <c r="N60" s="62"/>
      <c r="O60" s="20" t="s">
        <v>16</v>
      </c>
      <c r="P60" s="62" t="s">
        <v>979</v>
      </c>
      <c r="Q60" s="62"/>
      <c r="R60" s="62"/>
      <c r="S60" s="62"/>
      <c r="T60" s="62"/>
      <c r="U60" s="62"/>
      <c r="V60" s="62"/>
      <c r="W60" s="62"/>
      <c r="X60" s="62"/>
      <c r="Y60" s="62"/>
      <c r="Z60" s="62"/>
      <c r="AA60" s="62"/>
      <c r="AB60" s="62"/>
      <c r="AC60" s="62"/>
      <c r="AD60" s="62"/>
      <c r="AE60" s="62"/>
      <c r="AF60" s="62"/>
      <c r="AG60" s="62"/>
      <c r="AH60" s="62"/>
      <c r="AI60" s="62"/>
      <c r="AJ60" s="153"/>
    </row>
    <row r="61" spans="1:36" ht="14.1" customHeight="1" x14ac:dyDescent="0.15">
      <c r="A61" s="382"/>
      <c r="B61" s="62"/>
      <c r="C61" s="62"/>
      <c r="D61" s="62"/>
      <c r="E61" s="62"/>
      <c r="F61" s="62"/>
      <c r="G61" s="62"/>
      <c r="H61" s="62"/>
      <c r="I61" s="62"/>
      <c r="J61" s="62"/>
      <c r="K61" s="62"/>
      <c r="L61" s="9"/>
      <c r="M61" s="62"/>
      <c r="N61" s="62"/>
      <c r="O61" s="20" t="s">
        <v>16</v>
      </c>
      <c r="P61" s="62" t="s">
        <v>980</v>
      </c>
      <c r="Q61" s="62"/>
      <c r="R61" s="62"/>
      <c r="S61" s="62"/>
      <c r="T61" s="62"/>
      <c r="U61" s="62"/>
      <c r="V61" s="62"/>
      <c r="W61" s="62"/>
      <c r="X61" s="62"/>
      <c r="Y61" s="62"/>
      <c r="Z61" s="62"/>
      <c r="AA61" s="62"/>
      <c r="AB61" s="62"/>
      <c r="AC61" s="62"/>
      <c r="AD61" s="62"/>
      <c r="AE61" s="62"/>
      <c r="AF61" s="62"/>
      <c r="AG61" s="62"/>
      <c r="AH61" s="62"/>
      <c r="AI61" s="62"/>
      <c r="AJ61" s="153"/>
    </row>
    <row r="62" spans="1:36" ht="12" customHeight="1" x14ac:dyDescent="0.15">
      <c r="A62" s="382"/>
      <c r="B62" s="62"/>
      <c r="C62" s="62"/>
      <c r="D62" s="62"/>
      <c r="E62" s="62"/>
      <c r="F62" s="62"/>
      <c r="G62" s="62"/>
      <c r="H62" s="62"/>
      <c r="I62" s="62"/>
      <c r="J62" s="62"/>
      <c r="K62" s="62"/>
      <c r="L62" s="9"/>
      <c r="M62" s="62"/>
      <c r="N62" s="62"/>
      <c r="O62" s="62"/>
      <c r="P62" s="62"/>
      <c r="Q62" s="62"/>
      <c r="R62" s="62"/>
      <c r="S62" s="62"/>
      <c r="T62" s="62"/>
      <c r="U62" s="62"/>
      <c r="V62" s="62"/>
      <c r="W62" s="62"/>
      <c r="X62" s="62"/>
      <c r="Y62" s="62"/>
      <c r="Z62" s="62"/>
      <c r="AA62" s="62"/>
      <c r="AB62" s="62"/>
      <c r="AC62" s="62"/>
      <c r="AD62" s="62"/>
      <c r="AE62" s="62"/>
      <c r="AF62" s="62"/>
      <c r="AG62" s="62"/>
      <c r="AH62" s="62"/>
      <c r="AI62" s="62"/>
      <c r="AJ62" s="153"/>
    </row>
    <row r="63" spans="1:36" ht="14.1" customHeight="1" x14ac:dyDescent="0.15">
      <c r="A63" s="382"/>
      <c r="B63" s="62" t="s">
        <v>1006</v>
      </c>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153"/>
    </row>
    <row r="64" spans="1:36" ht="7.15" customHeight="1" x14ac:dyDescent="0.15">
      <c r="A64" s="38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153"/>
    </row>
    <row r="65" spans="1:47" ht="14.1" customHeight="1" x14ac:dyDescent="0.15">
      <c r="A65" s="382"/>
      <c r="B65" s="62"/>
      <c r="C65" s="62"/>
      <c r="D65" s="20" t="s">
        <v>16</v>
      </c>
      <c r="E65" s="62" t="s">
        <v>66</v>
      </c>
      <c r="F65" s="62"/>
      <c r="G65" s="62"/>
      <c r="H65" s="62"/>
      <c r="I65" s="62"/>
      <c r="J65" s="62"/>
      <c r="K65" s="62"/>
      <c r="L65" s="9"/>
      <c r="M65" s="62"/>
      <c r="N65" s="62"/>
      <c r="O65" s="20" t="s">
        <v>16</v>
      </c>
      <c r="P65" s="62" t="s">
        <v>983</v>
      </c>
      <c r="Q65" s="62"/>
      <c r="R65" s="62"/>
      <c r="S65" s="62"/>
      <c r="T65" s="62"/>
      <c r="U65" s="62"/>
      <c r="V65" s="62"/>
      <c r="W65" s="62"/>
      <c r="X65" s="62"/>
      <c r="Y65" s="62"/>
      <c r="Z65" s="62"/>
      <c r="AA65" s="62"/>
      <c r="AB65" s="62"/>
      <c r="AC65" s="62"/>
      <c r="AD65" s="62"/>
      <c r="AE65" s="62"/>
      <c r="AF65" s="62"/>
      <c r="AG65" s="62"/>
      <c r="AH65" s="62"/>
      <c r="AI65" s="62"/>
      <c r="AJ65" s="153"/>
    </row>
    <row r="66" spans="1:47" ht="14.1" customHeight="1" x14ac:dyDescent="0.15">
      <c r="A66" s="382"/>
      <c r="B66" s="62"/>
      <c r="C66" s="62"/>
      <c r="D66" s="62"/>
      <c r="E66" s="62"/>
      <c r="F66" s="62"/>
      <c r="G66" s="62"/>
      <c r="H66" s="62"/>
      <c r="I66" s="62"/>
      <c r="J66" s="62"/>
      <c r="K66" s="62"/>
      <c r="L66" s="9"/>
      <c r="M66" s="62"/>
      <c r="N66" s="62"/>
      <c r="O66" s="20" t="s">
        <v>16</v>
      </c>
      <c r="P66" s="62" t="s">
        <v>982</v>
      </c>
      <c r="Q66" s="62"/>
      <c r="R66" s="62"/>
      <c r="S66" s="62"/>
      <c r="T66" s="62"/>
      <c r="U66" s="62"/>
      <c r="V66" s="62"/>
      <c r="W66" s="62"/>
      <c r="X66" s="62"/>
      <c r="Y66" s="62"/>
      <c r="Z66" s="62"/>
      <c r="AA66" s="62"/>
      <c r="AB66" s="62"/>
      <c r="AC66" s="62"/>
      <c r="AD66" s="62"/>
      <c r="AE66" s="62"/>
      <c r="AF66" s="62"/>
      <c r="AG66" s="62"/>
      <c r="AH66" s="62"/>
      <c r="AI66" s="62"/>
      <c r="AJ66" s="153"/>
    </row>
    <row r="67" spans="1:47" ht="6.6" customHeight="1" thickBot="1" x14ac:dyDescent="0.2">
      <c r="A67" s="383"/>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384"/>
    </row>
    <row r="68" spans="1:47" ht="14.1" customHeight="1" thickTop="1" x14ac:dyDescent="0.15">
      <c r="A68" s="26" t="s">
        <v>972</v>
      </c>
      <c r="AK68" s="369"/>
      <c r="AL68" s="274"/>
    </row>
    <row r="69" spans="1:47" ht="14.1" customHeight="1" x14ac:dyDescent="0.15">
      <c r="A69" s="26"/>
    </row>
    <row r="70" spans="1:47" ht="14.1" customHeight="1" x14ac:dyDescent="0.15">
      <c r="C70" s="9" t="s">
        <v>277</v>
      </c>
    </row>
    <row r="71" spans="1:47" ht="6.75" customHeight="1" x14ac:dyDescent="0.15">
      <c r="C71" s="25"/>
    </row>
    <row r="72" spans="1:47" ht="13.5" customHeight="1" x14ac:dyDescent="0.15">
      <c r="A72" s="30"/>
      <c r="B72" s="816" t="s">
        <v>260</v>
      </c>
      <c r="C72" s="817"/>
      <c r="D72" s="817"/>
      <c r="E72" s="817"/>
      <c r="F72" s="817"/>
      <c r="G72" s="818"/>
      <c r="H72" s="816" t="s">
        <v>23</v>
      </c>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8"/>
    </row>
    <row r="73" spans="1:47" ht="14.1" customHeight="1" x14ac:dyDescent="0.15">
      <c r="A73" s="803">
        <v>1</v>
      </c>
      <c r="B73" s="61" t="s">
        <v>249</v>
      </c>
      <c r="C73" s="9"/>
      <c r="D73" s="9"/>
      <c r="E73" s="9"/>
      <c r="F73" s="9"/>
      <c r="G73" s="152"/>
      <c r="I73" s="51" t="s">
        <v>16</v>
      </c>
      <c r="J73" s="9" t="s">
        <v>24</v>
      </c>
      <c r="K73" s="9"/>
      <c r="L73" s="9"/>
      <c r="AJ73" s="19"/>
      <c r="AU73" s="4" t="s">
        <v>962</v>
      </c>
    </row>
    <row r="74" spans="1:47" ht="14.1" customHeight="1" x14ac:dyDescent="0.15">
      <c r="A74" s="804"/>
      <c r="B74" s="806"/>
      <c r="C74" s="791"/>
      <c r="D74" s="791"/>
      <c r="E74" s="791"/>
      <c r="F74" s="791"/>
      <c r="G74" s="807"/>
      <c r="I74" s="51"/>
      <c r="J74" s="51" t="s">
        <v>16</v>
      </c>
      <c r="K74" s="9" t="s">
        <v>25</v>
      </c>
      <c r="L74" s="9"/>
      <c r="N74" s="51"/>
      <c r="O74" s="9"/>
      <c r="P74" s="9"/>
      <c r="AJ74" s="19"/>
      <c r="AU74" s="4" t="s">
        <v>963</v>
      </c>
    </row>
    <row r="75" spans="1:47" ht="14.1" customHeight="1" x14ac:dyDescent="0.15">
      <c r="A75" s="804"/>
      <c r="B75" s="806"/>
      <c r="C75" s="791"/>
      <c r="D75" s="791"/>
      <c r="E75" s="791"/>
      <c r="F75" s="791"/>
      <c r="G75" s="807"/>
      <c r="I75" s="51"/>
      <c r="J75" s="51" t="s">
        <v>558</v>
      </c>
      <c r="K75" s="9" t="s">
        <v>559</v>
      </c>
      <c r="L75" s="9"/>
      <c r="M75" s="51" t="s">
        <v>558</v>
      </c>
      <c r="N75" s="9" t="s">
        <v>560</v>
      </c>
      <c r="O75" s="9"/>
      <c r="P75" s="9"/>
      <c r="Q75" s="51" t="s">
        <v>16</v>
      </c>
      <c r="R75" s="9" t="s">
        <v>575</v>
      </c>
      <c r="S75" s="9"/>
      <c r="T75" s="9"/>
      <c r="V75" s="51" t="s">
        <v>558</v>
      </c>
      <c r="W75" s="9" t="s">
        <v>576</v>
      </c>
      <c r="X75" s="9"/>
      <c r="Z75" s="51" t="s">
        <v>558</v>
      </c>
      <c r="AA75" s="4" t="s">
        <v>577</v>
      </c>
      <c r="AD75" s="808"/>
      <c r="AE75" s="808"/>
      <c r="AF75" s="808"/>
      <c r="AG75" s="808"/>
      <c r="AH75" s="808"/>
      <c r="AI75" s="9" t="s">
        <v>578</v>
      </c>
      <c r="AJ75" s="19"/>
      <c r="AU75" s="4" t="s">
        <v>964</v>
      </c>
    </row>
    <row r="76" spans="1:47" ht="14.1" customHeight="1" x14ac:dyDescent="0.15">
      <c r="A76" s="804"/>
      <c r="B76" s="61" t="s">
        <v>250</v>
      </c>
      <c r="C76" s="9"/>
      <c r="D76" s="9"/>
      <c r="E76" s="9"/>
      <c r="F76" s="9"/>
      <c r="G76" s="152"/>
      <c r="I76" s="51"/>
      <c r="J76" s="51" t="s">
        <v>558</v>
      </c>
      <c r="K76" s="9" t="s">
        <v>26</v>
      </c>
      <c r="L76" s="9"/>
      <c r="R76" s="51"/>
      <c r="S76" s="9"/>
      <c r="T76" s="9"/>
      <c r="U76" s="9"/>
      <c r="V76" s="9"/>
      <c r="W76" s="9"/>
      <c r="X76" s="9"/>
      <c r="Y76" s="9"/>
      <c r="Z76" s="9"/>
      <c r="AA76" s="9"/>
      <c r="AB76" s="9"/>
      <c r="AG76" s="51"/>
      <c r="AH76" s="9"/>
      <c r="AI76" s="9"/>
      <c r="AJ76" s="19"/>
      <c r="AU76" s="4" t="s">
        <v>965</v>
      </c>
    </row>
    <row r="77" spans="1:47" ht="14.1" customHeight="1" x14ac:dyDescent="0.15">
      <c r="A77" s="804"/>
      <c r="B77" s="809"/>
      <c r="C77" s="788"/>
      <c r="D77" s="788"/>
      <c r="E77" s="788"/>
      <c r="F77" s="788"/>
      <c r="G77" s="810"/>
      <c r="I77" s="9"/>
      <c r="J77" s="51" t="s">
        <v>558</v>
      </c>
      <c r="K77" s="9" t="s">
        <v>252</v>
      </c>
      <c r="L77" s="9"/>
      <c r="M77" s="9"/>
      <c r="N77" s="9"/>
      <c r="O77" s="9"/>
      <c r="P77" s="9"/>
      <c r="Q77" s="57"/>
      <c r="R77" s="792"/>
      <c r="S77" s="792"/>
      <c r="T77" s="787"/>
      <c r="U77" s="787"/>
      <c r="V77" s="4" t="s">
        <v>177</v>
      </c>
      <c r="W77" s="787"/>
      <c r="X77" s="787"/>
      <c r="Y77" s="9" t="s">
        <v>94</v>
      </c>
      <c r="Z77" s="787"/>
      <c r="AA77" s="787"/>
      <c r="AB77" s="58" t="s">
        <v>179</v>
      </c>
      <c r="AC77" s="9" t="s">
        <v>131</v>
      </c>
      <c r="AD77" s="788"/>
      <c r="AE77" s="788"/>
      <c r="AF77" s="788"/>
      <c r="AG77" s="788"/>
      <c r="AH77" s="788"/>
      <c r="AI77" s="4" t="s">
        <v>126</v>
      </c>
      <c r="AJ77" s="19"/>
      <c r="AU77" s="4" t="s">
        <v>966</v>
      </c>
    </row>
    <row r="78" spans="1:47" ht="14.1" customHeight="1" x14ac:dyDescent="0.15">
      <c r="A78" s="804"/>
      <c r="B78" s="61" t="s">
        <v>251</v>
      </c>
      <c r="C78" s="9"/>
      <c r="D78" s="9"/>
      <c r="E78" s="9"/>
      <c r="F78" s="9"/>
      <c r="G78" s="152"/>
      <c r="I78" s="9"/>
      <c r="J78" s="51" t="s">
        <v>561</v>
      </c>
      <c r="K78" s="9" t="s">
        <v>253</v>
      </c>
      <c r="L78" s="9"/>
      <c r="M78" s="9"/>
      <c r="N78" s="9"/>
      <c r="O78" s="9"/>
      <c r="P78" s="9"/>
      <c r="Q78" s="57"/>
      <c r="R78" s="792"/>
      <c r="S78" s="792"/>
      <c r="T78" s="787"/>
      <c r="U78" s="787"/>
      <c r="V78" s="4" t="s">
        <v>177</v>
      </c>
      <c r="W78" s="787"/>
      <c r="X78" s="787"/>
      <c r="Y78" s="9" t="s">
        <v>94</v>
      </c>
      <c r="Z78" s="787"/>
      <c r="AA78" s="787"/>
      <c r="AB78" s="58" t="s">
        <v>179</v>
      </c>
      <c r="AC78" s="9" t="s">
        <v>131</v>
      </c>
      <c r="AD78" s="788"/>
      <c r="AE78" s="788"/>
      <c r="AF78" s="788"/>
      <c r="AG78" s="788"/>
      <c r="AH78" s="788"/>
      <c r="AI78" s="4" t="s">
        <v>126</v>
      </c>
      <c r="AJ78" s="19"/>
      <c r="AU78" s="4" t="s">
        <v>968</v>
      </c>
    </row>
    <row r="79" spans="1:47" ht="14.1" customHeight="1" x14ac:dyDescent="0.15">
      <c r="A79" s="804"/>
      <c r="B79" s="61" t="s">
        <v>562</v>
      </c>
      <c r="C79" s="790"/>
      <c r="D79" s="790"/>
      <c r="E79" s="790"/>
      <c r="F79" s="29" t="s">
        <v>563</v>
      </c>
      <c r="G79" s="153" t="s">
        <v>564</v>
      </c>
      <c r="H79" s="28"/>
      <c r="I79" s="51" t="s">
        <v>16</v>
      </c>
      <c r="J79" s="9" t="s">
        <v>254</v>
      </c>
      <c r="K79" s="9"/>
      <c r="L79" s="9"/>
      <c r="N79" s="51" t="s">
        <v>561</v>
      </c>
      <c r="O79" s="9" t="s">
        <v>27</v>
      </c>
      <c r="P79" s="9"/>
      <c r="Q79" s="9"/>
      <c r="S79" s="51" t="s">
        <v>561</v>
      </c>
      <c r="T79" s="9" t="s">
        <v>28</v>
      </c>
      <c r="U79" s="9"/>
      <c r="V79" s="9"/>
      <c r="W79" s="51" t="s">
        <v>561</v>
      </c>
      <c r="X79" s="9" t="s">
        <v>29</v>
      </c>
      <c r="Y79" s="9"/>
      <c r="AA79" s="51" t="s">
        <v>565</v>
      </c>
      <c r="AB79" s="9" t="s">
        <v>566</v>
      </c>
      <c r="AC79" s="9"/>
      <c r="AE79" s="791"/>
      <c r="AF79" s="791"/>
      <c r="AG79" s="791"/>
      <c r="AH79" s="791"/>
      <c r="AI79" s="20" t="s">
        <v>567</v>
      </c>
      <c r="AJ79" s="19"/>
      <c r="AU79" s="4" t="s">
        <v>967</v>
      </c>
    </row>
    <row r="80" spans="1:47" ht="14.1" customHeight="1" x14ac:dyDescent="0.15">
      <c r="A80" s="804"/>
      <c r="B80" s="61"/>
      <c r="C80" s="264" t="s">
        <v>743</v>
      </c>
      <c r="D80" s="154"/>
      <c r="E80" s="154"/>
      <c r="F80" s="62"/>
      <c r="G80" s="153"/>
      <c r="H80" s="28"/>
      <c r="I80" s="51" t="s">
        <v>565</v>
      </c>
      <c r="J80" s="887" t="s">
        <v>849</v>
      </c>
      <c r="K80" s="887"/>
      <c r="L80" s="887"/>
      <c r="M80" s="887"/>
      <c r="N80" s="887"/>
      <c r="O80" s="887"/>
      <c r="P80" s="887"/>
      <c r="Q80" s="887"/>
      <c r="R80" s="789"/>
      <c r="S80" s="789"/>
      <c r="T80" s="787"/>
      <c r="U80" s="787"/>
      <c r="V80" s="4" t="s">
        <v>177</v>
      </c>
      <c r="W80" s="787"/>
      <c r="X80" s="787"/>
      <c r="Y80" s="9" t="s">
        <v>94</v>
      </c>
      <c r="Z80" s="787"/>
      <c r="AA80" s="787"/>
      <c r="AB80" s="58" t="s">
        <v>179</v>
      </c>
      <c r="AC80" s="9" t="s">
        <v>131</v>
      </c>
      <c r="AD80" s="788"/>
      <c r="AE80" s="788"/>
      <c r="AF80" s="788"/>
      <c r="AG80" s="788"/>
      <c r="AH80" s="788"/>
      <c r="AI80" s="4" t="s">
        <v>126</v>
      </c>
      <c r="AJ80" s="19"/>
    </row>
    <row r="81" spans="1:36" ht="14.1" customHeight="1" x14ac:dyDescent="0.15">
      <c r="A81" s="804"/>
      <c r="B81" s="795" t="s">
        <v>261</v>
      </c>
      <c r="C81" s="796"/>
      <c r="D81" s="796"/>
      <c r="E81" s="796"/>
      <c r="F81" s="796"/>
      <c r="G81" s="797"/>
      <c r="H81" s="68"/>
      <c r="I81" s="70" t="s">
        <v>16</v>
      </c>
      <c r="J81" s="69" t="s">
        <v>262</v>
      </c>
      <c r="K81" s="69"/>
      <c r="L81" s="69"/>
      <c r="M81" s="69"/>
      <c r="N81" s="70" t="s">
        <v>16</v>
      </c>
      <c r="O81" s="69" t="s">
        <v>264</v>
      </c>
      <c r="P81" s="69"/>
      <c r="Q81" s="69"/>
      <c r="R81" s="69"/>
      <c r="S81" s="69" t="s">
        <v>420</v>
      </c>
      <c r="T81" s="71"/>
      <c r="U81" s="793"/>
      <c r="V81" s="793"/>
      <c r="W81" s="793"/>
      <c r="X81" s="793"/>
      <c r="Y81" s="793"/>
      <c r="Z81" s="793"/>
      <c r="AA81" s="793"/>
      <c r="AB81" s="793"/>
      <c r="AC81" s="793"/>
      <c r="AD81" s="793"/>
      <c r="AE81" s="793"/>
      <c r="AF81" s="793"/>
      <c r="AG81" s="793"/>
      <c r="AH81" s="793"/>
      <c r="AI81" s="22"/>
      <c r="AJ81" s="72"/>
    </row>
    <row r="82" spans="1:36" ht="14.1" customHeight="1" x14ac:dyDescent="0.15">
      <c r="A82" s="804"/>
      <c r="B82" s="811"/>
      <c r="C82" s="812"/>
      <c r="D82" s="812"/>
      <c r="E82" s="812"/>
      <c r="F82" s="812"/>
      <c r="G82" s="813"/>
      <c r="H82" s="73"/>
      <c r="I82" s="75" t="s">
        <v>16</v>
      </c>
      <c r="J82" s="74" t="s">
        <v>263</v>
      </c>
      <c r="K82" s="21"/>
      <c r="L82" s="74"/>
      <c r="M82" s="74"/>
      <c r="N82" s="75" t="s">
        <v>16</v>
      </c>
      <c r="O82" s="74" t="s">
        <v>265</v>
      </c>
      <c r="P82" s="74"/>
      <c r="Q82" s="74"/>
      <c r="R82" s="74"/>
      <c r="S82" s="74"/>
      <c r="T82" s="139"/>
      <c r="U82" s="794"/>
      <c r="V82" s="794"/>
      <c r="W82" s="794"/>
      <c r="X82" s="794"/>
      <c r="Y82" s="794"/>
      <c r="Z82" s="794"/>
      <c r="AA82" s="794"/>
      <c r="AB82" s="794"/>
      <c r="AC82" s="794"/>
      <c r="AD82" s="794"/>
      <c r="AE82" s="794"/>
      <c r="AF82" s="794"/>
      <c r="AG82" s="794"/>
      <c r="AH82" s="794"/>
      <c r="AI82" s="21"/>
      <c r="AJ82" s="76"/>
    </row>
    <row r="83" spans="1:36" ht="14.1" customHeight="1" x14ac:dyDescent="0.15">
      <c r="A83" s="804"/>
      <c r="B83" s="795" t="s">
        <v>266</v>
      </c>
      <c r="C83" s="796"/>
      <c r="D83" s="796"/>
      <c r="E83" s="796"/>
      <c r="F83" s="796"/>
      <c r="G83" s="797"/>
      <c r="H83" s="28"/>
      <c r="I83" s="62" t="s">
        <v>267</v>
      </c>
      <c r="L83" s="9"/>
      <c r="M83" s="9"/>
      <c r="N83" s="9"/>
      <c r="O83" s="9"/>
      <c r="P83" s="155" t="s">
        <v>568</v>
      </c>
      <c r="Q83" s="801"/>
      <c r="R83" s="801"/>
      <c r="S83" s="801"/>
      <c r="T83" s="801"/>
      <c r="U83" s="801"/>
      <c r="V83" s="801"/>
      <c r="W83" s="801"/>
      <c r="X83" s="155" t="s">
        <v>569</v>
      </c>
      <c r="Y83" s="23"/>
      <c r="Z83" s="57" t="s">
        <v>570</v>
      </c>
      <c r="AA83" s="9"/>
      <c r="AB83" s="801"/>
      <c r="AC83" s="801"/>
      <c r="AD83" s="801"/>
      <c r="AE83" s="801"/>
      <c r="AF83" s="801"/>
      <c r="AG83" s="801"/>
      <c r="AH83" s="801"/>
      <c r="AI83" s="155" t="s">
        <v>569</v>
      </c>
      <c r="AJ83" s="19"/>
    </row>
    <row r="84" spans="1:36" ht="14.1" customHeight="1" x14ac:dyDescent="0.15">
      <c r="A84" s="805"/>
      <c r="B84" s="798"/>
      <c r="C84" s="799"/>
      <c r="D84" s="799"/>
      <c r="E84" s="799"/>
      <c r="F84" s="799"/>
      <c r="G84" s="800"/>
      <c r="H84" s="59"/>
      <c r="I84" s="67" t="s">
        <v>268</v>
      </c>
      <c r="J84" s="56"/>
      <c r="K84" s="56"/>
      <c r="L84" s="56"/>
      <c r="M84" s="56"/>
      <c r="N84" s="56"/>
      <c r="O84" s="56"/>
      <c r="P84" s="156" t="s">
        <v>568</v>
      </c>
      <c r="Q84" s="802"/>
      <c r="R84" s="802"/>
      <c r="S84" s="802"/>
      <c r="T84" s="802"/>
      <c r="U84" s="802"/>
      <c r="V84" s="802"/>
      <c r="W84" s="802"/>
      <c r="X84" s="156" t="s">
        <v>569</v>
      </c>
      <c r="Y84" s="36"/>
      <c r="Z84" s="60" t="s">
        <v>570</v>
      </c>
      <c r="AA84" s="56"/>
      <c r="AB84" s="802"/>
      <c r="AC84" s="802"/>
      <c r="AD84" s="802"/>
      <c r="AE84" s="802"/>
      <c r="AF84" s="802"/>
      <c r="AG84" s="802"/>
      <c r="AH84" s="802"/>
      <c r="AI84" s="156" t="s">
        <v>569</v>
      </c>
      <c r="AJ84" s="18"/>
    </row>
    <row r="85" spans="1:36" ht="14.1" customHeight="1" x14ac:dyDescent="0.15">
      <c r="A85" s="804">
        <v>2</v>
      </c>
      <c r="B85" s="61" t="s">
        <v>249</v>
      </c>
      <c r="C85" s="9"/>
      <c r="D85" s="9"/>
      <c r="E85" s="9"/>
      <c r="F85" s="9"/>
      <c r="G85" s="152"/>
      <c r="I85" s="51" t="s">
        <v>561</v>
      </c>
      <c r="J85" s="9" t="s">
        <v>24</v>
      </c>
      <c r="K85" s="9"/>
      <c r="L85" s="9"/>
      <c r="AJ85" s="19"/>
    </row>
    <row r="86" spans="1:36" ht="14.1" customHeight="1" x14ac:dyDescent="0.15">
      <c r="A86" s="804"/>
      <c r="B86" s="806"/>
      <c r="C86" s="791"/>
      <c r="D86" s="791"/>
      <c r="E86" s="791"/>
      <c r="F86" s="791"/>
      <c r="G86" s="807"/>
      <c r="I86" s="51"/>
      <c r="J86" s="51" t="s">
        <v>16</v>
      </c>
      <c r="K86" s="9" t="s">
        <v>25</v>
      </c>
      <c r="L86" s="9"/>
      <c r="N86" s="51"/>
      <c r="O86" s="9"/>
      <c r="P86" s="9"/>
      <c r="AJ86" s="19"/>
    </row>
    <row r="87" spans="1:36" ht="14.1" customHeight="1" x14ac:dyDescent="0.15">
      <c r="A87" s="804"/>
      <c r="B87" s="806"/>
      <c r="C87" s="791"/>
      <c r="D87" s="791"/>
      <c r="E87" s="791"/>
      <c r="F87" s="791"/>
      <c r="G87" s="807"/>
      <c r="I87" s="51"/>
      <c r="J87" s="51" t="s">
        <v>561</v>
      </c>
      <c r="K87" s="9" t="s">
        <v>559</v>
      </c>
      <c r="L87" s="9"/>
      <c r="M87" s="51" t="s">
        <v>561</v>
      </c>
      <c r="N87" s="9" t="s">
        <v>571</v>
      </c>
      <c r="O87" s="9"/>
      <c r="P87" s="9"/>
      <c r="Q87" s="51" t="s">
        <v>561</v>
      </c>
      <c r="R87" s="9" t="s">
        <v>572</v>
      </c>
      <c r="S87" s="9"/>
      <c r="T87" s="9"/>
      <c r="V87" s="51" t="s">
        <v>561</v>
      </c>
      <c r="W87" s="9" t="s">
        <v>573</v>
      </c>
      <c r="X87" s="9"/>
      <c r="Z87" s="51" t="s">
        <v>561</v>
      </c>
      <c r="AA87" s="4" t="s">
        <v>574</v>
      </c>
      <c r="AD87" s="808"/>
      <c r="AE87" s="808"/>
      <c r="AF87" s="808"/>
      <c r="AG87" s="808"/>
      <c r="AH87" s="808"/>
      <c r="AI87" s="9" t="s">
        <v>564</v>
      </c>
      <c r="AJ87" s="19"/>
    </row>
    <row r="88" spans="1:36" ht="14.1" customHeight="1" x14ac:dyDescent="0.15">
      <c r="A88" s="804"/>
      <c r="B88" s="61" t="s">
        <v>250</v>
      </c>
      <c r="C88" s="9"/>
      <c r="D88" s="9"/>
      <c r="E88" s="9"/>
      <c r="F88" s="9"/>
      <c r="G88" s="152"/>
      <c r="I88" s="51"/>
      <c r="J88" s="51" t="s">
        <v>561</v>
      </c>
      <c r="K88" s="9" t="s">
        <v>26</v>
      </c>
      <c r="L88" s="9"/>
      <c r="R88" s="51"/>
      <c r="S88" s="9"/>
      <c r="T88" s="9"/>
      <c r="U88" s="9"/>
      <c r="V88" s="9"/>
      <c r="W88" s="9"/>
      <c r="X88" s="9"/>
      <c r="Y88" s="9"/>
      <c r="Z88" s="9"/>
      <c r="AA88" s="9"/>
      <c r="AB88" s="9"/>
      <c r="AG88" s="51"/>
      <c r="AH88" s="9"/>
      <c r="AI88" s="9"/>
      <c r="AJ88" s="19"/>
    </row>
    <row r="89" spans="1:36" ht="14.1" customHeight="1" x14ac:dyDescent="0.15">
      <c r="A89" s="804"/>
      <c r="B89" s="809"/>
      <c r="C89" s="788"/>
      <c r="D89" s="788"/>
      <c r="E89" s="788"/>
      <c r="F89" s="788"/>
      <c r="G89" s="810"/>
      <c r="I89" s="9"/>
      <c r="J89" s="51" t="s">
        <v>561</v>
      </c>
      <c r="K89" s="9" t="s">
        <v>252</v>
      </c>
      <c r="L89" s="9"/>
      <c r="M89" s="9"/>
      <c r="N89" s="9"/>
      <c r="O89" s="9"/>
      <c r="P89" s="9"/>
      <c r="Q89" s="57"/>
      <c r="R89" s="792"/>
      <c r="S89" s="792"/>
      <c r="T89" s="787"/>
      <c r="U89" s="787"/>
      <c r="V89" s="4" t="s">
        <v>177</v>
      </c>
      <c r="W89" s="787"/>
      <c r="X89" s="787"/>
      <c r="Y89" s="9" t="s">
        <v>94</v>
      </c>
      <c r="Z89" s="787"/>
      <c r="AA89" s="787"/>
      <c r="AB89" s="58" t="s">
        <v>179</v>
      </c>
      <c r="AC89" s="9" t="s">
        <v>131</v>
      </c>
      <c r="AD89" s="788"/>
      <c r="AE89" s="788"/>
      <c r="AF89" s="788"/>
      <c r="AG89" s="788"/>
      <c r="AH89" s="788"/>
      <c r="AI89" s="4" t="s">
        <v>126</v>
      </c>
      <c r="AJ89" s="19"/>
    </row>
    <row r="90" spans="1:36" ht="14.1" customHeight="1" x14ac:dyDescent="0.15">
      <c r="A90" s="804"/>
      <c r="B90" s="61" t="s">
        <v>251</v>
      </c>
      <c r="C90" s="9"/>
      <c r="D90" s="9"/>
      <c r="E90" s="9"/>
      <c r="F90" s="9"/>
      <c r="G90" s="152"/>
      <c r="I90" s="9"/>
      <c r="J90" s="51" t="s">
        <v>561</v>
      </c>
      <c r="K90" s="9" t="s">
        <v>253</v>
      </c>
      <c r="L90" s="9"/>
      <c r="M90" s="9"/>
      <c r="N90" s="9"/>
      <c r="O90" s="9"/>
      <c r="P90" s="9"/>
      <c r="Q90" s="57"/>
      <c r="R90" s="792"/>
      <c r="S90" s="792"/>
      <c r="T90" s="787"/>
      <c r="U90" s="787"/>
      <c r="V90" s="4" t="s">
        <v>177</v>
      </c>
      <c r="W90" s="787"/>
      <c r="X90" s="787"/>
      <c r="Y90" s="9" t="s">
        <v>94</v>
      </c>
      <c r="Z90" s="787"/>
      <c r="AA90" s="787"/>
      <c r="AB90" s="58" t="s">
        <v>179</v>
      </c>
      <c r="AC90" s="9" t="s">
        <v>131</v>
      </c>
      <c r="AD90" s="788"/>
      <c r="AE90" s="788"/>
      <c r="AF90" s="788"/>
      <c r="AG90" s="788"/>
      <c r="AH90" s="788"/>
      <c r="AI90" s="4" t="s">
        <v>126</v>
      </c>
      <c r="AJ90" s="19"/>
    </row>
    <row r="91" spans="1:36" ht="14.1" customHeight="1" x14ac:dyDescent="0.15">
      <c r="A91" s="804"/>
      <c r="B91" s="61" t="s">
        <v>562</v>
      </c>
      <c r="C91" s="790"/>
      <c r="D91" s="790"/>
      <c r="E91" s="790"/>
      <c r="F91" s="29" t="s">
        <v>563</v>
      </c>
      <c r="G91" s="153" t="s">
        <v>564</v>
      </c>
      <c r="H91" s="28"/>
      <c r="I91" s="51" t="s">
        <v>16</v>
      </c>
      <c r="J91" s="9" t="s">
        <v>254</v>
      </c>
      <c r="K91" s="9"/>
      <c r="L91" s="9"/>
      <c r="N91" s="51" t="s">
        <v>561</v>
      </c>
      <c r="O91" s="9" t="s">
        <v>27</v>
      </c>
      <c r="P91" s="9"/>
      <c r="Q91" s="9"/>
      <c r="S91" s="51" t="s">
        <v>561</v>
      </c>
      <c r="T91" s="9" t="s">
        <v>28</v>
      </c>
      <c r="U91" s="9"/>
      <c r="V91" s="9"/>
      <c r="W91" s="51" t="s">
        <v>561</v>
      </c>
      <c r="X91" s="9" t="s">
        <v>29</v>
      </c>
      <c r="Y91" s="9"/>
      <c r="AA91" s="51" t="s">
        <v>565</v>
      </c>
      <c r="AB91" s="9" t="s">
        <v>566</v>
      </c>
      <c r="AC91" s="9"/>
      <c r="AE91" s="791"/>
      <c r="AF91" s="791"/>
      <c r="AG91" s="791"/>
      <c r="AH91" s="791"/>
      <c r="AI91" s="20" t="s">
        <v>567</v>
      </c>
      <c r="AJ91" s="19"/>
    </row>
    <row r="92" spans="1:36" ht="14.1" customHeight="1" x14ac:dyDescent="0.15">
      <c r="A92" s="804"/>
      <c r="B92" s="61"/>
      <c r="C92" s="264" t="s">
        <v>743</v>
      </c>
      <c r="D92" s="154"/>
      <c r="E92" s="154"/>
      <c r="F92" s="62"/>
      <c r="G92" s="153"/>
      <c r="H92" s="28"/>
      <c r="I92" s="51" t="s">
        <v>565</v>
      </c>
      <c r="J92" s="887" t="s">
        <v>849</v>
      </c>
      <c r="K92" s="887"/>
      <c r="L92" s="887"/>
      <c r="M92" s="887"/>
      <c r="N92" s="887"/>
      <c r="O92" s="887"/>
      <c r="P92" s="887"/>
      <c r="Q92" s="887"/>
      <c r="R92" s="789"/>
      <c r="S92" s="789"/>
      <c r="T92" s="787"/>
      <c r="U92" s="787"/>
      <c r="V92" s="4" t="s">
        <v>177</v>
      </c>
      <c r="W92" s="787"/>
      <c r="X92" s="787"/>
      <c r="Y92" s="9" t="s">
        <v>94</v>
      </c>
      <c r="Z92" s="787"/>
      <c r="AA92" s="787"/>
      <c r="AB92" s="58" t="s">
        <v>179</v>
      </c>
      <c r="AC92" s="9" t="s">
        <v>131</v>
      </c>
      <c r="AD92" s="788"/>
      <c r="AE92" s="788"/>
      <c r="AF92" s="788"/>
      <c r="AG92" s="788"/>
      <c r="AH92" s="788"/>
      <c r="AI92" s="4" t="s">
        <v>126</v>
      </c>
      <c r="AJ92" s="19"/>
    </row>
    <row r="93" spans="1:36" ht="14.1" customHeight="1" x14ac:dyDescent="0.15">
      <c r="A93" s="804"/>
      <c r="B93" s="795" t="s">
        <v>261</v>
      </c>
      <c r="C93" s="796"/>
      <c r="D93" s="796"/>
      <c r="E93" s="796"/>
      <c r="F93" s="796"/>
      <c r="G93" s="797"/>
      <c r="H93" s="68"/>
      <c r="I93" s="70" t="s">
        <v>16</v>
      </c>
      <c r="J93" s="69" t="s">
        <v>262</v>
      </c>
      <c r="K93" s="69"/>
      <c r="L93" s="69"/>
      <c r="M93" s="69"/>
      <c r="N93" s="70" t="s">
        <v>16</v>
      </c>
      <c r="O93" s="69" t="s">
        <v>264</v>
      </c>
      <c r="P93" s="69"/>
      <c r="Q93" s="69"/>
      <c r="R93" s="69"/>
      <c r="S93" s="69" t="s">
        <v>420</v>
      </c>
      <c r="T93" s="71"/>
      <c r="U93" s="793"/>
      <c r="V93" s="793"/>
      <c r="W93" s="793"/>
      <c r="X93" s="793"/>
      <c r="Y93" s="793"/>
      <c r="Z93" s="793"/>
      <c r="AA93" s="793"/>
      <c r="AB93" s="793"/>
      <c r="AC93" s="793"/>
      <c r="AD93" s="793"/>
      <c r="AE93" s="793"/>
      <c r="AF93" s="793"/>
      <c r="AG93" s="793"/>
      <c r="AH93" s="793"/>
      <c r="AI93" s="22"/>
      <c r="AJ93" s="72"/>
    </row>
    <row r="94" spans="1:36" ht="14.1" customHeight="1" x14ac:dyDescent="0.15">
      <c r="A94" s="804"/>
      <c r="B94" s="811"/>
      <c r="C94" s="812"/>
      <c r="D94" s="812"/>
      <c r="E94" s="812"/>
      <c r="F94" s="812"/>
      <c r="G94" s="813"/>
      <c r="H94" s="73"/>
      <c r="I94" s="75" t="s">
        <v>16</v>
      </c>
      <c r="J94" s="74" t="s">
        <v>263</v>
      </c>
      <c r="K94" s="21"/>
      <c r="L94" s="74"/>
      <c r="M94" s="74"/>
      <c r="N94" s="75" t="s">
        <v>16</v>
      </c>
      <c r="O94" s="74" t="s">
        <v>265</v>
      </c>
      <c r="P94" s="74"/>
      <c r="Q94" s="74"/>
      <c r="R94" s="74"/>
      <c r="S94" s="74"/>
      <c r="T94" s="139"/>
      <c r="U94" s="794"/>
      <c r="V94" s="794"/>
      <c r="W94" s="794"/>
      <c r="X94" s="794"/>
      <c r="Y94" s="794"/>
      <c r="Z94" s="794"/>
      <c r="AA94" s="794"/>
      <c r="AB94" s="794"/>
      <c r="AC94" s="794"/>
      <c r="AD94" s="794"/>
      <c r="AE94" s="794"/>
      <c r="AF94" s="794"/>
      <c r="AG94" s="794"/>
      <c r="AH94" s="794"/>
      <c r="AI94" s="21"/>
      <c r="AJ94" s="76"/>
    </row>
    <row r="95" spans="1:36" ht="14.1" customHeight="1" x14ac:dyDescent="0.15">
      <c r="A95" s="804"/>
      <c r="B95" s="795" t="s">
        <v>266</v>
      </c>
      <c r="C95" s="796"/>
      <c r="D95" s="796"/>
      <c r="E95" s="796"/>
      <c r="F95" s="796"/>
      <c r="G95" s="797"/>
      <c r="H95" s="28"/>
      <c r="I95" s="62" t="s">
        <v>267</v>
      </c>
      <c r="L95" s="9"/>
      <c r="M95" s="9"/>
      <c r="N95" s="9"/>
      <c r="O95" s="9"/>
      <c r="P95" s="155" t="s">
        <v>568</v>
      </c>
      <c r="Q95" s="801"/>
      <c r="R95" s="801"/>
      <c r="S95" s="801"/>
      <c r="T95" s="801"/>
      <c r="U95" s="801"/>
      <c r="V95" s="801"/>
      <c r="W95" s="801"/>
      <c r="X95" s="155" t="s">
        <v>569</v>
      </c>
      <c r="Y95" s="23"/>
      <c r="Z95" s="57" t="s">
        <v>570</v>
      </c>
      <c r="AA95" s="9"/>
      <c r="AB95" s="801"/>
      <c r="AC95" s="801"/>
      <c r="AD95" s="801"/>
      <c r="AE95" s="801"/>
      <c r="AF95" s="801"/>
      <c r="AG95" s="801"/>
      <c r="AH95" s="801"/>
      <c r="AI95" s="155" t="s">
        <v>569</v>
      </c>
      <c r="AJ95" s="19"/>
    </row>
    <row r="96" spans="1:36" ht="14.1" customHeight="1" x14ac:dyDescent="0.15">
      <c r="A96" s="805"/>
      <c r="B96" s="798"/>
      <c r="C96" s="799"/>
      <c r="D96" s="799"/>
      <c r="E96" s="799"/>
      <c r="F96" s="799"/>
      <c r="G96" s="800"/>
      <c r="H96" s="59"/>
      <c r="I96" s="67" t="s">
        <v>268</v>
      </c>
      <c r="J96" s="56"/>
      <c r="K96" s="56"/>
      <c r="L96" s="56"/>
      <c r="M96" s="56"/>
      <c r="N96" s="56"/>
      <c r="O96" s="56"/>
      <c r="P96" s="156" t="s">
        <v>568</v>
      </c>
      <c r="Q96" s="802"/>
      <c r="R96" s="802"/>
      <c r="S96" s="802"/>
      <c r="T96" s="802"/>
      <c r="U96" s="802"/>
      <c r="V96" s="802"/>
      <c r="W96" s="802"/>
      <c r="X96" s="156" t="s">
        <v>569</v>
      </c>
      <c r="Y96" s="36"/>
      <c r="Z96" s="60" t="s">
        <v>570</v>
      </c>
      <c r="AA96" s="56"/>
      <c r="AB96" s="802"/>
      <c r="AC96" s="802"/>
      <c r="AD96" s="802"/>
      <c r="AE96" s="802"/>
      <c r="AF96" s="802"/>
      <c r="AG96" s="802"/>
      <c r="AH96" s="802"/>
      <c r="AI96" s="156" t="s">
        <v>569</v>
      </c>
      <c r="AJ96" s="18"/>
    </row>
    <row r="97" spans="1:36" ht="14.1" customHeight="1" x14ac:dyDescent="0.15">
      <c r="A97" s="804">
        <v>3</v>
      </c>
      <c r="B97" s="61" t="s">
        <v>249</v>
      </c>
      <c r="C97" s="9"/>
      <c r="D97" s="9"/>
      <c r="E97" s="9"/>
      <c r="F97" s="9"/>
      <c r="G97" s="152"/>
      <c r="I97" s="51" t="s">
        <v>561</v>
      </c>
      <c r="J97" s="9" t="s">
        <v>24</v>
      </c>
      <c r="K97" s="9"/>
      <c r="L97" s="9"/>
      <c r="AJ97" s="19"/>
    </row>
    <row r="98" spans="1:36" ht="14.1" customHeight="1" x14ac:dyDescent="0.15">
      <c r="A98" s="804"/>
      <c r="B98" s="806"/>
      <c r="C98" s="791"/>
      <c r="D98" s="791"/>
      <c r="E98" s="791"/>
      <c r="F98" s="791"/>
      <c r="G98" s="807"/>
      <c r="I98" s="51"/>
      <c r="J98" s="51" t="s">
        <v>16</v>
      </c>
      <c r="K98" s="9" t="s">
        <v>25</v>
      </c>
      <c r="L98" s="9"/>
      <c r="N98" s="51"/>
      <c r="O98" s="9"/>
      <c r="P98" s="9"/>
      <c r="AJ98" s="19"/>
    </row>
    <row r="99" spans="1:36" ht="14.1" customHeight="1" x14ac:dyDescent="0.15">
      <c r="A99" s="804"/>
      <c r="B99" s="806"/>
      <c r="C99" s="791"/>
      <c r="D99" s="791"/>
      <c r="E99" s="791"/>
      <c r="F99" s="791"/>
      <c r="G99" s="807"/>
      <c r="I99" s="51"/>
      <c r="J99" s="51" t="s">
        <v>561</v>
      </c>
      <c r="K99" s="9" t="s">
        <v>559</v>
      </c>
      <c r="L99" s="9"/>
      <c r="M99" s="51" t="s">
        <v>561</v>
      </c>
      <c r="N99" s="9" t="s">
        <v>571</v>
      </c>
      <c r="O99" s="9"/>
      <c r="P99" s="9"/>
      <c r="Q99" s="51" t="s">
        <v>561</v>
      </c>
      <c r="R99" s="9" t="s">
        <v>572</v>
      </c>
      <c r="S99" s="9"/>
      <c r="T99" s="9"/>
      <c r="V99" s="51" t="s">
        <v>561</v>
      </c>
      <c r="W99" s="9" t="s">
        <v>573</v>
      </c>
      <c r="X99" s="9"/>
      <c r="Z99" s="51" t="s">
        <v>561</v>
      </c>
      <c r="AA99" s="4" t="s">
        <v>574</v>
      </c>
      <c r="AD99" s="808"/>
      <c r="AE99" s="808"/>
      <c r="AF99" s="808"/>
      <c r="AG99" s="808"/>
      <c r="AH99" s="808"/>
      <c r="AI99" s="9" t="s">
        <v>564</v>
      </c>
      <c r="AJ99" s="19"/>
    </row>
    <row r="100" spans="1:36" ht="14.1" customHeight="1" x14ac:dyDescent="0.15">
      <c r="A100" s="804"/>
      <c r="B100" s="61" t="s">
        <v>250</v>
      </c>
      <c r="C100" s="9"/>
      <c r="D100" s="9"/>
      <c r="E100" s="9"/>
      <c r="F100" s="9"/>
      <c r="G100" s="152"/>
      <c r="I100" s="51"/>
      <c r="J100" s="51" t="s">
        <v>561</v>
      </c>
      <c r="K100" s="9" t="s">
        <v>26</v>
      </c>
      <c r="L100" s="9"/>
      <c r="R100" s="51"/>
      <c r="S100" s="9"/>
      <c r="T100" s="9"/>
      <c r="U100" s="9"/>
      <c r="V100" s="9"/>
      <c r="W100" s="9"/>
      <c r="X100" s="9"/>
      <c r="Y100" s="9"/>
      <c r="Z100" s="9"/>
      <c r="AA100" s="9"/>
      <c r="AB100" s="9"/>
      <c r="AG100" s="51"/>
      <c r="AH100" s="9"/>
      <c r="AI100" s="9"/>
      <c r="AJ100" s="19"/>
    </row>
    <row r="101" spans="1:36" ht="14.1" customHeight="1" x14ac:dyDescent="0.15">
      <c r="A101" s="804"/>
      <c r="B101" s="809"/>
      <c r="C101" s="788"/>
      <c r="D101" s="788"/>
      <c r="E101" s="788"/>
      <c r="F101" s="788"/>
      <c r="G101" s="810"/>
      <c r="I101" s="9"/>
      <c r="J101" s="51" t="s">
        <v>561</v>
      </c>
      <c r="K101" s="9" t="s">
        <v>252</v>
      </c>
      <c r="L101" s="9"/>
      <c r="M101" s="9"/>
      <c r="N101" s="9"/>
      <c r="O101" s="9"/>
      <c r="P101" s="9"/>
      <c r="Q101" s="57"/>
      <c r="R101" s="792"/>
      <c r="S101" s="792"/>
      <c r="T101" s="787"/>
      <c r="U101" s="787"/>
      <c r="V101" s="4" t="s">
        <v>177</v>
      </c>
      <c r="W101" s="787"/>
      <c r="X101" s="787"/>
      <c r="Y101" s="9" t="s">
        <v>94</v>
      </c>
      <c r="Z101" s="787"/>
      <c r="AA101" s="787"/>
      <c r="AB101" s="58" t="s">
        <v>179</v>
      </c>
      <c r="AC101" s="9" t="s">
        <v>131</v>
      </c>
      <c r="AD101" s="788"/>
      <c r="AE101" s="788"/>
      <c r="AF101" s="788"/>
      <c r="AG101" s="788"/>
      <c r="AH101" s="788"/>
      <c r="AI101" s="4" t="s">
        <v>126</v>
      </c>
      <c r="AJ101" s="19"/>
    </row>
    <row r="102" spans="1:36" ht="14.1" customHeight="1" x14ac:dyDescent="0.15">
      <c r="A102" s="804"/>
      <c r="B102" s="61" t="s">
        <v>251</v>
      </c>
      <c r="C102" s="9"/>
      <c r="D102" s="9"/>
      <c r="E102" s="9"/>
      <c r="F102" s="9"/>
      <c r="G102" s="152"/>
      <c r="I102" s="9"/>
      <c r="J102" s="51" t="s">
        <v>561</v>
      </c>
      <c r="K102" s="9" t="s">
        <v>253</v>
      </c>
      <c r="L102" s="9"/>
      <c r="M102" s="9"/>
      <c r="N102" s="9"/>
      <c r="O102" s="9"/>
      <c r="P102" s="9"/>
      <c r="Q102" s="57"/>
      <c r="R102" s="792"/>
      <c r="S102" s="792"/>
      <c r="T102" s="787"/>
      <c r="U102" s="787"/>
      <c r="V102" s="4" t="s">
        <v>177</v>
      </c>
      <c r="W102" s="787"/>
      <c r="X102" s="787"/>
      <c r="Y102" s="9" t="s">
        <v>94</v>
      </c>
      <c r="Z102" s="787"/>
      <c r="AA102" s="787"/>
      <c r="AB102" s="58" t="s">
        <v>179</v>
      </c>
      <c r="AC102" s="9" t="s">
        <v>131</v>
      </c>
      <c r="AD102" s="788"/>
      <c r="AE102" s="788"/>
      <c r="AF102" s="788"/>
      <c r="AG102" s="788"/>
      <c r="AH102" s="788"/>
      <c r="AI102" s="4" t="s">
        <v>126</v>
      </c>
      <c r="AJ102" s="19"/>
    </row>
    <row r="103" spans="1:36" ht="14.1" customHeight="1" x14ac:dyDescent="0.15">
      <c r="A103" s="804"/>
      <c r="B103" s="61" t="s">
        <v>562</v>
      </c>
      <c r="C103" s="790"/>
      <c r="D103" s="790"/>
      <c r="E103" s="790"/>
      <c r="F103" s="29" t="s">
        <v>563</v>
      </c>
      <c r="G103" s="153" t="s">
        <v>564</v>
      </c>
      <c r="H103" s="28"/>
      <c r="I103" s="51" t="s">
        <v>16</v>
      </c>
      <c r="J103" s="9" t="s">
        <v>254</v>
      </c>
      <c r="K103" s="9"/>
      <c r="L103" s="9"/>
      <c r="N103" s="51" t="s">
        <v>561</v>
      </c>
      <c r="O103" s="9" t="s">
        <v>27</v>
      </c>
      <c r="P103" s="9"/>
      <c r="Q103" s="9"/>
      <c r="S103" s="51" t="s">
        <v>561</v>
      </c>
      <c r="T103" s="9" t="s">
        <v>28</v>
      </c>
      <c r="U103" s="9"/>
      <c r="V103" s="9"/>
      <c r="W103" s="51" t="s">
        <v>561</v>
      </c>
      <c r="X103" s="9" t="s">
        <v>29</v>
      </c>
      <c r="Y103" s="9"/>
      <c r="AA103" s="51" t="s">
        <v>565</v>
      </c>
      <c r="AB103" s="9" t="s">
        <v>566</v>
      </c>
      <c r="AC103" s="9"/>
      <c r="AE103" s="791"/>
      <c r="AF103" s="791"/>
      <c r="AG103" s="791"/>
      <c r="AH103" s="791"/>
      <c r="AI103" s="20" t="s">
        <v>567</v>
      </c>
      <c r="AJ103" s="19"/>
    </row>
    <row r="104" spans="1:36" ht="14.1" customHeight="1" x14ac:dyDescent="0.15">
      <c r="A104" s="804"/>
      <c r="B104" s="61"/>
      <c r="C104" s="264" t="s">
        <v>743</v>
      </c>
      <c r="D104" s="154"/>
      <c r="E104" s="154"/>
      <c r="F104" s="62"/>
      <c r="G104" s="153"/>
      <c r="H104" s="28"/>
      <c r="I104" s="51" t="s">
        <v>565</v>
      </c>
      <c r="J104" s="887" t="s">
        <v>849</v>
      </c>
      <c r="K104" s="887"/>
      <c r="L104" s="887"/>
      <c r="M104" s="887"/>
      <c r="N104" s="887"/>
      <c r="O104" s="887"/>
      <c r="P104" s="887"/>
      <c r="Q104" s="887"/>
      <c r="R104" s="789"/>
      <c r="S104" s="789"/>
      <c r="T104" s="787"/>
      <c r="U104" s="787"/>
      <c r="V104" s="4" t="s">
        <v>177</v>
      </c>
      <c r="W104" s="787"/>
      <c r="X104" s="787"/>
      <c r="Y104" s="9" t="s">
        <v>94</v>
      </c>
      <c r="Z104" s="787"/>
      <c r="AA104" s="787"/>
      <c r="AB104" s="58" t="s">
        <v>179</v>
      </c>
      <c r="AC104" s="9" t="s">
        <v>131</v>
      </c>
      <c r="AD104" s="788"/>
      <c r="AE104" s="788"/>
      <c r="AF104" s="788"/>
      <c r="AG104" s="788"/>
      <c r="AH104" s="788"/>
      <c r="AI104" s="4" t="s">
        <v>126</v>
      </c>
      <c r="AJ104" s="19"/>
    </row>
    <row r="105" spans="1:36" ht="14.1" customHeight="1" x14ac:dyDescent="0.15">
      <c r="A105" s="804"/>
      <c r="B105" s="795" t="s">
        <v>261</v>
      </c>
      <c r="C105" s="796"/>
      <c r="D105" s="796"/>
      <c r="E105" s="796"/>
      <c r="F105" s="796"/>
      <c r="G105" s="797"/>
      <c r="H105" s="68"/>
      <c r="I105" s="70" t="s">
        <v>16</v>
      </c>
      <c r="J105" s="69" t="s">
        <v>262</v>
      </c>
      <c r="K105" s="69"/>
      <c r="L105" s="69"/>
      <c r="M105" s="69"/>
      <c r="N105" s="70" t="s">
        <v>16</v>
      </c>
      <c r="O105" s="69" t="s">
        <v>264</v>
      </c>
      <c r="P105" s="69"/>
      <c r="Q105" s="69"/>
      <c r="R105" s="69"/>
      <c r="S105" s="69" t="s">
        <v>420</v>
      </c>
      <c r="T105" s="71"/>
      <c r="U105" s="793"/>
      <c r="V105" s="793"/>
      <c r="W105" s="793"/>
      <c r="X105" s="793"/>
      <c r="Y105" s="793"/>
      <c r="Z105" s="793"/>
      <c r="AA105" s="793"/>
      <c r="AB105" s="793"/>
      <c r="AC105" s="793"/>
      <c r="AD105" s="793"/>
      <c r="AE105" s="793"/>
      <c r="AF105" s="793"/>
      <c r="AG105" s="793"/>
      <c r="AH105" s="793"/>
      <c r="AI105" s="22"/>
      <c r="AJ105" s="72"/>
    </row>
    <row r="106" spans="1:36" ht="14.1" customHeight="1" x14ac:dyDescent="0.15">
      <c r="A106" s="804"/>
      <c r="B106" s="811"/>
      <c r="C106" s="812"/>
      <c r="D106" s="812"/>
      <c r="E106" s="812"/>
      <c r="F106" s="812"/>
      <c r="G106" s="813"/>
      <c r="H106" s="73"/>
      <c r="I106" s="75" t="s">
        <v>16</v>
      </c>
      <c r="J106" s="74" t="s">
        <v>263</v>
      </c>
      <c r="K106" s="21"/>
      <c r="L106" s="74"/>
      <c r="M106" s="74"/>
      <c r="N106" s="75" t="s">
        <v>16</v>
      </c>
      <c r="O106" s="74" t="s">
        <v>265</v>
      </c>
      <c r="P106" s="74"/>
      <c r="Q106" s="74"/>
      <c r="R106" s="74"/>
      <c r="S106" s="74"/>
      <c r="T106" s="139"/>
      <c r="U106" s="794"/>
      <c r="V106" s="794"/>
      <c r="W106" s="794"/>
      <c r="X106" s="794"/>
      <c r="Y106" s="794"/>
      <c r="Z106" s="794"/>
      <c r="AA106" s="794"/>
      <c r="AB106" s="794"/>
      <c r="AC106" s="794"/>
      <c r="AD106" s="794"/>
      <c r="AE106" s="794"/>
      <c r="AF106" s="794"/>
      <c r="AG106" s="794"/>
      <c r="AH106" s="794"/>
      <c r="AI106" s="21"/>
      <c r="AJ106" s="76"/>
    </row>
    <row r="107" spans="1:36" ht="14.1" customHeight="1" x14ac:dyDescent="0.15">
      <c r="A107" s="804"/>
      <c r="B107" s="795" t="s">
        <v>266</v>
      </c>
      <c r="C107" s="796"/>
      <c r="D107" s="796"/>
      <c r="E107" s="796"/>
      <c r="F107" s="796"/>
      <c r="G107" s="797"/>
      <c r="H107" s="28"/>
      <c r="I107" s="62" t="s">
        <v>267</v>
      </c>
      <c r="L107" s="9"/>
      <c r="M107" s="9"/>
      <c r="N107" s="9"/>
      <c r="O107" s="9"/>
      <c r="P107" s="155" t="s">
        <v>568</v>
      </c>
      <c r="Q107" s="801"/>
      <c r="R107" s="801"/>
      <c r="S107" s="801"/>
      <c r="T107" s="801"/>
      <c r="U107" s="801"/>
      <c r="V107" s="801"/>
      <c r="W107" s="801"/>
      <c r="X107" s="155" t="s">
        <v>569</v>
      </c>
      <c r="Y107" s="23"/>
      <c r="Z107" s="57" t="s">
        <v>570</v>
      </c>
      <c r="AA107" s="9"/>
      <c r="AB107" s="801"/>
      <c r="AC107" s="801"/>
      <c r="AD107" s="801"/>
      <c r="AE107" s="801"/>
      <c r="AF107" s="801"/>
      <c r="AG107" s="801"/>
      <c r="AH107" s="801"/>
      <c r="AI107" s="155" t="s">
        <v>569</v>
      </c>
      <c r="AJ107" s="19"/>
    </row>
    <row r="108" spans="1:36" ht="14.1" customHeight="1" x14ac:dyDescent="0.15">
      <c r="A108" s="805"/>
      <c r="B108" s="798"/>
      <c r="C108" s="799"/>
      <c r="D108" s="799"/>
      <c r="E108" s="799"/>
      <c r="F108" s="799"/>
      <c r="G108" s="800"/>
      <c r="H108" s="59"/>
      <c r="I108" s="67" t="s">
        <v>268</v>
      </c>
      <c r="J108" s="56"/>
      <c r="K108" s="56"/>
      <c r="L108" s="56"/>
      <c r="M108" s="56"/>
      <c r="N108" s="56"/>
      <c r="O108" s="56"/>
      <c r="P108" s="156" t="s">
        <v>568</v>
      </c>
      <c r="Q108" s="802"/>
      <c r="R108" s="802"/>
      <c r="S108" s="802"/>
      <c r="T108" s="802"/>
      <c r="U108" s="802"/>
      <c r="V108" s="802"/>
      <c r="W108" s="802"/>
      <c r="X108" s="156" t="s">
        <v>569</v>
      </c>
      <c r="Y108" s="36"/>
      <c r="Z108" s="60" t="s">
        <v>570</v>
      </c>
      <c r="AA108" s="56"/>
      <c r="AB108" s="802"/>
      <c r="AC108" s="802"/>
      <c r="AD108" s="802"/>
      <c r="AE108" s="802"/>
      <c r="AF108" s="802"/>
      <c r="AG108" s="802"/>
      <c r="AH108" s="802"/>
      <c r="AI108" s="156" t="s">
        <v>569</v>
      </c>
      <c r="AJ108" s="18"/>
    </row>
    <row r="109" spans="1:36" s="8" customFormat="1" ht="13.5" customHeight="1" x14ac:dyDescent="0.15">
      <c r="A109" s="803">
        <v>4</v>
      </c>
      <c r="B109" s="61" t="s">
        <v>249</v>
      </c>
      <c r="C109" s="9"/>
      <c r="D109" s="9"/>
      <c r="E109" s="9"/>
      <c r="F109" s="9"/>
      <c r="G109" s="152"/>
      <c r="H109" s="4"/>
      <c r="I109" s="51" t="s">
        <v>561</v>
      </c>
      <c r="J109" s="9" t="s">
        <v>24</v>
      </c>
      <c r="K109" s="9"/>
      <c r="L109" s="9"/>
      <c r="M109" s="4"/>
      <c r="N109" s="4"/>
      <c r="O109" s="4"/>
      <c r="P109" s="4"/>
      <c r="Q109" s="4"/>
      <c r="R109" s="4"/>
      <c r="S109" s="4"/>
      <c r="T109" s="4"/>
      <c r="U109" s="4"/>
      <c r="V109" s="4"/>
      <c r="W109" s="4"/>
      <c r="X109" s="4"/>
      <c r="Y109" s="4"/>
      <c r="Z109" s="4"/>
      <c r="AA109" s="4"/>
      <c r="AB109" s="4"/>
      <c r="AC109" s="4"/>
      <c r="AD109" s="4"/>
      <c r="AE109" s="4"/>
      <c r="AF109" s="4"/>
      <c r="AG109" s="4"/>
      <c r="AH109" s="4"/>
      <c r="AI109" s="4"/>
      <c r="AJ109" s="19"/>
    </row>
    <row r="110" spans="1:36" ht="14.1" customHeight="1" x14ac:dyDescent="0.15">
      <c r="A110" s="804"/>
      <c r="B110" s="806"/>
      <c r="C110" s="791"/>
      <c r="D110" s="791"/>
      <c r="E110" s="791"/>
      <c r="F110" s="791"/>
      <c r="G110" s="807"/>
      <c r="I110" s="51"/>
      <c r="J110" s="51" t="s">
        <v>16</v>
      </c>
      <c r="K110" s="9" t="s">
        <v>25</v>
      </c>
      <c r="L110" s="9"/>
      <c r="N110" s="51"/>
      <c r="O110" s="9"/>
      <c r="P110" s="9"/>
      <c r="AJ110" s="19"/>
    </row>
    <row r="111" spans="1:36" ht="14.1" customHeight="1" x14ac:dyDescent="0.15">
      <c r="A111" s="804"/>
      <c r="B111" s="806"/>
      <c r="C111" s="791"/>
      <c r="D111" s="791"/>
      <c r="E111" s="791"/>
      <c r="F111" s="791"/>
      <c r="G111" s="807"/>
      <c r="I111" s="51"/>
      <c r="J111" s="51" t="s">
        <v>561</v>
      </c>
      <c r="K111" s="9" t="s">
        <v>559</v>
      </c>
      <c r="L111" s="9"/>
      <c r="M111" s="51" t="s">
        <v>561</v>
      </c>
      <c r="N111" s="9" t="s">
        <v>571</v>
      </c>
      <c r="O111" s="9"/>
      <c r="P111" s="9"/>
      <c r="Q111" s="51" t="s">
        <v>561</v>
      </c>
      <c r="R111" s="9" t="s">
        <v>572</v>
      </c>
      <c r="S111" s="9"/>
      <c r="T111" s="9"/>
      <c r="V111" s="51" t="s">
        <v>561</v>
      </c>
      <c r="W111" s="9" t="s">
        <v>573</v>
      </c>
      <c r="X111" s="9"/>
      <c r="Z111" s="51" t="s">
        <v>561</v>
      </c>
      <c r="AA111" s="4" t="s">
        <v>574</v>
      </c>
      <c r="AD111" s="808"/>
      <c r="AE111" s="808"/>
      <c r="AF111" s="808"/>
      <c r="AG111" s="808"/>
      <c r="AH111" s="808"/>
      <c r="AI111" s="9" t="s">
        <v>564</v>
      </c>
      <c r="AJ111" s="19"/>
    </row>
    <row r="112" spans="1:36" ht="14.1" customHeight="1" x14ac:dyDescent="0.15">
      <c r="A112" s="804"/>
      <c r="B112" s="61" t="s">
        <v>250</v>
      </c>
      <c r="C112" s="9"/>
      <c r="D112" s="9"/>
      <c r="E112" s="9"/>
      <c r="F112" s="9"/>
      <c r="G112" s="152"/>
      <c r="I112" s="51"/>
      <c r="J112" s="51" t="s">
        <v>561</v>
      </c>
      <c r="K112" s="9" t="s">
        <v>26</v>
      </c>
      <c r="L112" s="9"/>
      <c r="R112" s="51"/>
      <c r="S112" s="9"/>
      <c r="T112" s="9"/>
      <c r="U112" s="9"/>
      <c r="V112" s="9"/>
      <c r="W112" s="9"/>
      <c r="X112" s="9"/>
      <c r="Y112" s="9"/>
      <c r="Z112" s="9"/>
      <c r="AA112" s="9"/>
      <c r="AB112" s="9"/>
      <c r="AG112" s="51"/>
      <c r="AH112" s="9"/>
      <c r="AI112" s="9"/>
      <c r="AJ112" s="19"/>
    </row>
    <row r="113" spans="1:36" ht="14.1" customHeight="1" x14ac:dyDescent="0.15">
      <c r="A113" s="804"/>
      <c r="B113" s="809"/>
      <c r="C113" s="788"/>
      <c r="D113" s="788"/>
      <c r="E113" s="788"/>
      <c r="F113" s="788"/>
      <c r="G113" s="810"/>
      <c r="I113" s="9"/>
      <c r="J113" s="51" t="s">
        <v>561</v>
      </c>
      <c r="K113" s="9" t="s">
        <v>252</v>
      </c>
      <c r="L113" s="9"/>
      <c r="M113" s="9"/>
      <c r="N113" s="9"/>
      <c r="O113" s="9"/>
      <c r="P113" s="9"/>
      <c r="Q113" s="57"/>
      <c r="R113" s="792"/>
      <c r="S113" s="792"/>
      <c r="T113" s="787"/>
      <c r="U113" s="787"/>
      <c r="V113" s="4" t="s">
        <v>177</v>
      </c>
      <c r="W113" s="787"/>
      <c r="X113" s="787"/>
      <c r="Y113" s="9" t="s">
        <v>94</v>
      </c>
      <c r="Z113" s="787"/>
      <c r="AA113" s="787"/>
      <c r="AB113" s="58" t="s">
        <v>179</v>
      </c>
      <c r="AC113" s="9" t="s">
        <v>131</v>
      </c>
      <c r="AD113" s="788"/>
      <c r="AE113" s="788"/>
      <c r="AF113" s="788"/>
      <c r="AG113" s="788"/>
      <c r="AH113" s="788"/>
      <c r="AI113" s="4" t="s">
        <v>126</v>
      </c>
      <c r="AJ113" s="19"/>
    </row>
    <row r="114" spans="1:36" ht="14.1" customHeight="1" x14ac:dyDescent="0.15">
      <c r="A114" s="804"/>
      <c r="B114" s="61" t="s">
        <v>251</v>
      </c>
      <c r="C114" s="9"/>
      <c r="D114" s="9"/>
      <c r="E114" s="9"/>
      <c r="F114" s="9"/>
      <c r="G114" s="152"/>
      <c r="I114" s="9"/>
      <c r="J114" s="51" t="s">
        <v>561</v>
      </c>
      <c r="K114" s="9" t="s">
        <v>253</v>
      </c>
      <c r="L114" s="9"/>
      <c r="M114" s="9"/>
      <c r="N114" s="9"/>
      <c r="O114" s="9"/>
      <c r="P114" s="9"/>
      <c r="Q114" s="57"/>
      <c r="R114" s="792"/>
      <c r="S114" s="792"/>
      <c r="T114" s="787"/>
      <c r="U114" s="787"/>
      <c r="V114" s="4" t="s">
        <v>177</v>
      </c>
      <c r="W114" s="787"/>
      <c r="X114" s="787"/>
      <c r="Y114" s="9" t="s">
        <v>94</v>
      </c>
      <c r="Z114" s="787"/>
      <c r="AA114" s="787"/>
      <c r="AB114" s="58" t="s">
        <v>179</v>
      </c>
      <c r="AC114" s="9" t="s">
        <v>131</v>
      </c>
      <c r="AD114" s="788"/>
      <c r="AE114" s="788"/>
      <c r="AF114" s="788"/>
      <c r="AG114" s="788"/>
      <c r="AH114" s="788"/>
      <c r="AI114" s="4" t="s">
        <v>126</v>
      </c>
      <c r="AJ114" s="19"/>
    </row>
    <row r="115" spans="1:36" ht="14.1" customHeight="1" x14ac:dyDescent="0.15">
      <c r="A115" s="804"/>
      <c r="B115" s="61" t="s">
        <v>562</v>
      </c>
      <c r="C115" s="790"/>
      <c r="D115" s="790"/>
      <c r="E115" s="790"/>
      <c r="F115" s="29" t="s">
        <v>563</v>
      </c>
      <c r="G115" s="153" t="s">
        <v>564</v>
      </c>
      <c r="H115" s="28"/>
      <c r="I115" s="51" t="s">
        <v>16</v>
      </c>
      <c r="J115" s="9" t="s">
        <v>254</v>
      </c>
      <c r="K115" s="9"/>
      <c r="L115" s="9"/>
      <c r="N115" s="51" t="s">
        <v>561</v>
      </c>
      <c r="O115" s="9" t="s">
        <v>27</v>
      </c>
      <c r="P115" s="9"/>
      <c r="Q115" s="9"/>
      <c r="S115" s="51" t="s">
        <v>561</v>
      </c>
      <c r="T115" s="9" t="s">
        <v>28</v>
      </c>
      <c r="U115" s="9"/>
      <c r="V115" s="9"/>
      <c r="W115" s="51" t="s">
        <v>561</v>
      </c>
      <c r="X115" s="9" t="s">
        <v>29</v>
      </c>
      <c r="Y115" s="9"/>
      <c r="AA115" s="51" t="s">
        <v>565</v>
      </c>
      <c r="AB115" s="9" t="s">
        <v>566</v>
      </c>
      <c r="AC115" s="9"/>
      <c r="AE115" s="791"/>
      <c r="AF115" s="791"/>
      <c r="AG115" s="791"/>
      <c r="AH115" s="791"/>
      <c r="AI115" s="20" t="s">
        <v>567</v>
      </c>
      <c r="AJ115" s="19"/>
    </row>
    <row r="116" spans="1:36" ht="14.1" customHeight="1" x14ac:dyDescent="0.15">
      <c r="A116" s="804"/>
      <c r="B116" s="61"/>
      <c r="C116" s="264" t="s">
        <v>743</v>
      </c>
      <c r="D116" s="154"/>
      <c r="E116" s="154"/>
      <c r="F116" s="62"/>
      <c r="G116" s="153"/>
      <c r="H116" s="28"/>
      <c r="I116" s="51" t="s">
        <v>565</v>
      </c>
      <c r="J116" s="887" t="s">
        <v>849</v>
      </c>
      <c r="K116" s="887"/>
      <c r="L116" s="887"/>
      <c r="M116" s="887"/>
      <c r="N116" s="887"/>
      <c r="O116" s="887"/>
      <c r="P116" s="887"/>
      <c r="Q116" s="887"/>
      <c r="R116" s="789"/>
      <c r="S116" s="789"/>
      <c r="T116" s="787"/>
      <c r="U116" s="787"/>
      <c r="V116" s="4" t="s">
        <v>177</v>
      </c>
      <c r="W116" s="787"/>
      <c r="X116" s="787"/>
      <c r="Y116" s="9" t="s">
        <v>94</v>
      </c>
      <c r="Z116" s="787"/>
      <c r="AA116" s="787"/>
      <c r="AB116" s="58" t="s">
        <v>179</v>
      </c>
      <c r="AC116" s="9" t="s">
        <v>131</v>
      </c>
      <c r="AD116" s="788"/>
      <c r="AE116" s="788"/>
      <c r="AF116" s="788"/>
      <c r="AG116" s="788"/>
      <c r="AH116" s="788"/>
      <c r="AI116" s="4" t="s">
        <v>126</v>
      </c>
      <c r="AJ116" s="19"/>
    </row>
    <row r="117" spans="1:36" ht="14.1" customHeight="1" x14ac:dyDescent="0.15">
      <c r="A117" s="804"/>
      <c r="B117" s="795" t="s">
        <v>261</v>
      </c>
      <c r="C117" s="796"/>
      <c r="D117" s="796"/>
      <c r="E117" s="796"/>
      <c r="F117" s="796"/>
      <c r="G117" s="797"/>
      <c r="H117" s="68"/>
      <c r="I117" s="70" t="s">
        <v>16</v>
      </c>
      <c r="J117" s="69" t="s">
        <v>262</v>
      </c>
      <c r="K117" s="69"/>
      <c r="L117" s="69"/>
      <c r="M117" s="69"/>
      <c r="N117" s="70" t="s">
        <v>16</v>
      </c>
      <c r="O117" s="69" t="s">
        <v>264</v>
      </c>
      <c r="P117" s="69"/>
      <c r="Q117" s="69"/>
      <c r="R117" s="69"/>
      <c r="S117" s="69" t="s">
        <v>420</v>
      </c>
      <c r="T117" s="71"/>
      <c r="U117" s="793"/>
      <c r="V117" s="793"/>
      <c r="W117" s="793"/>
      <c r="X117" s="793"/>
      <c r="Y117" s="793"/>
      <c r="Z117" s="793"/>
      <c r="AA117" s="793"/>
      <c r="AB117" s="793"/>
      <c r="AC117" s="793"/>
      <c r="AD117" s="793"/>
      <c r="AE117" s="793"/>
      <c r="AF117" s="793"/>
      <c r="AG117" s="793"/>
      <c r="AH117" s="793"/>
      <c r="AI117" s="22"/>
      <c r="AJ117" s="72"/>
    </row>
    <row r="118" spans="1:36" ht="14.1" customHeight="1" x14ac:dyDescent="0.15">
      <c r="A118" s="804"/>
      <c r="B118" s="811"/>
      <c r="C118" s="812"/>
      <c r="D118" s="812"/>
      <c r="E118" s="812"/>
      <c r="F118" s="812"/>
      <c r="G118" s="813"/>
      <c r="H118" s="73"/>
      <c r="I118" s="75" t="s">
        <v>16</v>
      </c>
      <c r="J118" s="74" t="s">
        <v>263</v>
      </c>
      <c r="K118" s="21"/>
      <c r="L118" s="74"/>
      <c r="M118" s="74"/>
      <c r="N118" s="75" t="s">
        <v>16</v>
      </c>
      <c r="O118" s="74" t="s">
        <v>265</v>
      </c>
      <c r="P118" s="74"/>
      <c r="Q118" s="74"/>
      <c r="R118" s="74"/>
      <c r="S118" s="74"/>
      <c r="T118" s="139"/>
      <c r="U118" s="794"/>
      <c r="V118" s="794"/>
      <c r="W118" s="794"/>
      <c r="X118" s="794"/>
      <c r="Y118" s="794"/>
      <c r="Z118" s="794"/>
      <c r="AA118" s="794"/>
      <c r="AB118" s="794"/>
      <c r="AC118" s="794"/>
      <c r="AD118" s="794"/>
      <c r="AE118" s="794"/>
      <c r="AF118" s="794"/>
      <c r="AG118" s="794"/>
      <c r="AH118" s="794"/>
      <c r="AI118" s="21"/>
      <c r="AJ118" s="76"/>
    </row>
    <row r="119" spans="1:36" ht="14.1" customHeight="1" x14ac:dyDescent="0.15">
      <c r="A119" s="804"/>
      <c r="B119" s="795" t="s">
        <v>266</v>
      </c>
      <c r="C119" s="796"/>
      <c r="D119" s="796"/>
      <c r="E119" s="796"/>
      <c r="F119" s="796"/>
      <c r="G119" s="797"/>
      <c r="H119" s="28"/>
      <c r="I119" s="62" t="s">
        <v>267</v>
      </c>
      <c r="L119" s="9"/>
      <c r="M119" s="9"/>
      <c r="N119" s="9"/>
      <c r="O119" s="9"/>
      <c r="P119" s="155" t="s">
        <v>568</v>
      </c>
      <c r="Q119" s="801"/>
      <c r="R119" s="801"/>
      <c r="S119" s="801"/>
      <c r="T119" s="801"/>
      <c r="U119" s="801"/>
      <c r="V119" s="801"/>
      <c r="W119" s="801"/>
      <c r="X119" s="155" t="s">
        <v>569</v>
      </c>
      <c r="Y119" s="23"/>
      <c r="Z119" s="57" t="s">
        <v>570</v>
      </c>
      <c r="AA119" s="9"/>
      <c r="AB119" s="801"/>
      <c r="AC119" s="801"/>
      <c r="AD119" s="801"/>
      <c r="AE119" s="801"/>
      <c r="AF119" s="801"/>
      <c r="AG119" s="801"/>
      <c r="AH119" s="801"/>
      <c r="AI119" s="155" t="s">
        <v>569</v>
      </c>
      <c r="AJ119" s="19"/>
    </row>
    <row r="120" spans="1:36" ht="14.1" customHeight="1" x14ac:dyDescent="0.15">
      <c r="A120" s="805"/>
      <c r="B120" s="798"/>
      <c r="C120" s="799"/>
      <c r="D120" s="799"/>
      <c r="E120" s="799"/>
      <c r="F120" s="799"/>
      <c r="G120" s="800"/>
      <c r="H120" s="59"/>
      <c r="I120" s="67" t="s">
        <v>268</v>
      </c>
      <c r="J120" s="56"/>
      <c r="K120" s="56"/>
      <c r="L120" s="56"/>
      <c r="M120" s="56"/>
      <c r="N120" s="56"/>
      <c r="O120" s="56"/>
      <c r="P120" s="156" t="s">
        <v>568</v>
      </c>
      <c r="Q120" s="802"/>
      <c r="R120" s="802"/>
      <c r="S120" s="802"/>
      <c r="T120" s="802"/>
      <c r="U120" s="802"/>
      <c r="V120" s="802"/>
      <c r="W120" s="802"/>
      <c r="X120" s="156" t="s">
        <v>569</v>
      </c>
      <c r="Y120" s="36"/>
      <c r="Z120" s="60" t="s">
        <v>570</v>
      </c>
      <c r="AA120" s="56"/>
      <c r="AB120" s="802"/>
      <c r="AC120" s="802"/>
      <c r="AD120" s="802"/>
      <c r="AE120" s="802"/>
      <c r="AF120" s="802"/>
      <c r="AG120" s="802"/>
      <c r="AH120" s="802"/>
      <c r="AI120" s="156" t="s">
        <v>569</v>
      </c>
      <c r="AJ120" s="18"/>
    </row>
    <row r="121" spans="1:36" ht="14.1" customHeight="1" x14ac:dyDescent="0.15">
      <c r="A121" s="20"/>
      <c r="B121" s="29"/>
      <c r="C121" s="29"/>
      <c r="D121" s="29"/>
      <c r="E121" s="29"/>
      <c r="F121" s="29"/>
      <c r="G121" s="29"/>
      <c r="H121" s="28"/>
      <c r="I121" s="62" t="s">
        <v>848</v>
      </c>
      <c r="J121" s="9"/>
      <c r="K121" s="9"/>
      <c r="L121" s="9"/>
      <c r="M121" s="9"/>
      <c r="N121" s="9"/>
      <c r="O121" s="9"/>
      <c r="P121" s="157"/>
      <c r="Q121" s="158"/>
      <c r="R121" s="158"/>
      <c r="S121" s="158"/>
      <c r="T121" s="158"/>
      <c r="U121" s="158"/>
      <c r="V121" s="158"/>
      <c r="W121" s="158"/>
      <c r="X121" s="157"/>
      <c r="Y121" s="23"/>
      <c r="Z121" s="57"/>
      <c r="AA121" s="9"/>
      <c r="AB121" s="158"/>
      <c r="AC121" s="158"/>
      <c r="AD121" s="158"/>
      <c r="AE121" s="158"/>
      <c r="AF121" s="158"/>
      <c r="AG121" s="158"/>
      <c r="AH121" s="158"/>
      <c r="AI121" s="157"/>
    </row>
    <row r="122" spans="1:36" ht="7.15" customHeight="1" x14ac:dyDescent="0.15">
      <c r="D122" s="25"/>
    </row>
    <row r="123" spans="1:36" ht="14.1" customHeight="1" x14ac:dyDescent="0.15">
      <c r="A123" s="878" t="s">
        <v>271</v>
      </c>
      <c r="B123" s="879"/>
      <c r="C123" s="879"/>
      <c r="D123" s="879"/>
      <c r="E123" s="879"/>
      <c r="F123" s="879"/>
      <c r="G123" s="880"/>
      <c r="H123" s="77"/>
      <c r="I123" s="843"/>
      <c r="J123" s="843"/>
      <c r="K123" s="843"/>
      <c r="L123" s="843"/>
      <c r="M123" s="843"/>
      <c r="N123" s="843"/>
      <c r="O123" s="843"/>
      <c r="P123" s="843"/>
      <c r="Q123" s="843"/>
      <c r="R123" s="843"/>
      <c r="S123" s="843"/>
      <c r="T123" s="843"/>
      <c r="U123" s="843"/>
      <c r="V123" s="843"/>
      <c r="W123" s="843"/>
      <c r="X123" s="843"/>
      <c r="Y123" s="843"/>
      <c r="Z123" s="843"/>
      <c r="AA123" s="843"/>
      <c r="AB123" s="843"/>
      <c r="AC123" s="843"/>
      <c r="AD123" s="843"/>
      <c r="AE123" s="843"/>
      <c r="AF123" s="843"/>
      <c r="AG123" s="843"/>
      <c r="AH123" s="843"/>
      <c r="AI123" s="843"/>
      <c r="AJ123" s="63"/>
    </row>
    <row r="124" spans="1:36" ht="14.1" customHeight="1" x14ac:dyDescent="0.15">
      <c r="A124" s="881"/>
      <c r="B124" s="882"/>
      <c r="C124" s="882"/>
      <c r="D124" s="882"/>
      <c r="E124" s="882"/>
      <c r="F124" s="882"/>
      <c r="G124" s="883"/>
      <c r="H124" s="78"/>
      <c r="I124" s="846"/>
      <c r="J124" s="846"/>
      <c r="K124" s="846"/>
      <c r="L124" s="846"/>
      <c r="M124" s="846"/>
      <c r="N124" s="846"/>
      <c r="O124" s="846"/>
      <c r="P124" s="846"/>
      <c r="Q124" s="846"/>
      <c r="R124" s="846"/>
      <c r="S124" s="846"/>
      <c r="T124" s="846"/>
      <c r="U124" s="846"/>
      <c r="V124" s="846"/>
      <c r="W124" s="846"/>
      <c r="X124" s="846"/>
      <c r="Y124" s="846"/>
      <c r="Z124" s="846"/>
      <c r="AA124" s="846"/>
      <c r="AB124" s="846"/>
      <c r="AC124" s="846"/>
      <c r="AD124" s="846"/>
      <c r="AE124" s="846"/>
      <c r="AF124" s="846"/>
      <c r="AG124" s="846"/>
      <c r="AH124" s="846"/>
      <c r="AI124" s="846"/>
      <c r="AJ124" s="65"/>
    </row>
    <row r="125" spans="1:36" ht="14.1" customHeight="1" x14ac:dyDescent="0.15">
      <c r="A125" s="881"/>
      <c r="B125" s="882"/>
      <c r="C125" s="882"/>
      <c r="D125" s="882"/>
      <c r="E125" s="882"/>
      <c r="F125" s="882"/>
      <c r="G125" s="883"/>
      <c r="H125" s="78"/>
      <c r="I125" s="846"/>
      <c r="J125" s="846"/>
      <c r="K125" s="846"/>
      <c r="L125" s="846"/>
      <c r="M125" s="846"/>
      <c r="N125" s="846"/>
      <c r="O125" s="846"/>
      <c r="P125" s="846"/>
      <c r="Q125" s="846"/>
      <c r="R125" s="846"/>
      <c r="S125" s="846"/>
      <c r="T125" s="846"/>
      <c r="U125" s="846"/>
      <c r="V125" s="846"/>
      <c r="W125" s="846"/>
      <c r="X125" s="846"/>
      <c r="Y125" s="846"/>
      <c r="Z125" s="846"/>
      <c r="AA125" s="846"/>
      <c r="AB125" s="846"/>
      <c r="AC125" s="846"/>
      <c r="AD125" s="846"/>
      <c r="AE125" s="846"/>
      <c r="AF125" s="846"/>
      <c r="AG125" s="846"/>
      <c r="AH125" s="846"/>
      <c r="AI125" s="846"/>
      <c r="AJ125" s="65"/>
    </row>
    <row r="126" spans="1:36" ht="14.1" customHeight="1" x14ac:dyDescent="0.15">
      <c r="A126" s="881"/>
      <c r="B126" s="882"/>
      <c r="C126" s="882"/>
      <c r="D126" s="882"/>
      <c r="E126" s="882"/>
      <c r="F126" s="882"/>
      <c r="G126" s="883"/>
      <c r="H126" s="78"/>
      <c r="I126" s="846"/>
      <c r="J126" s="846"/>
      <c r="K126" s="846"/>
      <c r="L126" s="846"/>
      <c r="M126" s="846"/>
      <c r="N126" s="846"/>
      <c r="O126" s="846"/>
      <c r="P126" s="846"/>
      <c r="Q126" s="846"/>
      <c r="R126" s="846"/>
      <c r="S126" s="846"/>
      <c r="T126" s="846"/>
      <c r="U126" s="846"/>
      <c r="V126" s="846"/>
      <c r="W126" s="846"/>
      <c r="X126" s="846"/>
      <c r="Y126" s="846"/>
      <c r="Z126" s="846"/>
      <c r="AA126" s="846"/>
      <c r="AB126" s="846"/>
      <c r="AC126" s="846"/>
      <c r="AD126" s="846"/>
      <c r="AE126" s="846"/>
      <c r="AF126" s="846"/>
      <c r="AG126" s="846"/>
      <c r="AH126" s="846"/>
      <c r="AI126" s="846"/>
      <c r="AJ126" s="65"/>
    </row>
    <row r="127" spans="1:36" ht="13.5" customHeight="1" x14ac:dyDescent="0.15">
      <c r="A127" s="884"/>
      <c r="B127" s="885"/>
      <c r="C127" s="885"/>
      <c r="D127" s="885"/>
      <c r="E127" s="885"/>
      <c r="F127" s="885"/>
      <c r="G127" s="886"/>
      <c r="H127" s="16"/>
      <c r="I127" s="849"/>
      <c r="J127" s="849"/>
      <c r="K127" s="849"/>
      <c r="L127" s="849"/>
      <c r="M127" s="849"/>
      <c r="N127" s="849"/>
      <c r="O127" s="849"/>
      <c r="P127" s="849"/>
      <c r="Q127" s="849"/>
      <c r="R127" s="849"/>
      <c r="S127" s="849"/>
      <c r="T127" s="849"/>
      <c r="U127" s="849"/>
      <c r="V127" s="849"/>
      <c r="W127" s="849"/>
      <c r="X127" s="849"/>
      <c r="Y127" s="849"/>
      <c r="Z127" s="849"/>
      <c r="AA127" s="849"/>
      <c r="AB127" s="849"/>
      <c r="AC127" s="849"/>
      <c r="AD127" s="849"/>
      <c r="AE127" s="849"/>
      <c r="AF127" s="849"/>
      <c r="AG127" s="849"/>
      <c r="AH127" s="849"/>
      <c r="AI127" s="849"/>
      <c r="AJ127" s="18"/>
    </row>
    <row r="128" spans="1:36" ht="13.5" customHeight="1" thickBot="1" x14ac:dyDescent="0.2"/>
    <row r="129" spans="1:40" ht="13.5" customHeight="1" thickTop="1" x14ac:dyDescent="0.15">
      <c r="AK129" s="274"/>
      <c r="AL129" s="274"/>
    </row>
    <row r="130" spans="1:40" ht="13.5" customHeight="1" x14ac:dyDescent="0.15"/>
    <row r="131" spans="1:40" ht="13.5" customHeight="1" x14ac:dyDescent="0.15">
      <c r="A131" s="26" t="s">
        <v>970</v>
      </c>
    </row>
    <row r="132" spans="1:40" ht="13.5" customHeight="1" x14ac:dyDescent="0.15"/>
    <row r="133" spans="1:40" ht="13.5" customHeight="1" x14ac:dyDescent="0.15">
      <c r="C133" s="9" t="s">
        <v>300</v>
      </c>
    </row>
    <row r="134" spans="1:40" ht="6.75" customHeight="1" x14ac:dyDescent="0.15"/>
    <row r="135" spans="1:40" ht="13.5" customHeight="1" x14ac:dyDescent="0.15">
      <c r="A135" s="13"/>
      <c r="B135" s="14"/>
      <c r="C135" s="14"/>
      <c r="D135" s="14"/>
      <c r="E135" s="53"/>
      <c r="F135" s="53"/>
      <c r="G135" s="53"/>
      <c r="H135" s="53"/>
      <c r="I135" s="53"/>
      <c r="J135" s="53"/>
      <c r="K135" s="53"/>
      <c r="L135" s="53"/>
      <c r="M135" s="14"/>
      <c r="N135" s="14"/>
      <c r="O135" s="14"/>
      <c r="P135" s="14"/>
      <c r="Q135" s="14"/>
      <c r="R135" s="14"/>
      <c r="S135" s="14"/>
      <c r="T135" s="14"/>
      <c r="U135" s="14"/>
      <c r="V135" s="14"/>
      <c r="W135" s="14"/>
      <c r="X135" s="53"/>
      <c r="Y135" s="14"/>
      <c r="Z135" s="53"/>
      <c r="AA135" s="53"/>
      <c r="AB135" s="53"/>
      <c r="AC135" s="53"/>
      <c r="AD135" s="53"/>
      <c r="AE135" s="53"/>
      <c r="AF135" s="53"/>
      <c r="AG135" s="53"/>
      <c r="AH135" s="53"/>
      <c r="AI135" s="53"/>
      <c r="AJ135" s="96"/>
    </row>
    <row r="136" spans="1:40" ht="13.5" customHeight="1" x14ac:dyDescent="0.15">
      <c r="A136" s="61"/>
      <c r="B136" s="29" t="s">
        <v>16</v>
      </c>
      <c r="C136" s="9" t="s">
        <v>296</v>
      </c>
      <c r="D136" s="9"/>
      <c r="E136" s="64"/>
      <c r="F136" s="64"/>
      <c r="G136" s="64"/>
      <c r="H136" s="64"/>
      <c r="I136" s="64"/>
      <c r="J136" s="64"/>
      <c r="K136" s="64"/>
      <c r="L136" s="64"/>
      <c r="M136" s="29" t="s">
        <v>16</v>
      </c>
      <c r="N136" s="371" t="s">
        <v>297</v>
      </c>
      <c r="O136" s="64"/>
      <c r="P136" s="64"/>
      <c r="Q136" s="64"/>
      <c r="R136" s="64"/>
      <c r="X136" s="64"/>
      <c r="Y136" s="29" t="s">
        <v>16</v>
      </c>
      <c r="Z136" s="875"/>
      <c r="AA136" s="875"/>
      <c r="AB136" s="875"/>
      <c r="AC136" s="875"/>
      <c r="AD136" s="875"/>
      <c r="AE136" s="875"/>
      <c r="AF136" s="875"/>
      <c r="AG136" s="875"/>
      <c r="AH136" s="875"/>
      <c r="AI136" s="875"/>
      <c r="AJ136" s="65"/>
      <c r="AN136" s="95"/>
    </row>
    <row r="137" spans="1:40" ht="13.5" customHeight="1" x14ac:dyDescent="0.15">
      <c r="A137" s="61"/>
      <c r="B137" s="64"/>
      <c r="C137" s="9"/>
      <c r="D137" s="64"/>
      <c r="E137" s="64"/>
      <c r="F137" s="64"/>
      <c r="G137" s="64"/>
      <c r="H137" s="64"/>
      <c r="I137" s="64"/>
      <c r="J137" s="64"/>
      <c r="K137" s="64"/>
      <c r="L137" s="64"/>
      <c r="N137" s="9"/>
      <c r="X137" s="64"/>
      <c r="Y137" s="64"/>
      <c r="Z137" s="94"/>
      <c r="AA137" s="94"/>
      <c r="AB137" s="94"/>
      <c r="AC137" s="94"/>
      <c r="AD137" s="94"/>
      <c r="AE137" s="94"/>
      <c r="AF137" s="94"/>
      <c r="AG137" s="94"/>
      <c r="AH137" s="94"/>
      <c r="AI137" s="94"/>
      <c r="AJ137" s="65"/>
      <c r="AN137" s="95"/>
    </row>
    <row r="138" spans="1:40" ht="13.5" customHeight="1" x14ac:dyDescent="0.15">
      <c r="A138" s="61"/>
      <c r="B138" s="29" t="s">
        <v>16</v>
      </c>
      <c r="C138" s="371" t="s">
        <v>299</v>
      </c>
      <c r="D138" s="64"/>
      <c r="E138" s="64"/>
      <c r="F138" s="64"/>
      <c r="G138" s="64"/>
      <c r="H138" s="64"/>
      <c r="I138" s="64"/>
      <c r="J138" s="64"/>
      <c r="K138" s="64"/>
      <c r="L138" s="64"/>
      <c r="M138" s="29" t="s">
        <v>16</v>
      </c>
      <c r="N138" s="9" t="s">
        <v>298</v>
      </c>
      <c r="O138" s="9"/>
      <c r="P138" s="9"/>
      <c r="R138" s="9"/>
      <c r="S138" s="9"/>
      <c r="T138" s="9"/>
      <c r="U138" s="9"/>
      <c r="V138" s="9"/>
      <c r="W138" s="9"/>
      <c r="X138" s="64"/>
      <c r="Y138" s="29" t="s">
        <v>16</v>
      </c>
      <c r="Z138" s="875"/>
      <c r="AA138" s="875"/>
      <c r="AB138" s="875"/>
      <c r="AC138" s="875"/>
      <c r="AD138" s="875"/>
      <c r="AE138" s="875"/>
      <c r="AF138" s="875"/>
      <c r="AG138" s="875"/>
      <c r="AH138" s="875"/>
      <c r="AI138" s="875"/>
      <c r="AJ138" s="65"/>
      <c r="AN138" s="95"/>
    </row>
    <row r="139" spans="1:40" ht="13.5" customHeight="1" x14ac:dyDescent="0.15">
      <c r="A139" s="61"/>
      <c r="B139" s="64"/>
      <c r="C139" s="9"/>
      <c r="D139" s="64"/>
      <c r="E139" s="64"/>
      <c r="F139" s="64"/>
      <c r="G139" s="64"/>
      <c r="H139" s="64"/>
      <c r="I139" s="64"/>
      <c r="J139" s="64"/>
      <c r="K139" s="64"/>
      <c r="L139" s="64"/>
      <c r="M139" s="64"/>
      <c r="N139" s="371"/>
      <c r="O139" s="64"/>
      <c r="P139" s="64"/>
      <c r="R139" s="64"/>
      <c r="S139" s="64"/>
      <c r="T139" s="64"/>
      <c r="U139" s="64"/>
      <c r="V139" s="64"/>
      <c r="W139" s="64"/>
      <c r="X139" s="64"/>
      <c r="Y139" s="64"/>
      <c r="Z139" s="94"/>
      <c r="AA139" s="94"/>
      <c r="AB139" s="94"/>
      <c r="AC139" s="94"/>
      <c r="AD139" s="94"/>
      <c r="AE139" s="94"/>
      <c r="AF139" s="94"/>
      <c r="AG139" s="94"/>
      <c r="AH139" s="94"/>
      <c r="AI139" s="94"/>
      <c r="AJ139" s="65"/>
      <c r="AN139" s="95"/>
    </row>
    <row r="140" spans="1:40" ht="13.5" customHeight="1" x14ac:dyDescent="0.15">
      <c r="A140" s="61"/>
      <c r="B140" s="29" t="s">
        <v>16</v>
      </c>
      <c r="C140" s="9" t="s">
        <v>295</v>
      </c>
      <c r="D140" s="64"/>
      <c r="E140" s="64"/>
      <c r="F140" s="64"/>
      <c r="G140" s="64"/>
      <c r="H140" s="64"/>
      <c r="I140" s="64"/>
      <c r="J140" s="64"/>
      <c r="K140" s="64"/>
      <c r="L140" s="64"/>
      <c r="M140" s="29" t="s">
        <v>16</v>
      </c>
      <c r="N140" s="371" t="s">
        <v>293</v>
      </c>
      <c r="O140" s="64"/>
      <c r="P140" s="64"/>
      <c r="R140" s="64"/>
      <c r="S140" s="64"/>
      <c r="T140" s="64"/>
      <c r="U140" s="64"/>
      <c r="V140" s="64"/>
      <c r="W140" s="64"/>
      <c r="X140" s="64"/>
      <c r="Y140" s="29" t="s">
        <v>16</v>
      </c>
      <c r="Z140" s="875"/>
      <c r="AA140" s="875"/>
      <c r="AB140" s="875"/>
      <c r="AC140" s="875"/>
      <c r="AD140" s="875"/>
      <c r="AE140" s="875"/>
      <c r="AF140" s="875"/>
      <c r="AG140" s="875"/>
      <c r="AH140" s="875"/>
      <c r="AI140" s="875"/>
      <c r="AJ140" s="65"/>
      <c r="AN140" s="95"/>
    </row>
    <row r="141" spans="1:40" ht="13.5" customHeight="1" x14ac:dyDescent="0.15">
      <c r="A141" s="61"/>
      <c r="B141" s="64"/>
      <c r="C141" s="371"/>
      <c r="D141" s="64"/>
      <c r="E141" s="64"/>
      <c r="F141" s="64"/>
      <c r="G141" s="64"/>
      <c r="H141" s="64"/>
      <c r="I141" s="64"/>
      <c r="J141" s="64"/>
      <c r="K141" s="64"/>
      <c r="L141" s="64"/>
      <c r="M141" s="64"/>
      <c r="N141" s="371"/>
      <c r="O141" s="64"/>
      <c r="P141" s="64"/>
      <c r="R141" s="64"/>
      <c r="S141" s="64"/>
      <c r="T141" s="64"/>
      <c r="U141" s="64"/>
      <c r="V141" s="64"/>
      <c r="W141" s="64"/>
      <c r="X141" s="64"/>
      <c r="Y141" s="64"/>
      <c r="Z141" s="94"/>
      <c r="AA141" s="94"/>
      <c r="AB141" s="94"/>
      <c r="AC141" s="94"/>
      <c r="AD141" s="94"/>
      <c r="AE141" s="94"/>
      <c r="AF141" s="94"/>
      <c r="AG141" s="94"/>
      <c r="AH141" s="94"/>
      <c r="AI141" s="94"/>
      <c r="AJ141" s="65"/>
      <c r="AN141" s="95"/>
    </row>
    <row r="142" spans="1:40" ht="13.5" customHeight="1" x14ac:dyDescent="0.15">
      <c r="A142" s="61"/>
      <c r="B142" s="29" t="s">
        <v>16</v>
      </c>
      <c r="C142" s="371" t="s">
        <v>291</v>
      </c>
      <c r="D142" s="64"/>
      <c r="E142" s="64"/>
      <c r="F142" s="64"/>
      <c r="G142" s="64"/>
      <c r="H142" s="64"/>
      <c r="I142" s="64"/>
      <c r="J142" s="64"/>
      <c r="K142" s="64"/>
      <c r="L142" s="64"/>
      <c r="M142" s="29" t="s">
        <v>16</v>
      </c>
      <c r="N142" s="372" t="s">
        <v>294</v>
      </c>
      <c r="O142" s="64"/>
      <c r="P142" s="64"/>
      <c r="R142" s="64"/>
      <c r="S142" s="64"/>
      <c r="T142" s="64"/>
      <c r="U142" s="64"/>
      <c r="V142" s="64"/>
      <c r="W142" s="64"/>
      <c r="X142" s="64"/>
      <c r="Y142" s="29" t="s">
        <v>16</v>
      </c>
      <c r="Z142" s="875"/>
      <c r="AA142" s="875"/>
      <c r="AB142" s="875"/>
      <c r="AC142" s="875"/>
      <c r="AD142" s="875"/>
      <c r="AE142" s="875"/>
      <c r="AF142" s="875"/>
      <c r="AG142" s="875"/>
      <c r="AH142" s="875"/>
      <c r="AI142" s="875"/>
      <c r="AJ142" s="65"/>
      <c r="AN142" s="95"/>
    </row>
    <row r="143" spans="1:40" ht="13.5" customHeight="1" x14ac:dyDescent="0.15">
      <c r="A143" s="61"/>
      <c r="B143" s="64"/>
      <c r="C143" s="371"/>
      <c r="D143" s="64"/>
      <c r="E143" s="64"/>
      <c r="F143" s="64"/>
      <c r="G143" s="64"/>
      <c r="H143" s="64"/>
      <c r="I143" s="64"/>
      <c r="J143" s="64"/>
      <c r="K143" s="64"/>
      <c r="L143" s="64"/>
      <c r="N143" s="64"/>
      <c r="O143" s="64"/>
      <c r="P143" s="64"/>
      <c r="R143" s="64"/>
      <c r="S143" s="64"/>
      <c r="T143" s="64"/>
      <c r="U143" s="64"/>
      <c r="V143" s="64"/>
      <c r="W143" s="64"/>
      <c r="X143" s="64"/>
      <c r="Y143" s="64"/>
      <c r="Z143" s="94"/>
      <c r="AA143" s="94"/>
      <c r="AB143" s="94"/>
      <c r="AC143" s="94"/>
      <c r="AD143" s="94"/>
      <c r="AE143" s="94"/>
      <c r="AF143" s="94"/>
      <c r="AG143" s="94"/>
      <c r="AH143" s="94"/>
      <c r="AI143" s="94"/>
      <c r="AJ143" s="65"/>
      <c r="AN143" s="95"/>
    </row>
    <row r="144" spans="1:40" ht="13.5" customHeight="1" x14ac:dyDescent="0.15">
      <c r="A144" s="61"/>
      <c r="B144" s="29" t="s">
        <v>16</v>
      </c>
      <c r="C144" s="371" t="s">
        <v>292</v>
      </c>
      <c r="D144" s="64"/>
      <c r="E144" s="64"/>
      <c r="F144" s="64"/>
      <c r="G144" s="64"/>
      <c r="H144" s="64"/>
      <c r="I144" s="64"/>
      <c r="J144" s="64"/>
      <c r="K144" s="64"/>
      <c r="L144" s="64"/>
      <c r="M144" s="29" t="s">
        <v>16</v>
      </c>
      <c r="N144" s="875"/>
      <c r="O144" s="875"/>
      <c r="P144" s="875"/>
      <c r="Q144" s="875"/>
      <c r="R144" s="875"/>
      <c r="S144" s="875"/>
      <c r="T144" s="875"/>
      <c r="U144" s="875"/>
      <c r="V144" s="875"/>
      <c r="W144" s="875"/>
      <c r="X144" s="64"/>
      <c r="Y144" s="29" t="s">
        <v>16</v>
      </c>
      <c r="Z144" s="875"/>
      <c r="AA144" s="875"/>
      <c r="AB144" s="875"/>
      <c r="AC144" s="875"/>
      <c r="AD144" s="875"/>
      <c r="AE144" s="875"/>
      <c r="AF144" s="875"/>
      <c r="AG144" s="875"/>
      <c r="AH144" s="875"/>
      <c r="AI144" s="875"/>
      <c r="AJ144" s="65"/>
      <c r="AN144" s="95"/>
    </row>
    <row r="145" spans="1:40" ht="13.5" customHeight="1" x14ac:dyDescent="0.15">
      <c r="A145" s="97"/>
      <c r="B145" s="17"/>
      <c r="C145" s="17"/>
      <c r="D145" s="17"/>
      <c r="E145" s="17"/>
      <c r="F145" s="17"/>
      <c r="G145" s="17"/>
      <c r="H145" s="91"/>
      <c r="I145" s="91"/>
      <c r="J145" s="91"/>
      <c r="K145" s="91"/>
      <c r="L145" s="91"/>
      <c r="M145" s="93"/>
      <c r="N145" s="91"/>
      <c r="O145" s="91"/>
      <c r="P145" s="91"/>
      <c r="Q145" s="17"/>
      <c r="R145" s="91"/>
      <c r="S145" s="91"/>
      <c r="T145" s="91"/>
      <c r="U145" s="91"/>
      <c r="V145" s="91"/>
      <c r="W145" s="91"/>
      <c r="X145" s="91"/>
      <c r="Y145" s="91"/>
      <c r="Z145" s="91"/>
      <c r="AA145" s="91"/>
      <c r="AB145" s="91"/>
      <c r="AC145" s="91"/>
      <c r="AD145" s="91"/>
      <c r="AE145" s="91"/>
      <c r="AF145" s="91"/>
      <c r="AG145" s="91"/>
      <c r="AH145" s="91"/>
      <c r="AI145" s="91"/>
      <c r="AJ145" s="66"/>
      <c r="AN145" s="95"/>
    </row>
    <row r="146" spans="1:40" ht="13.5" customHeight="1" x14ac:dyDescent="0.15">
      <c r="A146" s="9"/>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29"/>
      <c r="Z146" s="64"/>
      <c r="AA146" s="64"/>
      <c r="AB146" s="64"/>
      <c r="AC146" s="64"/>
      <c r="AD146" s="64"/>
      <c r="AE146" s="64"/>
      <c r="AF146" s="64"/>
      <c r="AG146" s="64"/>
      <c r="AH146" s="64"/>
      <c r="AI146" s="64"/>
      <c r="AJ146" s="64"/>
      <c r="AN146" s="95"/>
    </row>
    <row r="147" spans="1:40" ht="13.5" customHeight="1" x14ac:dyDescent="0.15">
      <c r="A147" s="9"/>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N147" s="95"/>
    </row>
    <row r="148" spans="1:40" ht="13.5" customHeight="1" x14ac:dyDescent="0.15">
      <c r="A148" s="9"/>
      <c r="B148" s="64"/>
      <c r="C148" s="9" t="s">
        <v>288</v>
      </c>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N148" s="95"/>
    </row>
    <row r="149" spans="1:40" ht="6.75" customHeight="1" x14ac:dyDescent="0.15">
      <c r="A149" s="9"/>
      <c r="B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N149" s="95"/>
    </row>
    <row r="150" spans="1:40" ht="13.5" customHeight="1" x14ac:dyDescent="0.15">
      <c r="A150" s="30"/>
      <c r="B150" s="840" t="s">
        <v>287</v>
      </c>
      <c r="C150" s="840"/>
      <c r="D150" s="840"/>
      <c r="E150" s="840"/>
      <c r="F150" s="840"/>
      <c r="G150" s="840"/>
      <c r="H150" s="876" t="s">
        <v>286</v>
      </c>
      <c r="I150" s="838"/>
      <c r="J150" s="838"/>
      <c r="K150" s="838"/>
      <c r="L150" s="838"/>
      <c r="M150" s="838"/>
      <c r="N150" s="838"/>
      <c r="O150" s="838"/>
      <c r="P150" s="838"/>
      <c r="Q150" s="838"/>
      <c r="R150" s="877"/>
      <c r="S150" s="840" t="s">
        <v>285</v>
      </c>
      <c r="T150" s="840"/>
      <c r="U150" s="840"/>
      <c r="V150" s="840"/>
      <c r="W150" s="840"/>
      <c r="X150" s="840"/>
      <c r="Y150" s="840"/>
      <c r="Z150" s="840"/>
      <c r="AA150" s="840"/>
      <c r="AB150" s="840"/>
      <c r="AC150" s="840" t="s">
        <v>284</v>
      </c>
      <c r="AD150" s="840"/>
      <c r="AE150" s="840"/>
      <c r="AF150" s="840"/>
      <c r="AG150" s="840"/>
      <c r="AH150" s="840"/>
      <c r="AI150" s="840"/>
      <c r="AJ150" s="840"/>
      <c r="AN150" s="95"/>
    </row>
    <row r="151" spans="1:40" ht="13.5" customHeight="1" x14ac:dyDescent="0.15">
      <c r="A151" s="840">
        <v>1</v>
      </c>
      <c r="B151" s="841"/>
      <c r="C151" s="841"/>
      <c r="D151" s="841"/>
      <c r="E151" s="841"/>
      <c r="F151" s="841"/>
      <c r="G151" s="841"/>
      <c r="H151" s="842"/>
      <c r="I151" s="843"/>
      <c r="J151" s="843"/>
      <c r="K151" s="843"/>
      <c r="L151" s="843"/>
      <c r="M151" s="843"/>
      <c r="N151" s="843"/>
      <c r="O151" s="843"/>
      <c r="P151" s="843"/>
      <c r="Q151" s="843"/>
      <c r="R151" s="844"/>
      <c r="S151" s="841"/>
      <c r="T151" s="841"/>
      <c r="U151" s="841"/>
      <c r="V151" s="841"/>
      <c r="W151" s="841"/>
      <c r="X151" s="841"/>
      <c r="Y151" s="841"/>
      <c r="Z151" s="841"/>
      <c r="AA151" s="841"/>
      <c r="AB151" s="841"/>
      <c r="AC151" s="841"/>
      <c r="AD151" s="841"/>
      <c r="AE151" s="841"/>
      <c r="AF151" s="841"/>
      <c r="AG151" s="841"/>
      <c r="AH151" s="841"/>
      <c r="AI151" s="841"/>
      <c r="AJ151" s="841"/>
      <c r="AN151" s="95"/>
    </row>
    <row r="152" spans="1:40" ht="13.5" customHeight="1" x14ac:dyDescent="0.15">
      <c r="A152" s="840"/>
      <c r="B152" s="841"/>
      <c r="C152" s="841"/>
      <c r="D152" s="841"/>
      <c r="E152" s="841"/>
      <c r="F152" s="841"/>
      <c r="G152" s="841"/>
      <c r="H152" s="845"/>
      <c r="I152" s="846"/>
      <c r="J152" s="846"/>
      <c r="K152" s="846"/>
      <c r="L152" s="846"/>
      <c r="M152" s="846"/>
      <c r="N152" s="846"/>
      <c r="O152" s="846"/>
      <c r="P152" s="846"/>
      <c r="Q152" s="846"/>
      <c r="R152" s="847"/>
      <c r="S152" s="841"/>
      <c r="T152" s="841"/>
      <c r="U152" s="841"/>
      <c r="V152" s="841"/>
      <c r="W152" s="841"/>
      <c r="X152" s="841"/>
      <c r="Y152" s="841"/>
      <c r="Z152" s="841"/>
      <c r="AA152" s="841"/>
      <c r="AB152" s="841"/>
      <c r="AC152" s="841"/>
      <c r="AD152" s="841"/>
      <c r="AE152" s="841"/>
      <c r="AF152" s="841"/>
      <c r="AG152" s="841"/>
      <c r="AH152" s="841"/>
      <c r="AI152" s="841"/>
      <c r="AJ152" s="841"/>
      <c r="AN152" s="95"/>
    </row>
    <row r="153" spans="1:40" ht="13.5" customHeight="1" x14ac:dyDescent="0.15">
      <c r="A153" s="840"/>
      <c r="B153" s="841"/>
      <c r="C153" s="841"/>
      <c r="D153" s="841"/>
      <c r="E153" s="841"/>
      <c r="F153" s="841"/>
      <c r="G153" s="841"/>
      <c r="H153" s="845"/>
      <c r="I153" s="846"/>
      <c r="J153" s="846"/>
      <c r="K153" s="846"/>
      <c r="L153" s="846"/>
      <c r="M153" s="846"/>
      <c r="N153" s="846"/>
      <c r="O153" s="846"/>
      <c r="P153" s="846"/>
      <c r="Q153" s="846"/>
      <c r="R153" s="847"/>
      <c r="S153" s="841"/>
      <c r="T153" s="841"/>
      <c r="U153" s="841"/>
      <c r="V153" s="841"/>
      <c r="W153" s="841"/>
      <c r="X153" s="841"/>
      <c r="Y153" s="841"/>
      <c r="Z153" s="841"/>
      <c r="AA153" s="841"/>
      <c r="AB153" s="841"/>
      <c r="AC153" s="841"/>
      <c r="AD153" s="841"/>
      <c r="AE153" s="841"/>
      <c r="AF153" s="841"/>
      <c r="AG153" s="841"/>
      <c r="AH153" s="841"/>
      <c r="AI153" s="841"/>
      <c r="AJ153" s="841"/>
      <c r="AN153" s="95"/>
    </row>
    <row r="154" spans="1:40" ht="13.5" customHeight="1" x14ac:dyDescent="0.15">
      <c r="A154" s="840"/>
      <c r="B154" s="841"/>
      <c r="C154" s="841"/>
      <c r="D154" s="841"/>
      <c r="E154" s="841"/>
      <c r="F154" s="841"/>
      <c r="G154" s="841"/>
      <c r="H154" s="845"/>
      <c r="I154" s="846"/>
      <c r="J154" s="846"/>
      <c r="K154" s="846"/>
      <c r="L154" s="846"/>
      <c r="M154" s="846"/>
      <c r="N154" s="846"/>
      <c r="O154" s="846"/>
      <c r="P154" s="846"/>
      <c r="Q154" s="846"/>
      <c r="R154" s="847"/>
      <c r="S154" s="841"/>
      <c r="T154" s="841"/>
      <c r="U154" s="841"/>
      <c r="V154" s="841"/>
      <c r="W154" s="841"/>
      <c r="X154" s="841"/>
      <c r="Y154" s="841"/>
      <c r="Z154" s="841"/>
      <c r="AA154" s="841"/>
      <c r="AB154" s="841"/>
      <c r="AC154" s="841"/>
      <c r="AD154" s="841"/>
      <c r="AE154" s="841"/>
      <c r="AF154" s="841"/>
      <c r="AG154" s="841"/>
      <c r="AH154" s="841"/>
      <c r="AI154" s="841"/>
      <c r="AJ154" s="841"/>
      <c r="AN154" s="95"/>
    </row>
    <row r="155" spans="1:40" ht="13.5" customHeight="1" x14ac:dyDescent="0.15">
      <c r="A155" s="840"/>
      <c r="B155" s="841"/>
      <c r="C155" s="841"/>
      <c r="D155" s="841"/>
      <c r="E155" s="841"/>
      <c r="F155" s="841"/>
      <c r="G155" s="841"/>
      <c r="H155" s="848"/>
      <c r="I155" s="849"/>
      <c r="J155" s="849"/>
      <c r="K155" s="849"/>
      <c r="L155" s="849"/>
      <c r="M155" s="849"/>
      <c r="N155" s="849"/>
      <c r="O155" s="849"/>
      <c r="P155" s="849"/>
      <c r="Q155" s="849"/>
      <c r="R155" s="850"/>
      <c r="S155" s="841"/>
      <c r="T155" s="841"/>
      <c r="U155" s="841"/>
      <c r="V155" s="841"/>
      <c r="W155" s="841"/>
      <c r="X155" s="841"/>
      <c r="Y155" s="841"/>
      <c r="Z155" s="841"/>
      <c r="AA155" s="841"/>
      <c r="AB155" s="841"/>
      <c r="AC155" s="841"/>
      <c r="AD155" s="841"/>
      <c r="AE155" s="841"/>
      <c r="AF155" s="841"/>
      <c r="AG155" s="841"/>
      <c r="AH155" s="841"/>
      <c r="AI155" s="841"/>
      <c r="AJ155" s="841"/>
      <c r="AN155" s="95"/>
    </row>
    <row r="156" spans="1:40" ht="13.5" customHeight="1" x14ac:dyDescent="0.15">
      <c r="A156" s="840">
        <v>2</v>
      </c>
      <c r="B156" s="841"/>
      <c r="C156" s="841"/>
      <c r="D156" s="841"/>
      <c r="E156" s="841"/>
      <c r="F156" s="841"/>
      <c r="G156" s="841"/>
      <c r="H156" s="842"/>
      <c r="I156" s="843"/>
      <c r="J156" s="843"/>
      <c r="K156" s="843"/>
      <c r="L156" s="843"/>
      <c r="M156" s="843"/>
      <c r="N156" s="843"/>
      <c r="O156" s="843"/>
      <c r="P156" s="843"/>
      <c r="Q156" s="843"/>
      <c r="R156" s="844"/>
      <c r="S156" s="841"/>
      <c r="T156" s="841"/>
      <c r="U156" s="841"/>
      <c r="V156" s="841"/>
      <c r="W156" s="841"/>
      <c r="X156" s="841"/>
      <c r="Y156" s="841"/>
      <c r="Z156" s="841"/>
      <c r="AA156" s="841"/>
      <c r="AB156" s="841"/>
      <c r="AC156" s="841"/>
      <c r="AD156" s="841"/>
      <c r="AE156" s="841"/>
      <c r="AF156" s="841"/>
      <c r="AG156" s="841"/>
      <c r="AH156" s="841"/>
      <c r="AI156" s="841"/>
      <c r="AJ156" s="841"/>
      <c r="AN156" s="95"/>
    </row>
    <row r="157" spans="1:40" ht="13.5" customHeight="1" x14ac:dyDescent="0.15">
      <c r="A157" s="840"/>
      <c r="B157" s="841"/>
      <c r="C157" s="841"/>
      <c r="D157" s="841"/>
      <c r="E157" s="841"/>
      <c r="F157" s="841"/>
      <c r="G157" s="841"/>
      <c r="H157" s="845"/>
      <c r="I157" s="846"/>
      <c r="J157" s="846"/>
      <c r="K157" s="846"/>
      <c r="L157" s="846"/>
      <c r="M157" s="846"/>
      <c r="N157" s="846"/>
      <c r="O157" s="846"/>
      <c r="P157" s="846"/>
      <c r="Q157" s="846"/>
      <c r="R157" s="847"/>
      <c r="S157" s="841"/>
      <c r="T157" s="841"/>
      <c r="U157" s="841"/>
      <c r="V157" s="841"/>
      <c r="W157" s="841"/>
      <c r="X157" s="841"/>
      <c r="Y157" s="841"/>
      <c r="Z157" s="841"/>
      <c r="AA157" s="841"/>
      <c r="AB157" s="841"/>
      <c r="AC157" s="841"/>
      <c r="AD157" s="841"/>
      <c r="AE157" s="841"/>
      <c r="AF157" s="841"/>
      <c r="AG157" s="841"/>
      <c r="AH157" s="841"/>
      <c r="AI157" s="841"/>
      <c r="AJ157" s="841"/>
      <c r="AN157" s="95"/>
    </row>
    <row r="158" spans="1:40" ht="13.5" customHeight="1" x14ac:dyDescent="0.15">
      <c r="A158" s="840"/>
      <c r="B158" s="841"/>
      <c r="C158" s="841"/>
      <c r="D158" s="841"/>
      <c r="E158" s="841"/>
      <c r="F158" s="841"/>
      <c r="G158" s="841"/>
      <c r="H158" s="845"/>
      <c r="I158" s="846"/>
      <c r="J158" s="846"/>
      <c r="K158" s="846"/>
      <c r="L158" s="846"/>
      <c r="M158" s="846"/>
      <c r="N158" s="846"/>
      <c r="O158" s="846"/>
      <c r="P158" s="846"/>
      <c r="Q158" s="846"/>
      <c r="R158" s="847"/>
      <c r="S158" s="841"/>
      <c r="T158" s="841"/>
      <c r="U158" s="841"/>
      <c r="V158" s="841"/>
      <c r="W158" s="841"/>
      <c r="X158" s="841"/>
      <c r="Y158" s="841"/>
      <c r="Z158" s="841"/>
      <c r="AA158" s="841"/>
      <c r="AB158" s="841"/>
      <c r="AC158" s="841"/>
      <c r="AD158" s="841"/>
      <c r="AE158" s="841"/>
      <c r="AF158" s="841"/>
      <c r="AG158" s="841"/>
      <c r="AH158" s="841"/>
      <c r="AI158" s="841"/>
      <c r="AJ158" s="841"/>
      <c r="AN158" s="95"/>
    </row>
    <row r="159" spans="1:40" ht="13.5" customHeight="1" x14ac:dyDescent="0.15">
      <c r="A159" s="840"/>
      <c r="B159" s="841"/>
      <c r="C159" s="841"/>
      <c r="D159" s="841"/>
      <c r="E159" s="841"/>
      <c r="F159" s="841"/>
      <c r="G159" s="841"/>
      <c r="H159" s="845"/>
      <c r="I159" s="846"/>
      <c r="J159" s="846"/>
      <c r="K159" s="846"/>
      <c r="L159" s="846"/>
      <c r="M159" s="846"/>
      <c r="N159" s="846"/>
      <c r="O159" s="846"/>
      <c r="P159" s="846"/>
      <c r="Q159" s="846"/>
      <c r="R159" s="847"/>
      <c r="S159" s="841"/>
      <c r="T159" s="841"/>
      <c r="U159" s="841"/>
      <c r="V159" s="841"/>
      <c r="W159" s="841"/>
      <c r="X159" s="841"/>
      <c r="Y159" s="841"/>
      <c r="Z159" s="841"/>
      <c r="AA159" s="841"/>
      <c r="AB159" s="841"/>
      <c r="AC159" s="841"/>
      <c r="AD159" s="841"/>
      <c r="AE159" s="841"/>
      <c r="AF159" s="841"/>
      <c r="AG159" s="841"/>
      <c r="AH159" s="841"/>
      <c r="AI159" s="841"/>
      <c r="AJ159" s="841"/>
      <c r="AN159" s="95"/>
    </row>
    <row r="160" spans="1:40" ht="13.5" customHeight="1" x14ac:dyDescent="0.15">
      <c r="A160" s="840"/>
      <c r="B160" s="841"/>
      <c r="C160" s="841"/>
      <c r="D160" s="841"/>
      <c r="E160" s="841"/>
      <c r="F160" s="841"/>
      <c r="G160" s="841"/>
      <c r="H160" s="848"/>
      <c r="I160" s="849"/>
      <c r="J160" s="849"/>
      <c r="K160" s="849"/>
      <c r="L160" s="849"/>
      <c r="M160" s="849"/>
      <c r="N160" s="849"/>
      <c r="O160" s="849"/>
      <c r="P160" s="849"/>
      <c r="Q160" s="849"/>
      <c r="R160" s="850"/>
      <c r="S160" s="841"/>
      <c r="T160" s="841"/>
      <c r="U160" s="841"/>
      <c r="V160" s="841"/>
      <c r="W160" s="841"/>
      <c r="X160" s="841"/>
      <c r="Y160" s="841"/>
      <c r="Z160" s="841"/>
      <c r="AA160" s="841"/>
      <c r="AB160" s="841"/>
      <c r="AC160" s="841"/>
      <c r="AD160" s="841"/>
      <c r="AE160" s="841"/>
      <c r="AF160" s="841"/>
      <c r="AG160" s="841"/>
      <c r="AH160" s="841"/>
      <c r="AI160" s="841"/>
      <c r="AJ160" s="841"/>
      <c r="AN160" s="95"/>
    </row>
    <row r="161" spans="1:40" ht="13.5" customHeight="1" x14ac:dyDescent="0.15">
      <c r="A161" s="840">
        <v>3</v>
      </c>
      <c r="B161" s="841"/>
      <c r="C161" s="841"/>
      <c r="D161" s="841"/>
      <c r="E161" s="841"/>
      <c r="F161" s="841"/>
      <c r="G161" s="841"/>
      <c r="H161" s="842"/>
      <c r="I161" s="843"/>
      <c r="J161" s="843"/>
      <c r="K161" s="843"/>
      <c r="L161" s="843"/>
      <c r="M161" s="843"/>
      <c r="N161" s="843"/>
      <c r="O161" s="843"/>
      <c r="P161" s="843"/>
      <c r="Q161" s="843"/>
      <c r="R161" s="844"/>
      <c r="S161" s="841"/>
      <c r="T161" s="841"/>
      <c r="U161" s="841"/>
      <c r="V161" s="841"/>
      <c r="W161" s="841"/>
      <c r="X161" s="841"/>
      <c r="Y161" s="841"/>
      <c r="Z161" s="841"/>
      <c r="AA161" s="841"/>
      <c r="AB161" s="841"/>
      <c r="AC161" s="841"/>
      <c r="AD161" s="841"/>
      <c r="AE161" s="841"/>
      <c r="AF161" s="841"/>
      <c r="AG161" s="841"/>
      <c r="AH161" s="841"/>
      <c r="AI161" s="841"/>
      <c r="AJ161" s="841"/>
      <c r="AN161" s="95"/>
    </row>
    <row r="162" spans="1:40" ht="13.5" customHeight="1" x14ac:dyDescent="0.15">
      <c r="A162" s="840"/>
      <c r="B162" s="841"/>
      <c r="C162" s="841"/>
      <c r="D162" s="841"/>
      <c r="E162" s="841"/>
      <c r="F162" s="841"/>
      <c r="G162" s="841"/>
      <c r="H162" s="845"/>
      <c r="I162" s="846"/>
      <c r="J162" s="846"/>
      <c r="K162" s="846"/>
      <c r="L162" s="846"/>
      <c r="M162" s="846"/>
      <c r="N162" s="846"/>
      <c r="O162" s="846"/>
      <c r="P162" s="846"/>
      <c r="Q162" s="846"/>
      <c r="R162" s="847"/>
      <c r="S162" s="841"/>
      <c r="T162" s="841"/>
      <c r="U162" s="841"/>
      <c r="V162" s="841"/>
      <c r="W162" s="841"/>
      <c r="X162" s="841"/>
      <c r="Y162" s="841"/>
      <c r="Z162" s="841"/>
      <c r="AA162" s="841"/>
      <c r="AB162" s="841"/>
      <c r="AC162" s="841"/>
      <c r="AD162" s="841"/>
      <c r="AE162" s="841"/>
      <c r="AF162" s="841"/>
      <c r="AG162" s="841"/>
      <c r="AH162" s="841"/>
      <c r="AI162" s="841"/>
      <c r="AJ162" s="841"/>
      <c r="AN162" s="95"/>
    </row>
    <row r="163" spans="1:40" ht="13.5" customHeight="1" x14ac:dyDescent="0.15">
      <c r="A163" s="840"/>
      <c r="B163" s="841"/>
      <c r="C163" s="841"/>
      <c r="D163" s="841"/>
      <c r="E163" s="841"/>
      <c r="F163" s="841"/>
      <c r="G163" s="841"/>
      <c r="H163" s="845"/>
      <c r="I163" s="846"/>
      <c r="J163" s="846"/>
      <c r="K163" s="846"/>
      <c r="L163" s="846"/>
      <c r="M163" s="846"/>
      <c r="N163" s="846"/>
      <c r="O163" s="846"/>
      <c r="P163" s="846"/>
      <c r="Q163" s="846"/>
      <c r="R163" s="847"/>
      <c r="S163" s="841"/>
      <c r="T163" s="841"/>
      <c r="U163" s="841"/>
      <c r="V163" s="841"/>
      <c r="W163" s="841"/>
      <c r="X163" s="841"/>
      <c r="Y163" s="841"/>
      <c r="Z163" s="841"/>
      <c r="AA163" s="841"/>
      <c r="AB163" s="841"/>
      <c r="AC163" s="841"/>
      <c r="AD163" s="841"/>
      <c r="AE163" s="841"/>
      <c r="AF163" s="841"/>
      <c r="AG163" s="841"/>
      <c r="AH163" s="841"/>
      <c r="AI163" s="841"/>
      <c r="AJ163" s="841"/>
      <c r="AN163" s="95"/>
    </row>
    <row r="164" spans="1:40" ht="13.5" customHeight="1" x14ac:dyDescent="0.15">
      <c r="A164" s="840"/>
      <c r="B164" s="841"/>
      <c r="C164" s="841"/>
      <c r="D164" s="841"/>
      <c r="E164" s="841"/>
      <c r="F164" s="841"/>
      <c r="G164" s="841"/>
      <c r="H164" s="845"/>
      <c r="I164" s="846"/>
      <c r="J164" s="846"/>
      <c r="K164" s="846"/>
      <c r="L164" s="846"/>
      <c r="M164" s="846"/>
      <c r="N164" s="846"/>
      <c r="O164" s="846"/>
      <c r="P164" s="846"/>
      <c r="Q164" s="846"/>
      <c r="R164" s="847"/>
      <c r="S164" s="841"/>
      <c r="T164" s="841"/>
      <c r="U164" s="841"/>
      <c r="V164" s="841"/>
      <c r="W164" s="841"/>
      <c r="X164" s="841"/>
      <c r="Y164" s="841"/>
      <c r="Z164" s="841"/>
      <c r="AA164" s="841"/>
      <c r="AB164" s="841"/>
      <c r="AC164" s="841"/>
      <c r="AD164" s="841"/>
      <c r="AE164" s="841"/>
      <c r="AF164" s="841"/>
      <c r="AG164" s="841"/>
      <c r="AH164" s="841"/>
      <c r="AI164" s="841"/>
      <c r="AJ164" s="841"/>
      <c r="AN164" s="95"/>
    </row>
    <row r="165" spans="1:40" ht="13.5" customHeight="1" x14ac:dyDescent="0.15">
      <c r="A165" s="840"/>
      <c r="B165" s="841"/>
      <c r="C165" s="841"/>
      <c r="D165" s="841"/>
      <c r="E165" s="841"/>
      <c r="F165" s="841"/>
      <c r="G165" s="841"/>
      <c r="H165" s="848"/>
      <c r="I165" s="849"/>
      <c r="J165" s="849"/>
      <c r="K165" s="849"/>
      <c r="L165" s="849"/>
      <c r="M165" s="849"/>
      <c r="N165" s="849"/>
      <c r="O165" s="849"/>
      <c r="P165" s="849"/>
      <c r="Q165" s="849"/>
      <c r="R165" s="850"/>
      <c r="S165" s="841"/>
      <c r="T165" s="841"/>
      <c r="U165" s="841"/>
      <c r="V165" s="841"/>
      <c r="W165" s="841"/>
      <c r="X165" s="841"/>
      <c r="Y165" s="841"/>
      <c r="Z165" s="841"/>
      <c r="AA165" s="841"/>
      <c r="AB165" s="841"/>
      <c r="AC165" s="841"/>
      <c r="AD165" s="841"/>
      <c r="AE165" s="841"/>
      <c r="AF165" s="841"/>
      <c r="AG165" s="841"/>
      <c r="AH165" s="841"/>
      <c r="AI165" s="841"/>
      <c r="AJ165" s="841"/>
    </row>
    <row r="166" spans="1:40" ht="12.6" customHeight="1" thickBot="1" x14ac:dyDescent="0.2"/>
    <row r="167" spans="1:40" ht="12" customHeight="1" thickTop="1" x14ac:dyDescent="0.15">
      <c r="AK167" s="274"/>
      <c r="AL167" s="274"/>
    </row>
    <row r="168" spans="1:40" ht="13.5" customHeight="1" x14ac:dyDescent="0.15">
      <c r="D168" s="25"/>
    </row>
    <row r="169" spans="1:40" ht="13.5" customHeight="1" x14ac:dyDescent="0.15">
      <c r="A169" s="26" t="s">
        <v>969</v>
      </c>
      <c r="D169" s="25"/>
    </row>
    <row r="170" spans="1:40" ht="13.5"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1:40" ht="13.5" customHeight="1" x14ac:dyDescent="0.15">
      <c r="A171" s="8" t="s">
        <v>33</v>
      </c>
      <c r="B171" s="8"/>
      <c r="C171" s="92" t="s">
        <v>282</v>
      </c>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row>
    <row r="172" spans="1:40" ht="13.5" customHeight="1" x14ac:dyDescent="0.15">
      <c r="A172" s="8"/>
      <c r="B172" s="8"/>
      <c r="C172" s="92" t="s">
        <v>283</v>
      </c>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row>
    <row r="173" spans="1:40" ht="13.5" customHeight="1" x14ac:dyDescent="0.15">
      <c r="A173" s="8"/>
      <c r="B173" s="8"/>
      <c r="C173" s="92" t="s">
        <v>289</v>
      </c>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row>
    <row r="174" spans="1:40" ht="13.5" customHeight="1" x14ac:dyDescent="0.15">
      <c r="A174" s="8"/>
      <c r="B174" s="8"/>
      <c r="C174" s="92" t="s">
        <v>290</v>
      </c>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row>
    <row r="175" spans="1:40" ht="6.75" customHeight="1" x14ac:dyDescent="0.1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row>
    <row r="176" spans="1:40" ht="13.5" customHeight="1" x14ac:dyDescent="0.15">
      <c r="A176" s="851" t="s">
        <v>272</v>
      </c>
      <c r="B176" s="852"/>
      <c r="C176" s="852"/>
      <c r="D176" s="852"/>
      <c r="E176" s="852"/>
      <c r="F176" s="852"/>
      <c r="G176" s="853"/>
      <c r="H176" s="872" t="s">
        <v>278</v>
      </c>
      <c r="I176" s="873"/>
      <c r="J176" s="873"/>
      <c r="K176" s="873"/>
      <c r="L176" s="873"/>
      <c r="M176" s="873"/>
      <c r="N176" s="873"/>
      <c r="O176" s="873"/>
      <c r="P176" s="873"/>
      <c r="Q176" s="873"/>
      <c r="R176" s="874"/>
      <c r="S176" s="872" t="s">
        <v>279</v>
      </c>
      <c r="T176" s="873"/>
      <c r="U176" s="873"/>
      <c r="V176" s="873"/>
      <c r="W176" s="873"/>
      <c r="X176" s="873"/>
      <c r="Y176" s="873"/>
      <c r="Z176" s="873"/>
      <c r="AA176" s="873"/>
      <c r="AB176" s="874"/>
      <c r="AC176" s="872" t="s">
        <v>273</v>
      </c>
      <c r="AD176" s="873"/>
      <c r="AE176" s="873"/>
      <c r="AF176" s="873"/>
      <c r="AG176" s="873"/>
      <c r="AH176" s="873"/>
      <c r="AI176" s="873"/>
      <c r="AJ176" s="874"/>
    </row>
    <row r="177" spans="1:36" ht="13.5" customHeight="1" x14ac:dyDescent="0.15">
      <c r="A177" s="854"/>
      <c r="B177" s="855"/>
      <c r="C177" s="855"/>
      <c r="D177" s="855"/>
      <c r="E177" s="855"/>
      <c r="F177" s="855"/>
      <c r="G177" s="856"/>
      <c r="H177" s="798"/>
      <c r="I177" s="799"/>
      <c r="J177" s="799"/>
      <c r="K177" s="799"/>
      <c r="L177" s="799"/>
      <c r="M177" s="799"/>
      <c r="N177" s="799"/>
      <c r="O177" s="799"/>
      <c r="P177" s="799"/>
      <c r="Q177" s="799"/>
      <c r="R177" s="800"/>
      <c r="S177" s="798"/>
      <c r="T177" s="799"/>
      <c r="U177" s="799"/>
      <c r="V177" s="799"/>
      <c r="W177" s="799"/>
      <c r="X177" s="799"/>
      <c r="Y177" s="799"/>
      <c r="Z177" s="799"/>
      <c r="AA177" s="799"/>
      <c r="AB177" s="800"/>
      <c r="AC177" s="798"/>
      <c r="AD177" s="799"/>
      <c r="AE177" s="799"/>
      <c r="AF177" s="799"/>
      <c r="AG177" s="799"/>
      <c r="AH177" s="799"/>
      <c r="AI177" s="799"/>
      <c r="AJ177" s="800"/>
    </row>
    <row r="178" spans="1:36" ht="13.5" customHeight="1" x14ac:dyDescent="0.15">
      <c r="A178" s="857"/>
      <c r="B178" s="858"/>
      <c r="C178" s="858"/>
      <c r="D178" s="858"/>
      <c r="E178" s="858"/>
      <c r="F178" s="858"/>
      <c r="G178" s="859"/>
      <c r="H178" s="857"/>
      <c r="I178" s="858"/>
      <c r="J178" s="858"/>
      <c r="K178" s="858"/>
      <c r="L178" s="858"/>
      <c r="M178" s="858"/>
      <c r="N178" s="858"/>
      <c r="O178" s="858"/>
      <c r="P178" s="858"/>
      <c r="Q178" s="858"/>
      <c r="R178" s="859"/>
      <c r="S178" s="857"/>
      <c r="T178" s="858"/>
      <c r="U178" s="858"/>
      <c r="V178" s="858"/>
      <c r="W178" s="858"/>
      <c r="X178" s="858"/>
      <c r="Y178" s="858"/>
      <c r="Z178" s="858"/>
      <c r="AA178" s="858"/>
      <c r="AB178" s="859"/>
      <c r="AC178" s="84" t="s">
        <v>274</v>
      </c>
      <c r="AD178" s="81"/>
      <c r="AE178" s="81"/>
      <c r="AF178" s="81"/>
      <c r="AG178" s="81"/>
      <c r="AH178" s="81"/>
      <c r="AI178" s="81"/>
      <c r="AJ178" s="82"/>
    </row>
    <row r="179" spans="1:36" x14ac:dyDescent="0.15">
      <c r="A179" s="860"/>
      <c r="B179" s="861"/>
      <c r="C179" s="861"/>
      <c r="D179" s="861"/>
      <c r="E179" s="861"/>
      <c r="F179" s="861"/>
      <c r="G179" s="862"/>
      <c r="H179" s="860"/>
      <c r="I179" s="861"/>
      <c r="J179" s="861"/>
      <c r="K179" s="861"/>
      <c r="L179" s="861"/>
      <c r="M179" s="861"/>
      <c r="N179" s="861"/>
      <c r="O179" s="861"/>
      <c r="P179" s="861"/>
      <c r="Q179" s="861"/>
      <c r="R179" s="862"/>
      <c r="S179" s="860"/>
      <c r="T179" s="861"/>
      <c r="U179" s="861"/>
      <c r="V179" s="861"/>
      <c r="W179" s="861"/>
      <c r="X179" s="861"/>
      <c r="Y179" s="861"/>
      <c r="Z179" s="861"/>
      <c r="AA179" s="861"/>
      <c r="AB179" s="862"/>
      <c r="AC179" s="866"/>
      <c r="AD179" s="867"/>
      <c r="AE179" s="867"/>
      <c r="AF179" s="867"/>
      <c r="AG179" s="867"/>
      <c r="AH179" s="867"/>
      <c r="AI179" s="867"/>
      <c r="AJ179" s="868"/>
    </row>
    <row r="180" spans="1:36" x14ac:dyDescent="0.15">
      <c r="A180" s="860"/>
      <c r="B180" s="861"/>
      <c r="C180" s="861"/>
      <c r="D180" s="861"/>
      <c r="E180" s="861"/>
      <c r="F180" s="861"/>
      <c r="G180" s="862"/>
      <c r="H180" s="860"/>
      <c r="I180" s="861"/>
      <c r="J180" s="861"/>
      <c r="K180" s="861"/>
      <c r="L180" s="861"/>
      <c r="M180" s="861"/>
      <c r="N180" s="861"/>
      <c r="O180" s="861"/>
      <c r="P180" s="861"/>
      <c r="Q180" s="861"/>
      <c r="R180" s="862"/>
      <c r="S180" s="860"/>
      <c r="T180" s="861"/>
      <c r="U180" s="861"/>
      <c r="V180" s="861"/>
      <c r="W180" s="861"/>
      <c r="X180" s="861"/>
      <c r="Y180" s="861"/>
      <c r="Z180" s="861"/>
      <c r="AA180" s="861"/>
      <c r="AB180" s="862"/>
      <c r="AC180" s="866"/>
      <c r="AD180" s="867"/>
      <c r="AE180" s="867"/>
      <c r="AF180" s="867"/>
      <c r="AG180" s="867"/>
      <c r="AH180" s="867"/>
      <c r="AI180" s="867"/>
      <c r="AJ180" s="868"/>
    </row>
    <row r="181" spans="1:36" x14ac:dyDescent="0.15">
      <c r="A181" s="860"/>
      <c r="B181" s="861"/>
      <c r="C181" s="861"/>
      <c r="D181" s="861"/>
      <c r="E181" s="861"/>
      <c r="F181" s="861"/>
      <c r="G181" s="862"/>
      <c r="H181" s="860"/>
      <c r="I181" s="861"/>
      <c r="J181" s="861"/>
      <c r="K181" s="861"/>
      <c r="L181" s="861"/>
      <c r="M181" s="861"/>
      <c r="N181" s="861"/>
      <c r="O181" s="861"/>
      <c r="P181" s="861"/>
      <c r="Q181" s="861"/>
      <c r="R181" s="862"/>
      <c r="S181" s="860"/>
      <c r="T181" s="861"/>
      <c r="U181" s="861"/>
      <c r="V181" s="861"/>
      <c r="W181" s="861"/>
      <c r="X181" s="861"/>
      <c r="Y181" s="861"/>
      <c r="Z181" s="861"/>
      <c r="AA181" s="861"/>
      <c r="AB181" s="862"/>
      <c r="AC181" s="85" t="s">
        <v>275</v>
      </c>
      <c r="AD181" s="8"/>
      <c r="AE181" s="8"/>
      <c r="AF181" s="8"/>
      <c r="AG181" s="8"/>
      <c r="AH181" s="8"/>
      <c r="AI181" s="8"/>
      <c r="AJ181" s="80"/>
    </row>
    <row r="182" spans="1:36" x14ac:dyDescent="0.15">
      <c r="A182" s="860"/>
      <c r="B182" s="861"/>
      <c r="C182" s="861"/>
      <c r="D182" s="861"/>
      <c r="E182" s="861"/>
      <c r="F182" s="861"/>
      <c r="G182" s="862"/>
      <c r="H182" s="860"/>
      <c r="I182" s="861"/>
      <c r="J182" s="861"/>
      <c r="K182" s="861"/>
      <c r="L182" s="861"/>
      <c r="M182" s="861"/>
      <c r="N182" s="861"/>
      <c r="O182" s="861"/>
      <c r="P182" s="861"/>
      <c r="Q182" s="861"/>
      <c r="R182" s="862"/>
      <c r="S182" s="860"/>
      <c r="T182" s="861"/>
      <c r="U182" s="861"/>
      <c r="V182" s="861"/>
      <c r="W182" s="861"/>
      <c r="X182" s="861"/>
      <c r="Y182" s="861"/>
      <c r="Z182" s="861"/>
      <c r="AA182" s="861"/>
      <c r="AB182" s="862"/>
      <c r="AC182" s="866"/>
      <c r="AD182" s="867"/>
      <c r="AE182" s="867"/>
      <c r="AF182" s="867"/>
      <c r="AG182" s="867"/>
      <c r="AH182" s="867"/>
      <c r="AI182" s="867"/>
      <c r="AJ182" s="868"/>
    </row>
    <row r="183" spans="1:36" x14ac:dyDescent="0.15">
      <c r="A183" s="863"/>
      <c r="B183" s="864"/>
      <c r="C183" s="864"/>
      <c r="D183" s="864"/>
      <c r="E183" s="864"/>
      <c r="F183" s="864"/>
      <c r="G183" s="865"/>
      <c r="H183" s="863"/>
      <c r="I183" s="864"/>
      <c r="J183" s="864"/>
      <c r="K183" s="864"/>
      <c r="L183" s="864"/>
      <c r="M183" s="864"/>
      <c r="N183" s="864"/>
      <c r="O183" s="864"/>
      <c r="P183" s="864"/>
      <c r="Q183" s="864"/>
      <c r="R183" s="865"/>
      <c r="S183" s="863"/>
      <c r="T183" s="864"/>
      <c r="U183" s="864"/>
      <c r="V183" s="864"/>
      <c r="W183" s="864"/>
      <c r="X183" s="864"/>
      <c r="Y183" s="864"/>
      <c r="Z183" s="864"/>
      <c r="AA183" s="864"/>
      <c r="AB183" s="865"/>
      <c r="AC183" s="869"/>
      <c r="AD183" s="870"/>
      <c r="AE183" s="870"/>
      <c r="AF183" s="870"/>
      <c r="AG183" s="870"/>
      <c r="AH183" s="870"/>
      <c r="AI183" s="870"/>
      <c r="AJ183" s="871"/>
    </row>
    <row r="184" spans="1:36" x14ac:dyDescent="0.15">
      <c r="A184" s="857"/>
      <c r="B184" s="858"/>
      <c r="C184" s="858"/>
      <c r="D184" s="858"/>
      <c r="E184" s="858"/>
      <c r="F184" s="858"/>
      <c r="G184" s="859"/>
      <c r="H184" s="857"/>
      <c r="I184" s="858"/>
      <c r="J184" s="858"/>
      <c r="K184" s="858"/>
      <c r="L184" s="858"/>
      <c r="M184" s="858"/>
      <c r="N184" s="858"/>
      <c r="O184" s="858"/>
      <c r="P184" s="858"/>
      <c r="Q184" s="858"/>
      <c r="R184" s="859"/>
      <c r="S184" s="857"/>
      <c r="T184" s="858"/>
      <c r="U184" s="858"/>
      <c r="V184" s="858"/>
      <c r="W184" s="858"/>
      <c r="X184" s="858"/>
      <c r="Y184" s="858"/>
      <c r="Z184" s="858"/>
      <c r="AA184" s="858"/>
      <c r="AB184" s="859"/>
      <c r="AC184" s="84" t="s">
        <v>274</v>
      </c>
      <c r="AD184" s="81"/>
      <c r="AE184" s="81"/>
      <c r="AF184" s="81"/>
      <c r="AG184" s="81"/>
      <c r="AH184" s="81"/>
      <c r="AI184" s="81"/>
      <c r="AJ184" s="82"/>
    </row>
    <row r="185" spans="1:36" x14ac:dyDescent="0.15">
      <c r="A185" s="860"/>
      <c r="B185" s="861"/>
      <c r="C185" s="861"/>
      <c r="D185" s="861"/>
      <c r="E185" s="861"/>
      <c r="F185" s="861"/>
      <c r="G185" s="862"/>
      <c r="H185" s="860"/>
      <c r="I185" s="861"/>
      <c r="J185" s="861"/>
      <c r="K185" s="861"/>
      <c r="L185" s="861"/>
      <c r="M185" s="861"/>
      <c r="N185" s="861"/>
      <c r="O185" s="861"/>
      <c r="P185" s="861"/>
      <c r="Q185" s="861"/>
      <c r="R185" s="862"/>
      <c r="S185" s="860"/>
      <c r="T185" s="861"/>
      <c r="U185" s="861"/>
      <c r="V185" s="861"/>
      <c r="W185" s="861"/>
      <c r="X185" s="861"/>
      <c r="Y185" s="861"/>
      <c r="Z185" s="861"/>
      <c r="AA185" s="861"/>
      <c r="AB185" s="862"/>
      <c r="AC185" s="866"/>
      <c r="AD185" s="867"/>
      <c r="AE185" s="867"/>
      <c r="AF185" s="867"/>
      <c r="AG185" s="867"/>
      <c r="AH185" s="867"/>
      <c r="AI185" s="867"/>
      <c r="AJ185" s="868"/>
    </row>
    <row r="186" spans="1:36" x14ac:dyDescent="0.15">
      <c r="A186" s="860"/>
      <c r="B186" s="861"/>
      <c r="C186" s="861"/>
      <c r="D186" s="861"/>
      <c r="E186" s="861"/>
      <c r="F186" s="861"/>
      <c r="G186" s="862"/>
      <c r="H186" s="860"/>
      <c r="I186" s="861"/>
      <c r="J186" s="861"/>
      <c r="K186" s="861"/>
      <c r="L186" s="861"/>
      <c r="M186" s="861"/>
      <c r="N186" s="861"/>
      <c r="O186" s="861"/>
      <c r="P186" s="861"/>
      <c r="Q186" s="861"/>
      <c r="R186" s="862"/>
      <c r="S186" s="860"/>
      <c r="T186" s="861"/>
      <c r="U186" s="861"/>
      <c r="V186" s="861"/>
      <c r="W186" s="861"/>
      <c r="X186" s="861"/>
      <c r="Y186" s="861"/>
      <c r="Z186" s="861"/>
      <c r="AA186" s="861"/>
      <c r="AB186" s="862"/>
      <c r="AC186" s="866"/>
      <c r="AD186" s="867"/>
      <c r="AE186" s="867"/>
      <c r="AF186" s="867"/>
      <c r="AG186" s="867"/>
      <c r="AH186" s="867"/>
      <c r="AI186" s="867"/>
      <c r="AJ186" s="868"/>
    </row>
    <row r="187" spans="1:36" x14ac:dyDescent="0.15">
      <c r="A187" s="860"/>
      <c r="B187" s="861"/>
      <c r="C187" s="861"/>
      <c r="D187" s="861"/>
      <c r="E187" s="861"/>
      <c r="F187" s="861"/>
      <c r="G187" s="862"/>
      <c r="H187" s="860"/>
      <c r="I187" s="861"/>
      <c r="J187" s="861"/>
      <c r="K187" s="861"/>
      <c r="L187" s="861"/>
      <c r="M187" s="861"/>
      <c r="N187" s="861"/>
      <c r="O187" s="861"/>
      <c r="P187" s="861"/>
      <c r="Q187" s="861"/>
      <c r="R187" s="862"/>
      <c r="S187" s="860"/>
      <c r="T187" s="861"/>
      <c r="U187" s="861"/>
      <c r="V187" s="861"/>
      <c r="W187" s="861"/>
      <c r="X187" s="861"/>
      <c r="Y187" s="861"/>
      <c r="Z187" s="861"/>
      <c r="AA187" s="861"/>
      <c r="AB187" s="862"/>
      <c r="AC187" s="85" t="s">
        <v>275</v>
      </c>
      <c r="AD187" s="8"/>
      <c r="AE187" s="8"/>
      <c r="AF187" s="8"/>
      <c r="AG187" s="8"/>
      <c r="AH187" s="8"/>
      <c r="AI187" s="8"/>
      <c r="AJ187" s="80"/>
    </row>
    <row r="188" spans="1:36" x14ac:dyDescent="0.15">
      <c r="A188" s="860"/>
      <c r="B188" s="861"/>
      <c r="C188" s="861"/>
      <c r="D188" s="861"/>
      <c r="E188" s="861"/>
      <c r="F188" s="861"/>
      <c r="G188" s="862"/>
      <c r="H188" s="860"/>
      <c r="I188" s="861"/>
      <c r="J188" s="861"/>
      <c r="K188" s="861"/>
      <c r="L188" s="861"/>
      <c r="M188" s="861"/>
      <c r="N188" s="861"/>
      <c r="O188" s="861"/>
      <c r="P188" s="861"/>
      <c r="Q188" s="861"/>
      <c r="R188" s="862"/>
      <c r="S188" s="860"/>
      <c r="T188" s="861"/>
      <c r="U188" s="861"/>
      <c r="V188" s="861"/>
      <c r="W188" s="861"/>
      <c r="X188" s="861"/>
      <c r="Y188" s="861"/>
      <c r="Z188" s="861"/>
      <c r="AA188" s="861"/>
      <c r="AB188" s="862"/>
      <c r="AC188" s="866"/>
      <c r="AD188" s="867"/>
      <c r="AE188" s="867"/>
      <c r="AF188" s="867"/>
      <c r="AG188" s="867"/>
      <c r="AH188" s="867"/>
      <c r="AI188" s="867"/>
      <c r="AJ188" s="868"/>
    </row>
    <row r="189" spans="1:36" x14ac:dyDescent="0.15">
      <c r="A189" s="863"/>
      <c r="B189" s="864"/>
      <c r="C189" s="864"/>
      <c r="D189" s="864"/>
      <c r="E189" s="864"/>
      <c r="F189" s="864"/>
      <c r="G189" s="865"/>
      <c r="H189" s="863"/>
      <c r="I189" s="864"/>
      <c r="J189" s="864"/>
      <c r="K189" s="864"/>
      <c r="L189" s="864"/>
      <c r="M189" s="864"/>
      <c r="N189" s="864"/>
      <c r="O189" s="864"/>
      <c r="P189" s="864"/>
      <c r="Q189" s="864"/>
      <c r="R189" s="865"/>
      <c r="S189" s="863"/>
      <c r="T189" s="864"/>
      <c r="U189" s="864"/>
      <c r="V189" s="864"/>
      <c r="W189" s="864"/>
      <c r="X189" s="864"/>
      <c r="Y189" s="864"/>
      <c r="Z189" s="864"/>
      <c r="AA189" s="864"/>
      <c r="AB189" s="865"/>
      <c r="AC189" s="869"/>
      <c r="AD189" s="870"/>
      <c r="AE189" s="870"/>
      <c r="AF189" s="870"/>
      <c r="AG189" s="870"/>
      <c r="AH189" s="870"/>
      <c r="AI189" s="870"/>
      <c r="AJ189" s="871"/>
    </row>
    <row r="190" spans="1:36" x14ac:dyDescent="0.15">
      <c r="A190" s="857"/>
      <c r="B190" s="858"/>
      <c r="C190" s="858"/>
      <c r="D190" s="858"/>
      <c r="E190" s="858"/>
      <c r="F190" s="858"/>
      <c r="G190" s="859"/>
      <c r="H190" s="857"/>
      <c r="I190" s="858"/>
      <c r="J190" s="858"/>
      <c r="K190" s="858"/>
      <c r="L190" s="858"/>
      <c r="M190" s="858"/>
      <c r="N190" s="858"/>
      <c r="O190" s="858"/>
      <c r="P190" s="858"/>
      <c r="Q190" s="858"/>
      <c r="R190" s="859"/>
      <c r="S190" s="857"/>
      <c r="T190" s="858"/>
      <c r="U190" s="858"/>
      <c r="V190" s="858"/>
      <c r="W190" s="858"/>
      <c r="X190" s="858"/>
      <c r="Y190" s="858"/>
      <c r="Z190" s="858"/>
      <c r="AA190" s="858"/>
      <c r="AB190" s="859"/>
      <c r="AC190" s="84" t="s">
        <v>274</v>
      </c>
      <c r="AD190" s="81"/>
      <c r="AE190" s="81"/>
      <c r="AF190" s="81"/>
      <c r="AG190" s="81"/>
      <c r="AH190" s="81"/>
      <c r="AI190" s="81"/>
      <c r="AJ190" s="82"/>
    </row>
    <row r="191" spans="1:36" x14ac:dyDescent="0.15">
      <c r="A191" s="860"/>
      <c r="B191" s="861"/>
      <c r="C191" s="861"/>
      <c r="D191" s="861"/>
      <c r="E191" s="861"/>
      <c r="F191" s="861"/>
      <c r="G191" s="862"/>
      <c r="H191" s="860"/>
      <c r="I191" s="861"/>
      <c r="J191" s="861"/>
      <c r="K191" s="861"/>
      <c r="L191" s="861"/>
      <c r="M191" s="861"/>
      <c r="N191" s="861"/>
      <c r="O191" s="861"/>
      <c r="P191" s="861"/>
      <c r="Q191" s="861"/>
      <c r="R191" s="862"/>
      <c r="S191" s="860"/>
      <c r="T191" s="861"/>
      <c r="U191" s="861"/>
      <c r="V191" s="861"/>
      <c r="W191" s="861"/>
      <c r="X191" s="861"/>
      <c r="Y191" s="861"/>
      <c r="Z191" s="861"/>
      <c r="AA191" s="861"/>
      <c r="AB191" s="862"/>
      <c r="AC191" s="866"/>
      <c r="AD191" s="867"/>
      <c r="AE191" s="867"/>
      <c r="AF191" s="867"/>
      <c r="AG191" s="867"/>
      <c r="AH191" s="867"/>
      <c r="AI191" s="867"/>
      <c r="AJ191" s="868"/>
    </row>
    <row r="192" spans="1:36" x14ac:dyDescent="0.15">
      <c r="A192" s="860"/>
      <c r="B192" s="861"/>
      <c r="C192" s="861"/>
      <c r="D192" s="861"/>
      <c r="E192" s="861"/>
      <c r="F192" s="861"/>
      <c r="G192" s="862"/>
      <c r="H192" s="860"/>
      <c r="I192" s="861"/>
      <c r="J192" s="861"/>
      <c r="K192" s="861"/>
      <c r="L192" s="861"/>
      <c r="M192" s="861"/>
      <c r="N192" s="861"/>
      <c r="O192" s="861"/>
      <c r="P192" s="861"/>
      <c r="Q192" s="861"/>
      <c r="R192" s="862"/>
      <c r="S192" s="860"/>
      <c r="T192" s="861"/>
      <c r="U192" s="861"/>
      <c r="V192" s="861"/>
      <c r="W192" s="861"/>
      <c r="X192" s="861"/>
      <c r="Y192" s="861"/>
      <c r="Z192" s="861"/>
      <c r="AA192" s="861"/>
      <c r="AB192" s="862"/>
      <c r="AC192" s="866"/>
      <c r="AD192" s="867"/>
      <c r="AE192" s="867"/>
      <c r="AF192" s="867"/>
      <c r="AG192" s="867"/>
      <c r="AH192" s="867"/>
      <c r="AI192" s="867"/>
      <c r="AJ192" s="868"/>
    </row>
    <row r="193" spans="1:36" x14ac:dyDescent="0.15">
      <c r="A193" s="860"/>
      <c r="B193" s="861"/>
      <c r="C193" s="861"/>
      <c r="D193" s="861"/>
      <c r="E193" s="861"/>
      <c r="F193" s="861"/>
      <c r="G193" s="862"/>
      <c r="H193" s="860"/>
      <c r="I193" s="861"/>
      <c r="J193" s="861"/>
      <c r="K193" s="861"/>
      <c r="L193" s="861"/>
      <c r="M193" s="861"/>
      <c r="N193" s="861"/>
      <c r="O193" s="861"/>
      <c r="P193" s="861"/>
      <c r="Q193" s="861"/>
      <c r="R193" s="862"/>
      <c r="S193" s="860"/>
      <c r="T193" s="861"/>
      <c r="U193" s="861"/>
      <c r="V193" s="861"/>
      <c r="W193" s="861"/>
      <c r="X193" s="861"/>
      <c r="Y193" s="861"/>
      <c r="Z193" s="861"/>
      <c r="AA193" s="861"/>
      <c r="AB193" s="862"/>
      <c r="AC193" s="85" t="s">
        <v>275</v>
      </c>
      <c r="AD193" s="8"/>
      <c r="AE193" s="8"/>
      <c r="AF193" s="8"/>
      <c r="AG193" s="8"/>
      <c r="AH193" s="8"/>
      <c r="AI193" s="8"/>
      <c r="AJ193" s="80"/>
    </row>
    <row r="194" spans="1:36" x14ac:dyDescent="0.15">
      <c r="A194" s="860"/>
      <c r="B194" s="861"/>
      <c r="C194" s="861"/>
      <c r="D194" s="861"/>
      <c r="E194" s="861"/>
      <c r="F194" s="861"/>
      <c r="G194" s="862"/>
      <c r="H194" s="860"/>
      <c r="I194" s="861"/>
      <c r="J194" s="861"/>
      <c r="K194" s="861"/>
      <c r="L194" s="861"/>
      <c r="M194" s="861"/>
      <c r="N194" s="861"/>
      <c r="O194" s="861"/>
      <c r="P194" s="861"/>
      <c r="Q194" s="861"/>
      <c r="R194" s="862"/>
      <c r="S194" s="860"/>
      <c r="T194" s="861"/>
      <c r="U194" s="861"/>
      <c r="V194" s="861"/>
      <c r="W194" s="861"/>
      <c r="X194" s="861"/>
      <c r="Y194" s="861"/>
      <c r="Z194" s="861"/>
      <c r="AA194" s="861"/>
      <c r="AB194" s="862"/>
      <c r="AC194" s="866"/>
      <c r="AD194" s="867"/>
      <c r="AE194" s="867"/>
      <c r="AF194" s="867"/>
      <c r="AG194" s="867"/>
      <c r="AH194" s="867"/>
      <c r="AI194" s="867"/>
      <c r="AJ194" s="868"/>
    </row>
    <row r="195" spans="1:36" x14ac:dyDescent="0.15">
      <c r="A195" s="863"/>
      <c r="B195" s="864"/>
      <c r="C195" s="864"/>
      <c r="D195" s="864"/>
      <c r="E195" s="864"/>
      <c r="F195" s="864"/>
      <c r="G195" s="865"/>
      <c r="H195" s="863"/>
      <c r="I195" s="864"/>
      <c r="J195" s="864"/>
      <c r="K195" s="864"/>
      <c r="L195" s="864"/>
      <c r="M195" s="864"/>
      <c r="N195" s="864"/>
      <c r="O195" s="864"/>
      <c r="P195" s="864"/>
      <c r="Q195" s="864"/>
      <c r="R195" s="865"/>
      <c r="S195" s="863"/>
      <c r="T195" s="864"/>
      <c r="U195" s="864"/>
      <c r="V195" s="864"/>
      <c r="W195" s="864"/>
      <c r="X195" s="864"/>
      <c r="Y195" s="864"/>
      <c r="Z195" s="864"/>
      <c r="AA195" s="864"/>
      <c r="AB195" s="865"/>
      <c r="AC195" s="869"/>
      <c r="AD195" s="870"/>
      <c r="AE195" s="870"/>
      <c r="AF195" s="870"/>
      <c r="AG195" s="870"/>
      <c r="AH195" s="870"/>
      <c r="AI195" s="870"/>
      <c r="AJ195" s="871"/>
    </row>
    <row r="196" spans="1:36" x14ac:dyDescent="0.15">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6"/>
      <c r="AD196" s="86"/>
      <c r="AE196" s="86"/>
      <c r="AF196" s="86"/>
      <c r="AG196" s="86"/>
      <c r="AH196" s="86"/>
      <c r="AI196" s="86"/>
      <c r="AJ196" s="86"/>
    </row>
    <row r="197" spans="1:36" x14ac:dyDescent="0.1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row>
    <row r="198" spans="1:36" x14ac:dyDescent="0.15">
      <c r="A198" s="7" t="s">
        <v>971</v>
      </c>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row>
    <row r="199" spans="1:36" x14ac:dyDescent="0.1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row>
    <row r="200" spans="1:36" x14ac:dyDescent="0.15">
      <c r="A200" s="8"/>
      <c r="B200" s="8"/>
      <c r="C200" s="92" t="s">
        <v>121</v>
      </c>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row>
    <row r="201" spans="1:36" ht="6.75" customHeight="1" x14ac:dyDescent="0.15">
      <c r="A201" s="8"/>
      <c r="B201" s="8"/>
      <c r="C201" s="79"/>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row>
    <row r="202" spans="1:36" x14ac:dyDescent="0.15">
      <c r="A202" s="851" t="s">
        <v>122</v>
      </c>
      <c r="B202" s="852"/>
      <c r="C202" s="852"/>
      <c r="D202" s="852"/>
      <c r="E202" s="852"/>
      <c r="F202" s="852"/>
      <c r="G202" s="853"/>
      <c r="H202" s="851" t="s">
        <v>276</v>
      </c>
      <c r="I202" s="852"/>
      <c r="J202" s="852"/>
      <c r="K202" s="852"/>
      <c r="L202" s="852"/>
      <c r="M202" s="852"/>
      <c r="N202" s="852"/>
      <c r="O202" s="852"/>
      <c r="P202" s="852"/>
      <c r="Q202" s="852"/>
      <c r="R202" s="852"/>
      <c r="S202" s="852"/>
      <c r="T202" s="852"/>
      <c r="U202" s="852"/>
      <c r="V202" s="852"/>
      <c r="W202" s="852"/>
      <c r="X202" s="852"/>
      <c r="Y202" s="852"/>
      <c r="Z202" s="852"/>
      <c r="AA202" s="852"/>
      <c r="AB202" s="852"/>
      <c r="AC202" s="852"/>
      <c r="AD202" s="852"/>
      <c r="AE202" s="852"/>
      <c r="AF202" s="852"/>
      <c r="AG202" s="852"/>
      <c r="AH202" s="852"/>
      <c r="AI202" s="852"/>
      <c r="AJ202" s="853"/>
    </row>
    <row r="203" spans="1:36" x14ac:dyDescent="0.15">
      <c r="A203" s="854"/>
      <c r="B203" s="855"/>
      <c r="C203" s="855"/>
      <c r="D203" s="855"/>
      <c r="E203" s="855"/>
      <c r="F203" s="855"/>
      <c r="G203" s="856"/>
      <c r="H203" s="854"/>
      <c r="I203" s="855"/>
      <c r="J203" s="855"/>
      <c r="K203" s="855"/>
      <c r="L203" s="855"/>
      <c r="M203" s="855"/>
      <c r="N203" s="855"/>
      <c r="O203" s="855"/>
      <c r="P203" s="855"/>
      <c r="Q203" s="855"/>
      <c r="R203" s="855"/>
      <c r="S203" s="855"/>
      <c r="T203" s="855"/>
      <c r="U203" s="855"/>
      <c r="V203" s="855"/>
      <c r="W203" s="855"/>
      <c r="X203" s="855"/>
      <c r="Y203" s="855"/>
      <c r="Z203" s="855"/>
      <c r="AA203" s="855"/>
      <c r="AB203" s="855"/>
      <c r="AC203" s="855"/>
      <c r="AD203" s="855"/>
      <c r="AE203" s="855"/>
      <c r="AF203" s="855"/>
      <c r="AG203" s="855"/>
      <c r="AH203" s="855"/>
      <c r="AI203" s="855"/>
      <c r="AJ203" s="856"/>
    </row>
    <row r="204" spans="1:36" x14ac:dyDescent="0.15">
      <c r="A204" s="857"/>
      <c r="B204" s="858"/>
      <c r="C204" s="858"/>
      <c r="D204" s="858"/>
      <c r="E204" s="858"/>
      <c r="F204" s="858"/>
      <c r="G204" s="859"/>
      <c r="H204" s="857"/>
      <c r="I204" s="858"/>
      <c r="J204" s="858"/>
      <c r="K204" s="858"/>
      <c r="L204" s="858"/>
      <c r="M204" s="858"/>
      <c r="N204" s="858"/>
      <c r="O204" s="858"/>
      <c r="P204" s="858"/>
      <c r="Q204" s="858"/>
      <c r="R204" s="858"/>
      <c r="S204" s="858"/>
      <c r="T204" s="858"/>
      <c r="U204" s="858"/>
      <c r="V204" s="858"/>
      <c r="W204" s="858"/>
      <c r="X204" s="858"/>
      <c r="Y204" s="858"/>
      <c r="Z204" s="858"/>
      <c r="AA204" s="858"/>
      <c r="AB204" s="858"/>
      <c r="AC204" s="858"/>
      <c r="AD204" s="858"/>
      <c r="AE204" s="858"/>
      <c r="AF204" s="858"/>
      <c r="AG204" s="858"/>
      <c r="AH204" s="858"/>
      <c r="AI204" s="858"/>
      <c r="AJ204" s="859"/>
    </row>
    <row r="205" spans="1:36" x14ac:dyDescent="0.15">
      <c r="A205" s="860"/>
      <c r="B205" s="861"/>
      <c r="C205" s="861"/>
      <c r="D205" s="861"/>
      <c r="E205" s="861"/>
      <c r="F205" s="861"/>
      <c r="G205" s="862"/>
      <c r="H205" s="860"/>
      <c r="I205" s="861"/>
      <c r="J205" s="861"/>
      <c r="K205" s="861"/>
      <c r="L205" s="861"/>
      <c r="M205" s="861"/>
      <c r="N205" s="861"/>
      <c r="O205" s="861"/>
      <c r="P205" s="861"/>
      <c r="Q205" s="861"/>
      <c r="R205" s="861"/>
      <c r="S205" s="861"/>
      <c r="T205" s="861"/>
      <c r="U205" s="861"/>
      <c r="V205" s="861"/>
      <c r="W205" s="861"/>
      <c r="X205" s="861"/>
      <c r="Y205" s="861"/>
      <c r="Z205" s="861"/>
      <c r="AA205" s="861"/>
      <c r="AB205" s="861"/>
      <c r="AC205" s="861"/>
      <c r="AD205" s="861"/>
      <c r="AE205" s="861"/>
      <c r="AF205" s="861"/>
      <c r="AG205" s="861"/>
      <c r="AH205" s="861"/>
      <c r="AI205" s="861"/>
      <c r="AJ205" s="862"/>
    </row>
    <row r="206" spans="1:36" x14ac:dyDescent="0.15">
      <c r="A206" s="860"/>
      <c r="B206" s="861"/>
      <c r="C206" s="861"/>
      <c r="D206" s="861"/>
      <c r="E206" s="861"/>
      <c r="F206" s="861"/>
      <c r="G206" s="862"/>
      <c r="H206" s="860"/>
      <c r="I206" s="861"/>
      <c r="J206" s="861"/>
      <c r="K206" s="861"/>
      <c r="L206" s="861"/>
      <c r="M206" s="861"/>
      <c r="N206" s="861"/>
      <c r="O206" s="861"/>
      <c r="P206" s="861"/>
      <c r="Q206" s="861"/>
      <c r="R206" s="861"/>
      <c r="S206" s="861"/>
      <c r="T206" s="861"/>
      <c r="U206" s="861"/>
      <c r="V206" s="861"/>
      <c r="W206" s="861"/>
      <c r="X206" s="861"/>
      <c r="Y206" s="861"/>
      <c r="Z206" s="861"/>
      <c r="AA206" s="861"/>
      <c r="AB206" s="861"/>
      <c r="AC206" s="861"/>
      <c r="AD206" s="861"/>
      <c r="AE206" s="861"/>
      <c r="AF206" s="861"/>
      <c r="AG206" s="861"/>
      <c r="AH206" s="861"/>
      <c r="AI206" s="861"/>
      <c r="AJ206" s="862"/>
    </row>
    <row r="207" spans="1:36" x14ac:dyDescent="0.15">
      <c r="A207" s="860"/>
      <c r="B207" s="861"/>
      <c r="C207" s="861"/>
      <c r="D207" s="861"/>
      <c r="E207" s="861"/>
      <c r="F207" s="861"/>
      <c r="G207" s="862"/>
      <c r="H207" s="860"/>
      <c r="I207" s="861"/>
      <c r="J207" s="861"/>
      <c r="K207" s="861"/>
      <c r="L207" s="861"/>
      <c r="M207" s="861"/>
      <c r="N207" s="861"/>
      <c r="O207" s="861"/>
      <c r="P207" s="861"/>
      <c r="Q207" s="861"/>
      <c r="R207" s="861"/>
      <c r="S207" s="861"/>
      <c r="T207" s="861"/>
      <c r="U207" s="861"/>
      <c r="V207" s="861"/>
      <c r="W207" s="861"/>
      <c r="X207" s="861"/>
      <c r="Y207" s="861"/>
      <c r="Z207" s="861"/>
      <c r="AA207" s="861"/>
      <c r="AB207" s="861"/>
      <c r="AC207" s="861"/>
      <c r="AD207" s="861"/>
      <c r="AE207" s="861"/>
      <c r="AF207" s="861"/>
      <c r="AG207" s="861"/>
      <c r="AH207" s="861"/>
      <c r="AI207" s="861"/>
      <c r="AJ207" s="862"/>
    </row>
    <row r="208" spans="1:36" x14ac:dyDescent="0.15">
      <c r="A208" s="860"/>
      <c r="B208" s="861"/>
      <c r="C208" s="861"/>
      <c r="D208" s="861"/>
      <c r="E208" s="861"/>
      <c r="F208" s="861"/>
      <c r="G208" s="862"/>
      <c r="H208" s="860"/>
      <c r="I208" s="861"/>
      <c r="J208" s="861"/>
      <c r="K208" s="861"/>
      <c r="L208" s="861"/>
      <c r="M208" s="861"/>
      <c r="N208" s="861"/>
      <c r="O208" s="861"/>
      <c r="P208" s="861"/>
      <c r="Q208" s="861"/>
      <c r="R208" s="861"/>
      <c r="S208" s="861"/>
      <c r="T208" s="861"/>
      <c r="U208" s="861"/>
      <c r="V208" s="861"/>
      <c r="W208" s="861"/>
      <c r="X208" s="861"/>
      <c r="Y208" s="861"/>
      <c r="Z208" s="861"/>
      <c r="AA208" s="861"/>
      <c r="AB208" s="861"/>
      <c r="AC208" s="861"/>
      <c r="AD208" s="861"/>
      <c r="AE208" s="861"/>
      <c r="AF208" s="861"/>
      <c r="AG208" s="861"/>
      <c r="AH208" s="861"/>
      <c r="AI208" s="861"/>
      <c r="AJ208" s="862"/>
    </row>
    <row r="209" spans="1:36" x14ac:dyDescent="0.15">
      <c r="A209" s="863"/>
      <c r="B209" s="864"/>
      <c r="C209" s="864"/>
      <c r="D209" s="864"/>
      <c r="E209" s="864"/>
      <c r="F209" s="864"/>
      <c r="G209" s="865"/>
      <c r="H209" s="863"/>
      <c r="I209" s="864"/>
      <c r="J209" s="864"/>
      <c r="K209" s="864"/>
      <c r="L209" s="864"/>
      <c r="M209" s="864"/>
      <c r="N209" s="864"/>
      <c r="O209" s="864"/>
      <c r="P209" s="864"/>
      <c r="Q209" s="864"/>
      <c r="R209" s="864"/>
      <c r="S209" s="864"/>
      <c r="T209" s="864"/>
      <c r="U209" s="864"/>
      <c r="V209" s="864"/>
      <c r="W209" s="864"/>
      <c r="X209" s="864"/>
      <c r="Y209" s="864"/>
      <c r="Z209" s="864"/>
      <c r="AA209" s="864"/>
      <c r="AB209" s="864"/>
      <c r="AC209" s="864"/>
      <c r="AD209" s="864"/>
      <c r="AE209" s="864"/>
      <c r="AF209" s="864"/>
      <c r="AG209" s="864"/>
      <c r="AH209" s="864"/>
      <c r="AI209" s="864"/>
      <c r="AJ209" s="865"/>
    </row>
    <row r="210" spans="1:36" x14ac:dyDescent="0.15">
      <c r="A210" s="857"/>
      <c r="B210" s="858"/>
      <c r="C210" s="858"/>
      <c r="D210" s="858"/>
      <c r="E210" s="858"/>
      <c r="F210" s="858"/>
      <c r="G210" s="859"/>
      <c r="H210" s="857"/>
      <c r="I210" s="858"/>
      <c r="J210" s="858"/>
      <c r="K210" s="858"/>
      <c r="L210" s="858"/>
      <c r="M210" s="858"/>
      <c r="N210" s="858"/>
      <c r="O210" s="858"/>
      <c r="P210" s="858"/>
      <c r="Q210" s="858"/>
      <c r="R210" s="858"/>
      <c r="S210" s="858"/>
      <c r="T210" s="858"/>
      <c r="U210" s="858"/>
      <c r="V210" s="858"/>
      <c r="W210" s="858"/>
      <c r="X210" s="858"/>
      <c r="Y210" s="858"/>
      <c r="Z210" s="858"/>
      <c r="AA210" s="858"/>
      <c r="AB210" s="858"/>
      <c r="AC210" s="858"/>
      <c r="AD210" s="858"/>
      <c r="AE210" s="858"/>
      <c r="AF210" s="858"/>
      <c r="AG210" s="858"/>
      <c r="AH210" s="858"/>
      <c r="AI210" s="858"/>
      <c r="AJ210" s="859"/>
    </row>
    <row r="211" spans="1:36" x14ac:dyDescent="0.15">
      <c r="A211" s="860"/>
      <c r="B211" s="861"/>
      <c r="C211" s="861"/>
      <c r="D211" s="861"/>
      <c r="E211" s="861"/>
      <c r="F211" s="861"/>
      <c r="G211" s="862"/>
      <c r="H211" s="860"/>
      <c r="I211" s="861"/>
      <c r="J211" s="861"/>
      <c r="K211" s="861"/>
      <c r="L211" s="861"/>
      <c r="M211" s="861"/>
      <c r="N211" s="861"/>
      <c r="O211" s="861"/>
      <c r="P211" s="861"/>
      <c r="Q211" s="861"/>
      <c r="R211" s="861"/>
      <c r="S211" s="861"/>
      <c r="T211" s="861"/>
      <c r="U211" s="861"/>
      <c r="V211" s="861"/>
      <c r="W211" s="861"/>
      <c r="X211" s="861"/>
      <c r="Y211" s="861"/>
      <c r="Z211" s="861"/>
      <c r="AA211" s="861"/>
      <c r="AB211" s="861"/>
      <c r="AC211" s="861"/>
      <c r="AD211" s="861"/>
      <c r="AE211" s="861"/>
      <c r="AF211" s="861"/>
      <c r="AG211" s="861"/>
      <c r="AH211" s="861"/>
      <c r="AI211" s="861"/>
      <c r="AJ211" s="862"/>
    </row>
    <row r="212" spans="1:36" x14ac:dyDescent="0.15">
      <c r="A212" s="860"/>
      <c r="B212" s="861"/>
      <c r="C212" s="861"/>
      <c r="D212" s="861"/>
      <c r="E212" s="861"/>
      <c r="F212" s="861"/>
      <c r="G212" s="862"/>
      <c r="H212" s="860"/>
      <c r="I212" s="861"/>
      <c r="J212" s="861"/>
      <c r="K212" s="861"/>
      <c r="L212" s="861"/>
      <c r="M212" s="861"/>
      <c r="N212" s="861"/>
      <c r="O212" s="861"/>
      <c r="P212" s="861"/>
      <c r="Q212" s="861"/>
      <c r="R212" s="861"/>
      <c r="S212" s="861"/>
      <c r="T212" s="861"/>
      <c r="U212" s="861"/>
      <c r="V212" s="861"/>
      <c r="W212" s="861"/>
      <c r="X212" s="861"/>
      <c r="Y212" s="861"/>
      <c r="Z212" s="861"/>
      <c r="AA212" s="861"/>
      <c r="AB212" s="861"/>
      <c r="AC212" s="861"/>
      <c r="AD212" s="861"/>
      <c r="AE212" s="861"/>
      <c r="AF212" s="861"/>
      <c r="AG212" s="861"/>
      <c r="AH212" s="861"/>
      <c r="AI212" s="861"/>
      <c r="AJ212" s="862"/>
    </row>
    <row r="213" spans="1:36" x14ac:dyDescent="0.15">
      <c r="A213" s="860"/>
      <c r="B213" s="861"/>
      <c r="C213" s="861"/>
      <c r="D213" s="861"/>
      <c r="E213" s="861"/>
      <c r="F213" s="861"/>
      <c r="G213" s="862"/>
      <c r="H213" s="860"/>
      <c r="I213" s="861"/>
      <c r="J213" s="861"/>
      <c r="K213" s="861"/>
      <c r="L213" s="861"/>
      <c r="M213" s="861"/>
      <c r="N213" s="861"/>
      <c r="O213" s="861"/>
      <c r="P213" s="861"/>
      <c r="Q213" s="861"/>
      <c r="R213" s="861"/>
      <c r="S213" s="861"/>
      <c r="T213" s="861"/>
      <c r="U213" s="861"/>
      <c r="V213" s="861"/>
      <c r="W213" s="861"/>
      <c r="X213" s="861"/>
      <c r="Y213" s="861"/>
      <c r="Z213" s="861"/>
      <c r="AA213" s="861"/>
      <c r="AB213" s="861"/>
      <c r="AC213" s="861"/>
      <c r="AD213" s="861"/>
      <c r="AE213" s="861"/>
      <c r="AF213" s="861"/>
      <c r="AG213" s="861"/>
      <c r="AH213" s="861"/>
      <c r="AI213" s="861"/>
      <c r="AJ213" s="862"/>
    </row>
    <row r="214" spans="1:36" x14ac:dyDescent="0.15">
      <c r="A214" s="860"/>
      <c r="B214" s="861"/>
      <c r="C214" s="861"/>
      <c r="D214" s="861"/>
      <c r="E214" s="861"/>
      <c r="F214" s="861"/>
      <c r="G214" s="862"/>
      <c r="H214" s="860"/>
      <c r="I214" s="861"/>
      <c r="J214" s="861"/>
      <c r="K214" s="861"/>
      <c r="L214" s="861"/>
      <c r="M214" s="861"/>
      <c r="N214" s="861"/>
      <c r="O214" s="861"/>
      <c r="P214" s="861"/>
      <c r="Q214" s="861"/>
      <c r="R214" s="861"/>
      <c r="S214" s="861"/>
      <c r="T214" s="861"/>
      <c r="U214" s="861"/>
      <c r="V214" s="861"/>
      <c r="W214" s="861"/>
      <c r="X214" s="861"/>
      <c r="Y214" s="861"/>
      <c r="Z214" s="861"/>
      <c r="AA214" s="861"/>
      <c r="AB214" s="861"/>
      <c r="AC214" s="861"/>
      <c r="AD214" s="861"/>
      <c r="AE214" s="861"/>
      <c r="AF214" s="861"/>
      <c r="AG214" s="861"/>
      <c r="AH214" s="861"/>
      <c r="AI214" s="861"/>
      <c r="AJ214" s="862"/>
    </row>
    <row r="215" spans="1:36" x14ac:dyDescent="0.15">
      <c r="A215" s="863"/>
      <c r="B215" s="864"/>
      <c r="C215" s="864"/>
      <c r="D215" s="864"/>
      <c r="E215" s="864"/>
      <c r="F215" s="864"/>
      <c r="G215" s="865"/>
      <c r="H215" s="863"/>
      <c r="I215" s="864"/>
      <c r="J215" s="864"/>
      <c r="K215" s="864"/>
      <c r="L215" s="864"/>
      <c r="M215" s="864"/>
      <c r="N215" s="864"/>
      <c r="O215" s="864"/>
      <c r="P215" s="864"/>
      <c r="Q215" s="864"/>
      <c r="R215" s="864"/>
      <c r="S215" s="864"/>
      <c r="T215" s="864"/>
      <c r="U215" s="864"/>
      <c r="V215" s="864"/>
      <c r="W215" s="864"/>
      <c r="X215" s="864"/>
      <c r="Y215" s="864"/>
      <c r="Z215" s="864"/>
      <c r="AA215" s="864"/>
      <c r="AB215" s="864"/>
      <c r="AC215" s="864"/>
      <c r="AD215" s="864"/>
      <c r="AE215" s="864"/>
      <c r="AF215" s="864"/>
      <c r="AG215" s="864"/>
      <c r="AH215" s="864"/>
      <c r="AI215" s="864"/>
      <c r="AJ215" s="865"/>
    </row>
    <row r="216" spans="1:36" x14ac:dyDescent="0.15">
      <c r="A216" s="857"/>
      <c r="B216" s="858"/>
      <c r="C216" s="858"/>
      <c r="D216" s="858"/>
      <c r="E216" s="858"/>
      <c r="F216" s="858"/>
      <c r="G216" s="859"/>
      <c r="H216" s="857"/>
      <c r="I216" s="858"/>
      <c r="J216" s="858"/>
      <c r="K216" s="858"/>
      <c r="L216" s="858"/>
      <c r="M216" s="858"/>
      <c r="N216" s="858"/>
      <c r="O216" s="858"/>
      <c r="P216" s="858"/>
      <c r="Q216" s="858"/>
      <c r="R216" s="858"/>
      <c r="S216" s="858"/>
      <c r="T216" s="858"/>
      <c r="U216" s="858"/>
      <c r="V216" s="858"/>
      <c r="W216" s="858"/>
      <c r="X216" s="858"/>
      <c r="Y216" s="858"/>
      <c r="Z216" s="858"/>
      <c r="AA216" s="858"/>
      <c r="AB216" s="858"/>
      <c r="AC216" s="858"/>
      <c r="AD216" s="858"/>
      <c r="AE216" s="858"/>
      <c r="AF216" s="858"/>
      <c r="AG216" s="858"/>
      <c r="AH216" s="858"/>
      <c r="AI216" s="858"/>
      <c r="AJ216" s="859"/>
    </row>
    <row r="217" spans="1:36" x14ac:dyDescent="0.15">
      <c r="A217" s="860"/>
      <c r="B217" s="861"/>
      <c r="C217" s="861"/>
      <c r="D217" s="861"/>
      <c r="E217" s="861"/>
      <c r="F217" s="861"/>
      <c r="G217" s="862"/>
      <c r="H217" s="860"/>
      <c r="I217" s="861"/>
      <c r="J217" s="861"/>
      <c r="K217" s="861"/>
      <c r="L217" s="861"/>
      <c r="M217" s="861"/>
      <c r="N217" s="861"/>
      <c r="O217" s="861"/>
      <c r="P217" s="861"/>
      <c r="Q217" s="861"/>
      <c r="R217" s="861"/>
      <c r="S217" s="861"/>
      <c r="T217" s="861"/>
      <c r="U217" s="861"/>
      <c r="V217" s="861"/>
      <c r="W217" s="861"/>
      <c r="X217" s="861"/>
      <c r="Y217" s="861"/>
      <c r="Z217" s="861"/>
      <c r="AA217" s="861"/>
      <c r="AB217" s="861"/>
      <c r="AC217" s="861"/>
      <c r="AD217" s="861"/>
      <c r="AE217" s="861"/>
      <c r="AF217" s="861"/>
      <c r="AG217" s="861"/>
      <c r="AH217" s="861"/>
      <c r="AI217" s="861"/>
      <c r="AJ217" s="862"/>
    </row>
    <row r="218" spans="1:36" x14ac:dyDescent="0.15">
      <c r="A218" s="860"/>
      <c r="B218" s="861"/>
      <c r="C218" s="861"/>
      <c r="D218" s="861"/>
      <c r="E218" s="861"/>
      <c r="F218" s="861"/>
      <c r="G218" s="862"/>
      <c r="H218" s="860"/>
      <c r="I218" s="861"/>
      <c r="J218" s="861"/>
      <c r="K218" s="861"/>
      <c r="L218" s="861"/>
      <c r="M218" s="861"/>
      <c r="N218" s="861"/>
      <c r="O218" s="861"/>
      <c r="P218" s="861"/>
      <c r="Q218" s="861"/>
      <c r="R218" s="861"/>
      <c r="S218" s="861"/>
      <c r="T218" s="861"/>
      <c r="U218" s="861"/>
      <c r="V218" s="861"/>
      <c r="W218" s="861"/>
      <c r="X218" s="861"/>
      <c r="Y218" s="861"/>
      <c r="Z218" s="861"/>
      <c r="AA218" s="861"/>
      <c r="AB218" s="861"/>
      <c r="AC218" s="861"/>
      <c r="AD218" s="861"/>
      <c r="AE218" s="861"/>
      <c r="AF218" s="861"/>
      <c r="AG218" s="861"/>
      <c r="AH218" s="861"/>
      <c r="AI218" s="861"/>
      <c r="AJ218" s="862"/>
    </row>
    <row r="219" spans="1:36" x14ac:dyDescent="0.15">
      <c r="A219" s="860"/>
      <c r="B219" s="861"/>
      <c r="C219" s="861"/>
      <c r="D219" s="861"/>
      <c r="E219" s="861"/>
      <c r="F219" s="861"/>
      <c r="G219" s="862"/>
      <c r="H219" s="860"/>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1"/>
      <c r="AJ219" s="862"/>
    </row>
    <row r="220" spans="1:36" x14ac:dyDescent="0.15">
      <c r="A220" s="860"/>
      <c r="B220" s="861"/>
      <c r="C220" s="861"/>
      <c r="D220" s="861"/>
      <c r="E220" s="861"/>
      <c r="F220" s="861"/>
      <c r="G220" s="862"/>
      <c r="H220" s="860"/>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1"/>
      <c r="AJ220" s="862"/>
    </row>
    <row r="221" spans="1:36" x14ac:dyDescent="0.15">
      <c r="A221" s="863"/>
      <c r="B221" s="864"/>
      <c r="C221" s="864"/>
      <c r="D221" s="864"/>
      <c r="E221" s="864"/>
      <c r="F221" s="864"/>
      <c r="G221" s="865"/>
      <c r="H221" s="863"/>
      <c r="I221" s="864"/>
      <c r="J221" s="864"/>
      <c r="K221" s="864"/>
      <c r="L221" s="864"/>
      <c r="M221" s="864"/>
      <c r="N221" s="864"/>
      <c r="O221" s="864"/>
      <c r="P221" s="864"/>
      <c r="Q221" s="864"/>
      <c r="R221" s="864"/>
      <c r="S221" s="864"/>
      <c r="T221" s="864"/>
      <c r="U221" s="864"/>
      <c r="V221" s="864"/>
      <c r="W221" s="864"/>
      <c r="X221" s="864"/>
      <c r="Y221" s="864"/>
      <c r="Z221" s="864"/>
      <c r="AA221" s="864"/>
      <c r="AB221" s="864"/>
      <c r="AC221" s="864"/>
      <c r="AD221" s="864"/>
      <c r="AE221" s="864"/>
      <c r="AF221" s="864"/>
      <c r="AG221" s="864"/>
      <c r="AH221" s="864"/>
      <c r="AI221" s="864"/>
      <c r="AJ221" s="865"/>
    </row>
    <row r="222" spans="1:36" x14ac:dyDescent="0.15">
      <c r="A222" s="857"/>
      <c r="B222" s="858"/>
      <c r="C222" s="858"/>
      <c r="D222" s="858"/>
      <c r="E222" s="858"/>
      <c r="F222" s="858"/>
      <c r="G222" s="859"/>
      <c r="H222" s="857"/>
      <c r="I222" s="858"/>
      <c r="J222" s="858"/>
      <c r="K222" s="858"/>
      <c r="L222" s="858"/>
      <c r="M222" s="858"/>
      <c r="N222" s="858"/>
      <c r="O222" s="858"/>
      <c r="P222" s="858"/>
      <c r="Q222" s="858"/>
      <c r="R222" s="858"/>
      <c r="S222" s="858"/>
      <c r="T222" s="858"/>
      <c r="U222" s="858"/>
      <c r="V222" s="858"/>
      <c r="W222" s="858"/>
      <c r="X222" s="858"/>
      <c r="Y222" s="858"/>
      <c r="Z222" s="858"/>
      <c r="AA222" s="858"/>
      <c r="AB222" s="858"/>
      <c r="AC222" s="858"/>
      <c r="AD222" s="858"/>
      <c r="AE222" s="858"/>
      <c r="AF222" s="858"/>
      <c r="AG222" s="858"/>
      <c r="AH222" s="858"/>
      <c r="AI222" s="858"/>
      <c r="AJ222" s="859"/>
    </row>
    <row r="223" spans="1:36" x14ac:dyDescent="0.15">
      <c r="A223" s="860"/>
      <c r="B223" s="861"/>
      <c r="C223" s="861"/>
      <c r="D223" s="861"/>
      <c r="E223" s="861"/>
      <c r="F223" s="861"/>
      <c r="G223" s="862"/>
      <c r="H223" s="860"/>
      <c r="I223" s="861"/>
      <c r="J223" s="861"/>
      <c r="K223" s="861"/>
      <c r="L223" s="861"/>
      <c r="M223" s="861"/>
      <c r="N223" s="861"/>
      <c r="O223" s="861"/>
      <c r="P223" s="861"/>
      <c r="Q223" s="861"/>
      <c r="R223" s="861"/>
      <c r="S223" s="861"/>
      <c r="T223" s="861"/>
      <c r="U223" s="861"/>
      <c r="V223" s="861"/>
      <c r="W223" s="861"/>
      <c r="X223" s="861"/>
      <c r="Y223" s="861"/>
      <c r="Z223" s="861"/>
      <c r="AA223" s="861"/>
      <c r="AB223" s="861"/>
      <c r="AC223" s="861"/>
      <c r="AD223" s="861"/>
      <c r="AE223" s="861"/>
      <c r="AF223" s="861"/>
      <c r="AG223" s="861"/>
      <c r="AH223" s="861"/>
      <c r="AI223" s="861"/>
      <c r="AJ223" s="862"/>
    </row>
    <row r="224" spans="1:36" x14ac:dyDescent="0.15">
      <c r="A224" s="860"/>
      <c r="B224" s="861"/>
      <c r="C224" s="861"/>
      <c r="D224" s="861"/>
      <c r="E224" s="861"/>
      <c r="F224" s="861"/>
      <c r="G224" s="862"/>
      <c r="H224" s="860"/>
      <c r="I224" s="861"/>
      <c r="J224" s="861"/>
      <c r="K224" s="861"/>
      <c r="L224" s="861"/>
      <c r="M224" s="861"/>
      <c r="N224" s="861"/>
      <c r="O224" s="861"/>
      <c r="P224" s="861"/>
      <c r="Q224" s="861"/>
      <c r="R224" s="861"/>
      <c r="S224" s="861"/>
      <c r="T224" s="861"/>
      <c r="U224" s="861"/>
      <c r="V224" s="861"/>
      <c r="W224" s="861"/>
      <c r="X224" s="861"/>
      <c r="Y224" s="861"/>
      <c r="Z224" s="861"/>
      <c r="AA224" s="861"/>
      <c r="AB224" s="861"/>
      <c r="AC224" s="861"/>
      <c r="AD224" s="861"/>
      <c r="AE224" s="861"/>
      <c r="AF224" s="861"/>
      <c r="AG224" s="861"/>
      <c r="AH224" s="861"/>
      <c r="AI224" s="861"/>
      <c r="AJ224" s="862"/>
    </row>
    <row r="225" spans="1:38" x14ac:dyDescent="0.15">
      <c r="A225" s="860"/>
      <c r="B225" s="861"/>
      <c r="C225" s="861"/>
      <c r="D225" s="861"/>
      <c r="E225" s="861"/>
      <c r="F225" s="861"/>
      <c r="G225" s="862"/>
      <c r="H225" s="860"/>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1"/>
      <c r="AJ225" s="862"/>
    </row>
    <row r="226" spans="1:38" x14ac:dyDescent="0.15">
      <c r="A226" s="860"/>
      <c r="B226" s="861"/>
      <c r="C226" s="861"/>
      <c r="D226" s="861"/>
      <c r="E226" s="861"/>
      <c r="F226" s="861"/>
      <c r="G226" s="862"/>
      <c r="H226" s="860"/>
      <c r="I226" s="861"/>
      <c r="J226" s="861"/>
      <c r="K226" s="861"/>
      <c r="L226" s="861"/>
      <c r="M226" s="861"/>
      <c r="N226" s="861"/>
      <c r="O226" s="861"/>
      <c r="P226" s="861"/>
      <c r="Q226" s="861"/>
      <c r="R226" s="861"/>
      <c r="S226" s="861"/>
      <c r="T226" s="861"/>
      <c r="U226" s="861"/>
      <c r="V226" s="861"/>
      <c r="W226" s="861"/>
      <c r="X226" s="861"/>
      <c r="Y226" s="861"/>
      <c r="Z226" s="861"/>
      <c r="AA226" s="861"/>
      <c r="AB226" s="861"/>
      <c r="AC226" s="861"/>
      <c r="AD226" s="861"/>
      <c r="AE226" s="861"/>
      <c r="AF226" s="861"/>
      <c r="AG226" s="861"/>
      <c r="AH226" s="861"/>
      <c r="AI226" s="861"/>
      <c r="AJ226" s="862"/>
    </row>
    <row r="227" spans="1:38" x14ac:dyDescent="0.15">
      <c r="A227" s="863"/>
      <c r="B227" s="864"/>
      <c r="C227" s="864"/>
      <c r="D227" s="864"/>
      <c r="E227" s="864"/>
      <c r="F227" s="864"/>
      <c r="G227" s="865"/>
      <c r="H227" s="863"/>
      <c r="I227" s="864"/>
      <c r="J227" s="864"/>
      <c r="K227" s="864"/>
      <c r="L227" s="864"/>
      <c r="M227" s="864"/>
      <c r="N227" s="864"/>
      <c r="O227" s="864"/>
      <c r="P227" s="864"/>
      <c r="Q227" s="864"/>
      <c r="R227" s="864"/>
      <c r="S227" s="864"/>
      <c r="T227" s="864"/>
      <c r="U227" s="864"/>
      <c r="V227" s="864"/>
      <c r="W227" s="864"/>
      <c r="X227" s="864"/>
      <c r="Y227" s="864"/>
      <c r="Z227" s="864"/>
      <c r="AA227" s="864"/>
      <c r="AB227" s="864"/>
      <c r="AC227" s="864"/>
      <c r="AD227" s="864"/>
      <c r="AE227" s="864"/>
      <c r="AF227" s="864"/>
      <c r="AG227" s="864"/>
      <c r="AH227" s="864"/>
      <c r="AI227" s="864"/>
      <c r="AJ227" s="865"/>
    </row>
    <row r="229" spans="1:38" ht="14.25" thickBot="1" x14ac:dyDescent="0.2"/>
    <row r="230" spans="1:38" ht="14.25" thickTop="1" x14ac:dyDescent="0.15">
      <c r="AK230" s="275"/>
      <c r="AL230" s="274"/>
    </row>
    <row r="231" spans="1:38" x14ac:dyDescent="0.15">
      <c r="AK231" s="276"/>
    </row>
  </sheetData>
  <sheetProtection algorithmName="SHA-512" hashValue="jty/NubHcms90RKBwMNhA2iqW76MA4w2gt+kfJ/Od8hZ+G4ruGNZ6ag1D0L0sV4D+XHwaR4fcawgjRSdTtePNA==" saltValue="P6nnybQrcJcimrhwlmBYdA=="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73:A84"/>
    <mergeCell ref="B74:G74"/>
    <mergeCell ref="AD75:AH75"/>
    <mergeCell ref="R77:S77"/>
    <mergeCell ref="T77:U77"/>
    <mergeCell ref="W77:X77"/>
    <mergeCell ref="Z77:AA77"/>
    <mergeCell ref="AD77:AH77"/>
    <mergeCell ref="R78:S78"/>
    <mergeCell ref="T78:U78"/>
    <mergeCell ref="B75:G75"/>
    <mergeCell ref="B77:G77"/>
    <mergeCell ref="B83:G8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D114:AH114"/>
    <mergeCell ref="C115:E115"/>
    <mergeCell ref="AE115:AH115"/>
    <mergeCell ref="R114:S114"/>
    <mergeCell ref="U105:AH106"/>
    <mergeCell ref="B107:G108"/>
    <mergeCell ref="Q107:W107"/>
    <mergeCell ref="AB107:AH107"/>
    <mergeCell ref="Q108:W108"/>
    <mergeCell ref="AB108:AH108"/>
    <mergeCell ref="W92:X92"/>
    <mergeCell ref="Z92:AA92"/>
    <mergeCell ref="AD92:AH92"/>
    <mergeCell ref="W90:X90"/>
    <mergeCell ref="W78:X78"/>
    <mergeCell ref="Z78:AA78"/>
    <mergeCell ref="AD78:AH78"/>
    <mergeCell ref="R80:S80"/>
    <mergeCell ref="T80:U80"/>
    <mergeCell ref="W80:X80"/>
    <mergeCell ref="Z80:AA80"/>
    <mergeCell ref="AD80:AH80"/>
  </mergeCells>
  <phoneticPr fontId="2"/>
  <conditionalFormatting sqref="B74:G74">
    <cfRule type="containsBlanks" dxfId="5" priority="2" stopIfTrue="1">
      <formula>LEN(TRIM(B74))=0</formula>
    </cfRule>
  </conditionalFormatting>
  <conditionalFormatting sqref="B86:G86 B98:G98 B110:G110">
    <cfRule type="containsBlanks" dxfId="4" priority="1" stopIfTrue="1">
      <formula>LEN(TRIM(B86))=0</formula>
    </cfRule>
  </conditionalFormatting>
  <conditionalFormatting sqref="C79:E79">
    <cfRule type="containsBlanks" dxfId="3" priority="6" stopIfTrue="1">
      <formula>LEN(TRIM(C79))=0</formula>
    </cfRule>
  </conditionalFormatting>
  <conditionalFormatting sqref="I18:W19">
    <cfRule type="containsBlanks" dxfId="2" priority="3" stopIfTrue="1">
      <formula>LEN(TRIM(I18))=0</formula>
    </cfRule>
  </conditionalFormatting>
  <conditionalFormatting sqref="K14:L14 N14:O14 Q14:R14">
    <cfRule type="containsBlanks" dxfId="1" priority="5" stopIfTrue="1">
      <formula>LEN(TRIM(K14))=0</formula>
    </cfRule>
  </conditionalFormatting>
  <conditionalFormatting sqref="K16:T16">
    <cfRule type="containsBlanks" dxfId="0" priority="4" stopIfTrue="1">
      <formula>LEN(TRIM(K16))=0</formula>
    </cfRule>
  </conditionalFormatting>
  <dataValidations count="7">
    <dataValidation type="list" allowBlank="1" showInputMessage="1" showErrorMessage="1" sqref="Y144 Y142 Y140 Y138 Y136 B136 B138 B140 B142 B144 M142 M138 M140 M136 M144" xr:uid="{00000000-0002-0000-0C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0C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0C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0C00-000003000000}"/>
    <dataValidation type="list" imeMode="off" allowBlank="1" showInputMessage="1" showErrorMessage="1" sqref="R89:R90 R80 R101:R102 R92 R104 R113:R114 R116 R77:R78" xr:uid="{00000000-0002-0000-0C00-000004000000}">
      <formula1>"昭和,平成,令和"</formula1>
    </dataValidation>
    <dataValidation type="list" allowBlank="1" showInputMessage="1" showErrorMessage="1" sqref="B74:G74 B110:G110 B98:G98 B86:G86" xr:uid="{00000000-0002-0000-0C00-000005000000}">
      <formula1>$AU$73:$AU$79</formula1>
    </dataValidation>
    <dataValidation type="list" allowBlank="1" showInputMessage="1" showErrorMessage="1" sqref="O65:O66 D26:D29 D33:D37 D41 K41:K44 D48:D49 O48:O49 S48:S49 W48:W49 AB48:AB49 D54 O54:O55 D60 D65 O60:O61" xr:uid="{00000000-0002-0000-0C00-000006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rowBreaks count="3" manualBreakCount="3">
    <brk id="67" max="35" man="1"/>
    <brk id="128" max="35" man="1"/>
    <brk id="166"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3"/>
  <sheetViews>
    <sheetView view="pageBreakPreview" zoomScaleNormal="100" zoomScaleSheetLayoutView="100" workbookViewId="0">
      <selection activeCell="S3" sqref="S3"/>
    </sheetView>
  </sheetViews>
  <sheetFormatPr defaultColWidth="9" defaultRowHeight="13.5" x14ac:dyDescent="0.15"/>
  <cols>
    <col min="1" max="13" width="6.625" style="4" customWidth="1"/>
    <col min="14" max="14" width="3.625" style="4" customWidth="1"/>
    <col min="15" max="15" width="2.625" style="5" customWidth="1"/>
    <col min="16" max="16384" width="9" style="5"/>
  </cols>
  <sheetData>
    <row r="1" spans="1:13" ht="16.5" customHeight="1" x14ac:dyDescent="0.15">
      <c r="A1" s="38" t="s">
        <v>712</v>
      </c>
    </row>
    <row r="2" spans="1:13" ht="16.5" customHeight="1" x14ac:dyDescent="0.15">
      <c r="A2" s="38"/>
    </row>
    <row r="3" spans="1:13" ht="24" x14ac:dyDescent="0.15">
      <c r="A3" s="39"/>
      <c r="E3" s="39" t="s">
        <v>113</v>
      </c>
    </row>
    <row r="4" spans="1:13" ht="13.5" customHeight="1" x14ac:dyDescent="0.15">
      <c r="A4" s="32"/>
    </row>
    <row r="5" spans="1:13" ht="13.5" customHeight="1" x14ac:dyDescent="0.15">
      <c r="A5" s="38" t="s">
        <v>114</v>
      </c>
    </row>
    <row r="6" spans="1:13" ht="13.5" customHeight="1" x14ac:dyDescent="0.15">
      <c r="A6" s="38" t="s">
        <v>115</v>
      </c>
    </row>
    <row r="7" spans="1:13" ht="13.5" customHeight="1" x14ac:dyDescent="0.15">
      <c r="A7" s="38"/>
    </row>
    <row r="8" spans="1:13" ht="13.5" customHeight="1" x14ac:dyDescent="0.15">
      <c r="A8" s="38"/>
    </row>
    <row r="9" spans="1:13" ht="13.5" customHeight="1" x14ac:dyDescent="0.15">
      <c r="A9" s="38"/>
      <c r="B9" s="101"/>
      <c r="C9" s="101"/>
      <c r="D9" s="101"/>
      <c r="E9" s="101"/>
      <c r="F9" s="101"/>
      <c r="G9" s="101"/>
      <c r="H9" s="103" t="s">
        <v>116</v>
      </c>
      <c r="I9" s="892" t="str">
        <f>IF(確２面!K16="","",確２面!K16)</f>
        <v/>
      </c>
      <c r="J9" s="892"/>
      <c r="K9" s="892"/>
      <c r="L9" s="892"/>
      <c r="M9" s="100"/>
    </row>
    <row r="10" spans="1:13" ht="13.5" customHeight="1" x14ac:dyDescent="0.15">
      <c r="A10" s="38"/>
      <c r="B10" s="101"/>
      <c r="C10" s="101"/>
      <c r="D10" s="101"/>
      <c r="E10" s="101"/>
      <c r="F10" s="101"/>
      <c r="G10" s="101"/>
      <c r="H10" s="101"/>
      <c r="I10" s="101"/>
      <c r="J10" s="101"/>
      <c r="K10" s="101"/>
      <c r="L10" s="101"/>
      <c r="M10" s="101"/>
    </row>
    <row r="11" spans="1:13" ht="13.5" customHeight="1" x14ac:dyDescent="0.15">
      <c r="A11" s="38" t="s">
        <v>117</v>
      </c>
      <c r="B11" s="101"/>
      <c r="C11" s="101"/>
      <c r="D11" s="101"/>
      <c r="E11" s="101"/>
      <c r="F11" s="101"/>
      <c r="G11" s="101"/>
      <c r="H11" s="101"/>
      <c r="I11" s="101"/>
      <c r="J11" s="101"/>
      <c r="K11" s="101"/>
      <c r="L11" s="101"/>
      <c r="M11" s="101"/>
    </row>
    <row r="12" spans="1:13" ht="13.5" customHeight="1" x14ac:dyDescent="0.15">
      <c r="A12" s="38" t="s">
        <v>118</v>
      </c>
      <c r="B12" s="890" t="str">
        <f>IF(確２面!K8="","",確２面!K8)</f>
        <v/>
      </c>
      <c r="C12" s="890"/>
      <c r="D12" s="890"/>
      <c r="E12" s="890"/>
      <c r="F12" s="890"/>
      <c r="G12" s="104"/>
      <c r="H12" s="104"/>
      <c r="I12" s="890" t="str">
        <f>IF(確２面その２!K16="","",確２面その２!K16)</f>
        <v/>
      </c>
      <c r="J12" s="890"/>
      <c r="K12" s="890"/>
      <c r="L12" s="890"/>
      <c r="M12" s="890"/>
    </row>
    <row r="13" spans="1:13" ht="13.5" customHeight="1" x14ac:dyDescent="0.15">
      <c r="A13" s="38"/>
      <c r="B13" s="890" t="str">
        <f>IF(確２面その２!K8="","",確２面その２!K8)</f>
        <v/>
      </c>
      <c r="C13" s="890"/>
      <c r="D13" s="890"/>
      <c r="E13" s="890"/>
      <c r="F13" s="890"/>
      <c r="G13" s="101"/>
      <c r="H13" s="101"/>
      <c r="I13" s="890" t="str">
        <f>IF(確２面その２!K24="","",確２面その２!K24)</f>
        <v/>
      </c>
      <c r="J13" s="890"/>
      <c r="K13" s="890"/>
      <c r="L13" s="890"/>
      <c r="M13" s="890"/>
    </row>
    <row r="14" spans="1:13" ht="13.5" customHeight="1" x14ac:dyDescent="0.15">
      <c r="A14" s="38" t="s">
        <v>244</v>
      </c>
    </row>
    <row r="15" spans="1:13" ht="13.5" customHeight="1" x14ac:dyDescent="0.15">
      <c r="A15" s="40" t="s">
        <v>245</v>
      </c>
    </row>
    <row r="16" spans="1:13" ht="13.5" customHeight="1" x14ac:dyDescent="0.15">
      <c r="A16" s="38" t="s">
        <v>118</v>
      </c>
      <c r="B16" s="890"/>
      <c r="C16" s="890"/>
      <c r="D16" s="890"/>
      <c r="E16" s="890"/>
      <c r="F16" s="890"/>
      <c r="G16" s="38"/>
      <c r="H16" s="38"/>
      <c r="I16" s="890"/>
      <c r="J16" s="890"/>
      <c r="K16" s="890"/>
      <c r="L16" s="890"/>
      <c r="M16" s="890"/>
    </row>
    <row r="17" spans="1:13" ht="13.5" customHeight="1" x14ac:dyDescent="0.15">
      <c r="A17" s="38" t="s">
        <v>118</v>
      </c>
      <c r="B17" s="890"/>
      <c r="C17" s="890"/>
      <c r="D17" s="890"/>
      <c r="E17" s="890"/>
      <c r="F17" s="890"/>
      <c r="G17" s="38"/>
      <c r="H17" s="38"/>
      <c r="I17" s="890"/>
      <c r="J17" s="890"/>
      <c r="K17" s="890"/>
      <c r="L17" s="890"/>
      <c r="M17" s="890"/>
    </row>
    <row r="18" spans="1:13" ht="13.5" customHeight="1" x14ac:dyDescent="0.15">
      <c r="A18" s="38"/>
      <c r="B18" s="890"/>
      <c r="C18" s="890"/>
      <c r="D18" s="890"/>
      <c r="E18" s="890"/>
      <c r="F18" s="890"/>
      <c r="G18" s="38"/>
      <c r="H18" s="38"/>
      <c r="I18" s="890"/>
      <c r="J18" s="890"/>
      <c r="K18" s="890"/>
      <c r="L18" s="890"/>
      <c r="M18" s="890"/>
    </row>
    <row r="19" spans="1:13" ht="13.5" customHeight="1" x14ac:dyDescent="0.15"/>
    <row r="20" spans="1:13" ht="13.5" customHeight="1" x14ac:dyDescent="0.15">
      <c r="A20" s="38" t="s">
        <v>246</v>
      </c>
    </row>
    <row r="21" spans="1:13" ht="13.5" customHeight="1" x14ac:dyDescent="0.15">
      <c r="A21" s="40" t="s">
        <v>234</v>
      </c>
    </row>
    <row r="22" spans="1:13" ht="13.5" customHeight="1" x14ac:dyDescent="0.15">
      <c r="A22" s="38"/>
      <c r="B22" s="890"/>
      <c r="C22" s="890"/>
      <c r="D22" s="890"/>
      <c r="E22" s="890"/>
      <c r="F22" s="890"/>
      <c r="G22" s="38"/>
      <c r="H22" s="38"/>
      <c r="I22" s="890"/>
      <c r="J22" s="890"/>
      <c r="K22" s="890"/>
      <c r="L22" s="890"/>
      <c r="M22" s="890"/>
    </row>
    <row r="23" spans="1:13" ht="13.5" customHeight="1" x14ac:dyDescent="0.15">
      <c r="A23" s="38"/>
      <c r="B23" s="890"/>
      <c r="C23" s="890"/>
      <c r="D23" s="890"/>
      <c r="E23" s="890"/>
      <c r="F23" s="890"/>
      <c r="G23" s="38"/>
      <c r="H23" s="38"/>
      <c r="I23" s="890"/>
      <c r="J23" s="890"/>
      <c r="K23" s="890"/>
      <c r="L23" s="890"/>
      <c r="M23" s="890"/>
    </row>
    <row r="24" spans="1:13" ht="13.5" customHeight="1" x14ac:dyDescent="0.15">
      <c r="A24" s="38"/>
      <c r="B24" s="890"/>
      <c r="C24" s="890"/>
      <c r="D24" s="890"/>
      <c r="E24" s="890"/>
      <c r="F24" s="890"/>
      <c r="G24" s="38"/>
      <c r="H24" s="38"/>
      <c r="I24" s="890"/>
      <c r="J24" s="890"/>
      <c r="K24" s="890"/>
      <c r="L24" s="890"/>
      <c r="M24" s="890"/>
    </row>
    <row r="25" spans="1:13" ht="13.5" customHeight="1" x14ac:dyDescent="0.15">
      <c r="A25" s="38"/>
      <c r="B25" s="890"/>
      <c r="C25" s="890"/>
      <c r="D25" s="890"/>
      <c r="E25" s="890"/>
      <c r="F25" s="890"/>
      <c r="G25" s="38"/>
      <c r="H25" s="38"/>
      <c r="I25" s="890"/>
      <c r="J25" s="890"/>
      <c r="K25" s="890"/>
      <c r="L25" s="890"/>
      <c r="M25" s="890"/>
    </row>
    <row r="26" spans="1:13" ht="13.5" customHeight="1" x14ac:dyDescent="0.15">
      <c r="B26" s="890"/>
      <c r="C26" s="890"/>
      <c r="D26" s="890"/>
      <c r="E26" s="890"/>
      <c r="F26" s="890"/>
      <c r="G26" s="38"/>
      <c r="H26" s="38"/>
      <c r="I26" s="890"/>
      <c r="J26" s="890"/>
      <c r="K26" s="890"/>
      <c r="L26" s="890"/>
      <c r="M26" s="890"/>
    </row>
    <row r="27" spans="1:13" ht="13.5" customHeight="1" x14ac:dyDescent="0.15">
      <c r="A27" s="38"/>
      <c r="B27" s="890"/>
      <c r="C27" s="890"/>
      <c r="D27" s="890"/>
      <c r="E27" s="890"/>
      <c r="F27" s="890"/>
      <c r="G27" s="38"/>
      <c r="H27" s="38"/>
      <c r="I27" s="890"/>
      <c r="J27" s="890"/>
      <c r="K27" s="890"/>
      <c r="L27" s="890"/>
      <c r="M27" s="890"/>
    </row>
    <row r="28" spans="1:13" ht="13.5" customHeight="1" x14ac:dyDescent="0.15">
      <c r="A28" s="38"/>
      <c r="B28" s="890"/>
      <c r="C28" s="890"/>
      <c r="D28" s="890"/>
      <c r="E28" s="890"/>
      <c r="F28" s="890"/>
      <c r="G28" s="38"/>
      <c r="H28" s="38"/>
      <c r="I28" s="890"/>
      <c r="J28" s="890"/>
      <c r="K28" s="890"/>
      <c r="L28" s="890"/>
      <c r="M28" s="890"/>
    </row>
    <row r="29" spans="1:13" ht="13.5" customHeight="1" x14ac:dyDescent="0.15"/>
    <row r="30" spans="1:13" ht="13.5" customHeight="1" x14ac:dyDescent="0.15">
      <c r="A30" s="38" t="s">
        <v>247</v>
      </c>
    </row>
    <row r="31" spans="1:13" ht="13.5" customHeight="1" x14ac:dyDescent="0.15">
      <c r="A31" s="40"/>
      <c r="B31" s="890" t="s">
        <v>83</v>
      </c>
      <c r="C31" s="890"/>
      <c r="D31" s="890"/>
      <c r="E31" s="890"/>
      <c r="F31" s="890"/>
      <c r="G31" s="38"/>
      <c r="H31" s="38"/>
      <c r="I31" s="890"/>
      <c r="J31" s="890"/>
      <c r="K31" s="890"/>
      <c r="L31" s="890"/>
      <c r="M31" s="890"/>
    </row>
    <row r="32" spans="1:13" ht="13.5" customHeight="1" x14ac:dyDescent="0.15">
      <c r="A32" s="38"/>
    </row>
    <row r="33" spans="1:14" ht="13.5" customHeight="1" x14ac:dyDescent="0.15">
      <c r="A33" s="38" t="s">
        <v>711</v>
      </c>
    </row>
    <row r="34" spans="1:14" ht="13.5" customHeight="1" x14ac:dyDescent="0.15">
      <c r="A34" s="38" t="s">
        <v>118</v>
      </c>
      <c r="B34" s="890"/>
      <c r="C34" s="890"/>
      <c r="D34" s="890"/>
      <c r="E34" s="890"/>
      <c r="F34" s="890"/>
      <c r="G34" s="38"/>
      <c r="H34" s="38"/>
      <c r="I34" s="890"/>
      <c r="J34" s="890"/>
      <c r="K34" s="890"/>
      <c r="L34" s="890"/>
      <c r="M34" s="890"/>
    </row>
    <row r="35" spans="1:14" ht="13.5" customHeight="1" x14ac:dyDescent="0.15">
      <c r="A35" s="38" t="s">
        <v>118</v>
      </c>
      <c r="B35" s="890"/>
      <c r="C35" s="890"/>
      <c r="D35" s="890"/>
      <c r="E35" s="890"/>
      <c r="F35" s="890"/>
      <c r="G35" s="38"/>
      <c r="H35" s="38"/>
      <c r="I35" s="890"/>
      <c r="J35" s="890"/>
      <c r="K35" s="890"/>
      <c r="L35" s="890"/>
      <c r="M35" s="890"/>
    </row>
    <row r="36" spans="1:14" ht="13.5" customHeight="1" x14ac:dyDescent="0.15">
      <c r="A36" s="38"/>
    </row>
    <row r="37" spans="1:14" ht="13.5" customHeight="1" x14ac:dyDescent="0.15"/>
    <row r="38" spans="1:14" ht="13.5" customHeight="1" x14ac:dyDescent="0.15">
      <c r="A38" s="40" t="s">
        <v>235</v>
      </c>
      <c r="B38" s="40"/>
      <c r="C38" s="40"/>
      <c r="D38" s="40"/>
      <c r="E38" s="40"/>
      <c r="F38" s="40"/>
      <c r="G38" s="40"/>
      <c r="H38" s="40"/>
      <c r="I38" s="40"/>
      <c r="J38" s="40"/>
      <c r="K38" s="40"/>
      <c r="L38" s="40"/>
      <c r="M38" s="40"/>
      <c r="N38" s="40"/>
    </row>
    <row r="39" spans="1:14" ht="13.5" customHeight="1" x14ac:dyDescent="0.15">
      <c r="A39" s="40" t="s">
        <v>119</v>
      </c>
      <c r="B39" s="40"/>
      <c r="C39" s="40"/>
      <c r="D39" s="40"/>
      <c r="E39" s="40"/>
      <c r="F39" s="40"/>
      <c r="G39" s="40"/>
      <c r="H39" s="40"/>
      <c r="I39" s="40"/>
      <c r="J39" s="40"/>
      <c r="K39" s="40"/>
      <c r="L39" s="40"/>
      <c r="M39" s="40"/>
      <c r="N39" s="40"/>
    </row>
    <row r="40" spans="1:14" ht="13.5" customHeight="1" x14ac:dyDescent="0.15">
      <c r="A40" s="40"/>
      <c r="B40" s="40"/>
      <c r="C40" s="40"/>
      <c r="D40" s="40"/>
      <c r="E40" s="40"/>
      <c r="F40" s="40"/>
      <c r="G40" s="40"/>
      <c r="H40" s="40"/>
      <c r="I40" s="40"/>
      <c r="J40" s="40"/>
      <c r="K40" s="40"/>
      <c r="L40" s="40"/>
      <c r="M40" s="40"/>
      <c r="N40" s="40"/>
    </row>
    <row r="41" spans="1:14" ht="13.5" customHeight="1" x14ac:dyDescent="0.15">
      <c r="A41" s="41"/>
      <c r="B41" s="42"/>
      <c r="C41" s="42"/>
      <c r="D41" s="42"/>
      <c r="E41" s="42"/>
      <c r="F41" s="42"/>
      <c r="G41" s="42"/>
      <c r="H41" s="42"/>
      <c r="I41" s="42"/>
      <c r="J41" s="42"/>
      <c r="K41" s="42"/>
      <c r="L41" s="42"/>
      <c r="M41" s="48"/>
      <c r="N41" s="43"/>
    </row>
    <row r="42" spans="1:14" ht="13.5" customHeight="1" x14ac:dyDescent="0.15">
      <c r="A42" s="44" t="s">
        <v>236</v>
      </c>
      <c r="B42" s="40"/>
      <c r="C42" s="40"/>
      <c r="D42" s="40"/>
      <c r="E42" s="40"/>
      <c r="F42" s="40"/>
      <c r="G42" s="40"/>
      <c r="H42" s="40"/>
      <c r="I42" s="40"/>
      <c r="J42" s="40"/>
      <c r="K42" s="40"/>
      <c r="L42" s="40"/>
      <c r="M42" s="49"/>
      <c r="N42" s="43"/>
    </row>
    <row r="43" spans="1:14" ht="13.5" customHeight="1" x14ac:dyDescent="0.15">
      <c r="A43" s="44" t="s">
        <v>237</v>
      </c>
      <c r="B43" s="40"/>
      <c r="C43" s="40"/>
      <c r="D43" s="40"/>
      <c r="E43" s="40"/>
      <c r="F43" s="40"/>
      <c r="G43" s="40"/>
      <c r="H43" s="40"/>
      <c r="I43" s="40"/>
      <c r="J43" s="40"/>
      <c r="K43" s="40"/>
      <c r="L43" s="40"/>
      <c r="M43" s="49"/>
      <c r="N43" s="43"/>
    </row>
    <row r="44" spans="1:14" ht="13.5" customHeight="1" x14ac:dyDescent="0.15">
      <c r="A44" s="44"/>
      <c r="B44" s="40"/>
      <c r="C44" s="40"/>
      <c r="D44" s="40"/>
      <c r="E44" s="40"/>
      <c r="F44" s="40"/>
      <c r="G44" s="40"/>
      <c r="H44" s="40"/>
      <c r="I44" s="40"/>
      <c r="J44" s="40"/>
      <c r="K44" s="40"/>
      <c r="L44" s="40"/>
      <c r="M44" s="49"/>
      <c r="N44" s="43"/>
    </row>
    <row r="45" spans="1:14" ht="13.5" customHeight="1" x14ac:dyDescent="0.15">
      <c r="A45" s="44" t="s">
        <v>238</v>
      </c>
      <c r="B45" s="40"/>
      <c r="C45" s="40"/>
      <c r="D45" s="40"/>
      <c r="E45" s="40"/>
      <c r="F45" s="40"/>
      <c r="G45" s="40"/>
      <c r="H45" s="40"/>
      <c r="I45" s="40"/>
      <c r="J45" s="40"/>
      <c r="K45" s="40"/>
      <c r="L45" s="40"/>
      <c r="M45" s="49"/>
      <c r="N45" s="43"/>
    </row>
    <row r="46" spans="1:14" ht="13.5" customHeight="1" x14ac:dyDescent="0.15">
      <c r="A46" s="44" t="s">
        <v>239</v>
      </c>
      <c r="B46" s="40"/>
      <c r="C46" s="40"/>
      <c r="D46" s="40"/>
      <c r="E46" s="40"/>
      <c r="F46" s="40"/>
      <c r="G46" s="40"/>
      <c r="H46" s="40"/>
      <c r="I46" s="40"/>
      <c r="J46" s="40"/>
      <c r="K46" s="40"/>
      <c r="L46" s="40"/>
      <c r="M46" s="49"/>
      <c r="N46" s="43"/>
    </row>
    <row r="47" spans="1:14" ht="13.5" customHeight="1" x14ac:dyDescent="0.15">
      <c r="A47" s="44" t="s">
        <v>240</v>
      </c>
      <c r="B47" s="40"/>
      <c r="C47" s="40"/>
      <c r="D47" s="40"/>
      <c r="E47" s="40"/>
      <c r="F47" s="40"/>
      <c r="G47" s="40"/>
      <c r="H47" s="40"/>
      <c r="I47" s="40"/>
      <c r="J47" s="40"/>
      <c r="K47" s="40"/>
      <c r="L47" s="40"/>
      <c r="M47" s="49"/>
      <c r="N47" s="43"/>
    </row>
    <row r="48" spans="1:14" ht="13.5" customHeight="1" x14ac:dyDescent="0.15">
      <c r="A48" s="44" t="s">
        <v>241</v>
      </c>
      <c r="B48" s="40"/>
      <c r="C48" s="40"/>
      <c r="D48" s="40"/>
      <c r="E48" s="40"/>
      <c r="F48" s="40"/>
      <c r="G48" s="40"/>
      <c r="H48" s="40"/>
      <c r="I48" s="40"/>
      <c r="J48" s="40"/>
      <c r="K48" s="40"/>
      <c r="L48" s="40"/>
      <c r="M48" s="49"/>
      <c r="N48" s="43"/>
    </row>
    <row r="49" spans="1:15" ht="13.5" customHeight="1" x14ac:dyDescent="0.15">
      <c r="A49" s="44"/>
      <c r="B49" s="40"/>
      <c r="C49" s="40"/>
      <c r="D49" s="40"/>
      <c r="E49" s="40"/>
      <c r="F49" s="40"/>
      <c r="G49" s="40"/>
      <c r="H49" s="40"/>
      <c r="I49" s="40"/>
      <c r="J49" s="40"/>
      <c r="K49" s="40"/>
      <c r="L49" s="40"/>
      <c r="M49" s="49"/>
      <c r="N49" s="43"/>
    </row>
    <row r="50" spans="1:15" ht="13.5" customHeight="1" x14ac:dyDescent="0.15">
      <c r="A50" s="45"/>
      <c r="B50" s="46"/>
      <c r="C50" s="46"/>
      <c r="D50" s="46"/>
      <c r="E50" s="46"/>
      <c r="F50" s="46"/>
      <c r="G50" s="46"/>
      <c r="H50" s="46"/>
      <c r="I50" s="46"/>
      <c r="J50" s="46"/>
      <c r="K50" s="46"/>
      <c r="L50" s="46"/>
      <c r="M50" s="50"/>
      <c r="N50" s="43"/>
    </row>
    <row r="51" spans="1:15" ht="13.5" customHeight="1" x14ac:dyDescent="0.15">
      <c r="A51" s="38"/>
    </row>
    <row r="52" spans="1:15" ht="13.5" customHeight="1" x14ac:dyDescent="0.15">
      <c r="A52" s="3" t="s">
        <v>233</v>
      </c>
      <c r="L52" s="9"/>
      <c r="M52" s="9"/>
      <c r="N52" s="9"/>
    </row>
    <row r="53" spans="1:15" ht="13.5" customHeight="1" x14ac:dyDescent="0.15">
      <c r="L53" s="9"/>
      <c r="M53" s="9"/>
      <c r="N53" s="9"/>
    </row>
    <row r="54" spans="1:15" ht="13.5" customHeight="1" x14ac:dyDescent="0.15">
      <c r="F54" s="891" t="s">
        <v>73</v>
      </c>
      <c r="G54" s="891"/>
      <c r="H54" s="891" t="s">
        <v>67</v>
      </c>
      <c r="I54" s="891"/>
      <c r="J54" s="891" t="s">
        <v>68</v>
      </c>
      <c r="K54" s="891"/>
      <c r="L54" s="9"/>
      <c r="M54" s="9"/>
      <c r="N54" s="9"/>
    </row>
    <row r="55" spans="1:15" ht="13.5" customHeight="1" x14ac:dyDescent="0.15">
      <c r="B55" s="4" t="s">
        <v>66</v>
      </c>
      <c r="D55" s="4" t="s">
        <v>71</v>
      </c>
      <c r="F55" s="47" t="s">
        <v>36</v>
      </c>
      <c r="G55" s="10"/>
      <c r="H55" s="47" t="s">
        <v>36</v>
      </c>
      <c r="I55" s="10"/>
      <c r="J55" s="47" t="s">
        <v>36</v>
      </c>
      <c r="K55" s="10"/>
      <c r="L55" s="9"/>
      <c r="M55" s="9"/>
      <c r="N55" s="9"/>
    </row>
    <row r="56" spans="1:15" ht="13.5" customHeight="1" x14ac:dyDescent="0.15">
      <c r="B56" s="889" t="s">
        <v>242</v>
      </c>
      <c r="F56" s="11"/>
      <c r="G56" s="12"/>
      <c r="H56" s="11"/>
      <c r="I56" s="12"/>
      <c r="J56" s="11"/>
      <c r="K56" s="12"/>
      <c r="L56" s="9"/>
      <c r="M56" s="9"/>
      <c r="N56" s="9"/>
    </row>
    <row r="57" spans="1:15" ht="13.5" customHeight="1" x14ac:dyDescent="0.15">
      <c r="B57" s="889"/>
      <c r="F57" s="9" t="s">
        <v>243</v>
      </c>
      <c r="G57" s="9"/>
      <c r="H57" s="9" t="s">
        <v>243</v>
      </c>
      <c r="I57" s="9"/>
      <c r="J57" s="9" t="s">
        <v>243</v>
      </c>
      <c r="K57" s="9"/>
      <c r="L57" s="9"/>
      <c r="M57" s="9"/>
      <c r="N57" s="9"/>
    </row>
    <row r="58" spans="1:15" ht="13.5" customHeight="1" x14ac:dyDescent="0.15">
      <c r="B58" s="9" t="s">
        <v>72</v>
      </c>
      <c r="F58" s="9" t="s">
        <v>69</v>
      </c>
      <c r="G58" s="9"/>
      <c r="H58" s="9" t="s">
        <v>70</v>
      </c>
      <c r="I58" s="9"/>
      <c r="J58" s="9" t="s">
        <v>70</v>
      </c>
      <c r="K58" s="9"/>
      <c r="L58" s="9"/>
      <c r="M58" s="9"/>
      <c r="N58" s="9"/>
    </row>
    <row r="59" spans="1:15" ht="13.5" customHeight="1" x14ac:dyDescent="0.15"/>
    <row r="60" spans="1:15" ht="13.5" customHeight="1" x14ac:dyDescent="0.15"/>
    <row r="61" spans="1:15" ht="14.25" thickBot="1" x14ac:dyDescent="0.2"/>
    <row r="62" spans="1:15" ht="14.25" thickTop="1" x14ac:dyDescent="0.15">
      <c r="N62" s="275"/>
      <c r="O62" s="285"/>
    </row>
    <row r="63" spans="1:15" x14ac:dyDescent="0.15">
      <c r="N63" s="276"/>
    </row>
  </sheetData>
  <sheetProtection algorithmName="SHA-512" hashValue="YpJrR24l+OsilPFBzIw/mXjwa8dp52ZPA9gLKvxRM4NeebVtttNX76h/6D5kM+b6zjdqek/92ZxrYoazgG/l3w==" saltValue="nI8eiU+PvnUiUMzGsF6ZAg==" spinCount="100000" sheet="1"/>
  <protectedRanges>
    <protectedRange sqref="B16:F18 I16:M18 B22:F28 I22:M28 B31 I31 B34:F35 I34:M35" name="範囲1"/>
  </protectedRanges>
  <mergeCells count="35">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 ref="I9:L9"/>
    <mergeCell ref="B12:F12"/>
    <mergeCell ref="I12:M12"/>
    <mergeCell ref="B16:F16"/>
    <mergeCell ref="I16:M16"/>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s>
  <phoneticPr fontId="2"/>
  <dataValidations count="1">
    <dataValidation imeMode="hiragana" allowBlank="1" showInputMessage="1" showErrorMessage="1" sqref="I9:M9" xr:uid="{00000000-0002-0000-0D00-000000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AK211"/>
  <sheetViews>
    <sheetView view="pageBreakPreview" zoomScaleNormal="100" zoomScaleSheetLayoutView="100" workbookViewId="0">
      <selection activeCell="S3" sqref="S3"/>
    </sheetView>
  </sheetViews>
  <sheetFormatPr defaultColWidth="4.125" defaultRowHeight="12.75" x14ac:dyDescent="0.15"/>
  <cols>
    <col min="1" max="39" width="2.625" style="119" customWidth="1"/>
    <col min="40" max="16384" width="4.125" style="119"/>
  </cols>
  <sheetData>
    <row r="1" spans="1:35" ht="15" customHeight="1" x14ac:dyDescent="0.15">
      <c r="A1" s="216" t="s">
        <v>633</v>
      </c>
      <c r="B1" s="151"/>
      <c r="C1" s="151"/>
      <c r="D1" s="151"/>
      <c r="E1" s="151"/>
      <c r="F1" s="151"/>
      <c r="G1" s="151"/>
      <c r="H1" s="151"/>
      <c r="I1" s="169"/>
      <c r="J1" s="169"/>
      <c r="K1" s="169"/>
      <c r="T1" s="893" t="s">
        <v>34</v>
      </c>
      <c r="U1" s="894"/>
      <c r="V1" s="894"/>
      <c r="W1" s="894"/>
      <c r="X1" s="895"/>
      <c r="Y1" s="219" t="s">
        <v>579</v>
      </c>
      <c r="Z1" s="143"/>
      <c r="AA1" s="143"/>
      <c r="AB1" s="220"/>
      <c r="AC1" s="897" t="str">
        <f>IF(物件情報!$B$24="","",物件情報!$B$24)</f>
        <v/>
      </c>
      <c r="AD1" s="897"/>
      <c r="AE1" s="897"/>
      <c r="AF1" s="897"/>
      <c r="AG1" s="897"/>
      <c r="AH1" s="897"/>
      <c r="AI1" s="221" t="s">
        <v>126</v>
      </c>
    </row>
    <row r="2" spans="1:35" ht="15" customHeight="1" x14ac:dyDescent="0.15">
      <c r="A2" s="216" t="s">
        <v>928</v>
      </c>
      <c r="B2" s="151"/>
      <c r="C2" s="151"/>
      <c r="D2" s="151"/>
      <c r="E2" s="151"/>
      <c r="F2" s="151"/>
      <c r="G2" s="151"/>
      <c r="H2" s="151"/>
      <c r="T2" s="893" t="s">
        <v>14</v>
      </c>
      <c r="U2" s="894"/>
      <c r="V2" s="894"/>
      <c r="W2" s="894"/>
      <c r="X2" s="895"/>
      <c r="Y2" s="898" t="str">
        <f>IF(物件情報!$B$21="","",物件情報!$B$21)</f>
        <v/>
      </c>
      <c r="Z2" s="899"/>
      <c r="AA2" s="899"/>
      <c r="AB2" s="899"/>
      <c r="AC2" s="899"/>
      <c r="AD2" s="899"/>
      <c r="AE2" s="899"/>
      <c r="AF2" s="899"/>
      <c r="AG2" s="899"/>
      <c r="AH2" s="899"/>
      <c r="AI2" s="900"/>
    </row>
    <row r="3" spans="1:35" ht="6.75" customHeight="1" x14ac:dyDescent="0.15">
      <c r="A3" s="151"/>
      <c r="B3" s="151"/>
      <c r="C3" s="151"/>
      <c r="D3" s="151"/>
      <c r="E3" s="151"/>
      <c r="F3" s="151"/>
      <c r="G3" s="151"/>
      <c r="H3" s="151"/>
      <c r="T3" s="169"/>
      <c r="U3" s="169"/>
      <c r="V3" s="169"/>
    </row>
    <row r="4" spans="1:35" ht="13.5" customHeight="1" x14ac:dyDescent="0.15">
      <c r="A4" s="896" t="s">
        <v>13</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row>
    <row r="5" spans="1:35" ht="13.5" customHeight="1" x14ac:dyDescent="0.15">
      <c r="A5" s="896"/>
      <c r="B5" s="896"/>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row>
    <row r="6" spans="1:35" ht="6.75" customHeight="1" x14ac:dyDescent="0.15">
      <c r="Q6" s="169"/>
      <c r="R6" s="222"/>
    </row>
    <row r="7" spans="1:35" ht="13.5" customHeight="1" x14ac:dyDescent="0.15">
      <c r="A7" s="737" t="s">
        <v>10</v>
      </c>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row>
    <row r="8" spans="1:35" x14ac:dyDescent="0.15">
      <c r="A8" s="119" t="s">
        <v>123</v>
      </c>
    </row>
    <row r="9" spans="1:35" ht="6" customHeight="1" x14ac:dyDescent="0.15">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row>
    <row r="10" spans="1:35" ht="6" customHeight="1" x14ac:dyDescent="0.15">
      <c r="V10" s="143"/>
      <c r="W10" s="143"/>
      <c r="X10" s="143"/>
      <c r="Y10" s="143"/>
      <c r="Z10" s="143"/>
      <c r="AA10" s="143"/>
      <c r="AB10" s="143"/>
      <c r="AC10" s="143"/>
      <c r="AD10" s="143"/>
      <c r="AE10" s="143"/>
      <c r="AF10" s="143"/>
      <c r="AG10" s="143"/>
      <c r="AH10" s="143"/>
      <c r="AI10" s="143"/>
    </row>
    <row r="11" spans="1:35" x14ac:dyDescent="0.15">
      <c r="A11" s="119" t="s">
        <v>124</v>
      </c>
    </row>
    <row r="12" spans="1:35" x14ac:dyDescent="0.15">
      <c r="C12" s="119" t="s">
        <v>38</v>
      </c>
      <c r="K12" s="736" t="str">
        <f>IF(確２面!K7="","",確２面!K7)</f>
        <v/>
      </c>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row>
    <row r="13" spans="1:35" x14ac:dyDescent="0.15">
      <c r="C13" s="119" t="s">
        <v>39</v>
      </c>
      <c r="H13" s="121" t="str">
        <f>IF(概１面!H18="","",概１面!H18)</f>
        <v/>
      </c>
      <c r="I13" s="121"/>
      <c r="K13" s="736" t="str">
        <f>IF(確２面!K8="","",確２面!K8)</f>
        <v/>
      </c>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row>
    <row r="14" spans="1:35" x14ac:dyDescent="0.15">
      <c r="C14" s="119" t="s">
        <v>40</v>
      </c>
      <c r="H14" s="144" t="str">
        <f>IF(概１面!H19="","",概１面!H19)</f>
        <v/>
      </c>
      <c r="I14" s="144"/>
      <c r="K14" s="736" t="str">
        <f>IF(確２面!K9="","",確２面!K9)</f>
        <v/>
      </c>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row>
    <row r="15" spans="1:35" x14ac:dyDescent="0.15">
      <c r="C15" s="119" t="s">
        <v>41</v>
      </c>
      <c r="H15" s="121" t="str">
        <f>IF(概１面!H20="","",概１面!H20)</f>
        <v/>
      </c>
      <c r="I15" s="121"/>
      <c r="K15" s="736" t="str">
        <f>IF(確２面!K10="","",確２面!K10)</f>
        <v/>
      </c>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row>
    <row r="16" spans="1:35" x14ac:dyDescent="0.15">
      <c r="H16" s="121"/>
      <c r="I16" s="121"/>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row>
    <row r="17" spans="1:35" ht="6" customHeight="1" x14ac:dyDescent="0.1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row>
    <row r="18" spans="1:35" ht="6" customHeight="1" x14ac:dyDescent="0.15">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x14ac:dyDescent="0.15">
      <c r="A19" s="119" t="s">
        <v>125</v>
      </c>
    </row>
    <row r="20" spans="1:35" x14ac:dyDescent="0.15">
      <c r="C20" s="119" t="s">
        <v>43</v>
      </c>
      <c r="J20" s="120" t="s">
        <v>405</v>
      </c>
      <c r="K20" s="737" t="str">
        <f>IF(確２面!K15="","",確２面!K15)</f>
        <v/>
      </c>
      <c r="L20" s="737"/>
      <c r="M20" s="119" t="s">
        <v>46</v>
      </c>
      <c r="R20" s="120" t="s">
        <v>405</v>
      </c>
      <c r="S20" s="735" t="str">
        <f>IF(確２面!S15="","",確２面!S15)</f>
        <v/>
      </c>
      <c r="T20" s="735"/>
      <c r="U20" s="735"/>
      <c r="V20" s="735"/>
      <c r="W20" s="119" t="s">
        <v>52</v>
      </c>
      <c r="AB20" s="737" t="str">
        <f>IF(確２面!AB15="","",確２面!AB15)</f>
        <v/>
      </c>
      <c r="AC20" s="737"/>
      <c r="AD20" s="737"/>
      <c r="AE20" s="737"/>
      <c r="AF20" s="737"/>
      <c r="AG20" s="737"/>
      <c r="AH20" s="119" t="s">
        <v>126</v>
      </c>
    </row>
    <row r="21" spans="1:35" x14ac:dyDescent="0.15">
      <c r="C21" s="119" t="s">
        <v>39</v>
      </c>
      <c r="K21" s="736" t="str">
        <f>IF(確２面!K16="","",確２面!K16)</f>
        <v/>
      </c>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row>
    <row r="22" spans="1:35" x14ac:dyDescent="0.15">
      <c r="C22" s="119" t="s">
        <v>50</v>
      </c>
      <c r="J22" s="120" t="s">
        <v>405</v>
      </c>
      <c r="K22" s="737" t="str">
        <f>IF(確２面!K17="","",確２面!K17)</f>
        <v/>
      </c>
      <c r="L22" s="737"/>
      <c r="M22" s="119" t="s">
        <v>45</v>
      </c>
      <c r="R22" s="120" t="s">
        <v>405</v>
      </c>
      <c r="S22" s="737" t="str">
        <f>IF(確２面!S17="","",確２面!S17)</f>
        <v/>
      </c>
      <c r="T22" s="737"/>
      <c r="U22" s="737"/>
      <c r="V22" s="737"/>
      <c r="W22" s="119" t="s">
        <v>44</v>
      </c>
      <c r="AB22" s="737" t="str">
        <f>IF(確２面!AB17="","",確２面!AB17)</f>
        <v/>
      </c>
      <c r="AC22" s="737"/>
      <c r="AD22" s="737"/>
      <c r="AE22" s="737"/>
      <c r="AF22" s="737"/>
      <c r="AG22" s="737"/>
      <c r="AH22" s="119" t="s">
        <v>126</v>
      </c>
    </row>
    <row r="23" spans="1:35" x14ac:dyDescent="0.15">
      <c r="H23" s="119" t="str">
        <f>IF(概１面!H28="","",概１面!H28)</f>
        <v/>
      </c>
      <c r="K23" s="736" t="str">
        <f>IF(確２面!K18="","",確２面!K18)</f>
        <v/>
      </c>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row>
    <row r="24" spans="1:35" x14ac:dyDescent="0.15">
      <c r="C24" s="119" t="s">
        <v>47</v>
      </c>
      <c r="H24" s="119" t="str">
        <f>IF(概１面!H29="","",概１面!H29)</f>
        <v/>
      </c>
      <c r="J24" s="121"/>
      <c r="K24" s="736" t="str">
        <f>IF(確２面!K19="","",確２面!K19)</f>
        <v/>
      </c>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row>
    <row r="25" spans="1:35" x14ac:dyDescent="0.15">
      <c r="C25" s="119" t="s">
        <v>48</v>
      </c>
      <c r="H25" s="119" t="str">
        <f>IF(概１面!H30="","",概１面!H30)</f>
        <v/>
      </c>
      <c r="K25" s="736" t="str">
        <f>IF(確２面!K20="","",確２面!K20)</f>
        <v/>
      </c>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row>
    <row r="26" spans="1:35" x14ac:dyDescent="0.15">
      <c r="C26" s="119" t="s">
        <v>49</v>
      </c>
      <c r="H26" s="119" t="str">
        <f>IF(概１面!H31="","",概１面!H31)</f>
        <v/>
      </c>
      <c r="K26" s="736" t="str">
        <f>IF(確２面!K21="","",確２面!K21)</f>
        <v/>
      </c>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row>
    <row r="27" spans="1:35" ht="6" customHeight="1" x14ac:dyDescent="0.15">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row>
    <row r="28" spans="1:35" ht="6"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row>
    <row r="29" spans="1:35" x14ac:dyDescent="0.15">
      <c r="A29" s="119" t="s">
        <v>127</v>
      </c>
    </row>
    <row r="30" spans="1:35" x14ac:dyDescent="0.15">
      <c r="A30" s="119" t="s">
        <v>3</v>
      </c>
    </row>
    <row r="31" spans="1:35" x14ac:dyDescent="0.15">
      <c r="C31" s="119" t="s">
        <v>43</v>
      </c>
      <c r="I31" s="120"/>
      <c r="J31" s="120" t="s">
        <v>405</v>
      </c>
      <c r="K31" s="737" t="str">
        <f>IF(確２面!K26="","",確２面!K26)</f>
        <v/>
      </c>
      <c r="L31" s="737"/>
      <c r="M31" s="119" t="s">
        <v>46</v>
      </c>
      <c r="R31" s="120" t="s">
        <v>405</v>
      </c>
      <c r="S31" s="735" t="str">
        <f>IF(確２面!S26="","",確２面!S26)</f>
        <v/>
      </c>
      <c r="T31" s="735"/>
      <c r="U31" s="735"/>
      <c r="V31" s="735"/>
      <c r="W31" s="119" t="s">
        <v>52</v>
      </c>
      <c r="AB31" s="737" t="str">
        <f>IF(確２面!AB26="","",確２面!AB26)</f>
        <v/>
      </c>
      <c r="AC31" s="737"/>
      <c r="AD31" s="737"/>
      <c r="AE31" s="737"/>
      <c r="AF31" s="737"/>
      <c r="AG31" s="737"/>
      <c r="AH31" s="119" t="s">
        <v>126</v>
      </c>
    </row>
    <row r="32" spans="1:35" x14ac:dyDescent="0.15">
      <c r="C32" s="119" t="s">
        <v>39</v>
      </c>
      <c r="K32" s="736" t="str">
        <f>IF(確２面!K27="","",確２面!K27)</f>
        <v/>
      </c>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row>
    <row r="33" spans="1:35" x14ac:dyDescent="0.15">
      <c r="C33" s="119" t="s">
        <v>50</v>
      </c>
      <c r="I33" s="120"/>
      <c r="J33" s="120" t="s">
        <v>405</v>
      </c>
      <c r="K33" s="737" t="str">
        <f>IF(確２面!K28="","",確２面!K28)</f>
        <v/>
      </c>
      <c r="L33" s="737"/>
      <c r="M33" s="119" t="s">
        <v>45</v>
      </c>
      <c r="R33" s="120" t="s">
        <v>405</v>
      </c>
      <c r="S33" s="737" t="str">
        <f>IF(確２面!S28="","",確２面!S28)</f>
        <v/>
      </c>
      <c r="T33" s="737"/>
      <c r="U33" s="737"/>
      <c r="V33" s="737"/>
      <c r="W33" s="119" t="s">
        <v>44</v>
      </c>
      <c r="AB33" s="737" t="str">
        <f>IF(確２面!AB28="","",確２面!AB28)</f>
        <v/>
      </c>
      <c r="AC33" s="737"/>
      <c r="AD33" s="737"/>
      <c r="AE33" s="737"/>
      <c r="AF33" s="737"/>
      <c r="AG33" s="737"/>
      <c r="AH33" s="119" t="s">
        <v>126</v>
      </c>
    </row>
    <row r="34" spans="1:35" x14ac:dyDescent="0.15">
      <c r="K34" s="736" t="str">
        <f>IF(確２面!K29="","",確２面!K29)</f>
        <v/>
      </c>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row>
    <row r="35" spans="1:35" x14ac:dyDescent="0.15">
      <c r="C35" s="119" t="s">
        <v>47</v>
      </c>
      <c r="J35" s="121"/>
      <c r="K35" s="736" t="str">
        <f>IF(確２面!K30="","",確２面!K30)</f>
        <v/>
      </c>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row>
    <row r="36" spans="1:35" x14ac:dyDescent="0.15">
      <c r="C36" s="119" t="s">
        <v>48</v>
      </c>
      <c r="K36" s="736" t="str">
        <f>IF(確２面!K31="","",確２面!K31)</f>
        <v/>
      </c>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row>
    <row r="37" spans="1:35" x14ac:dyDescent="0.15">
      <c r="C37" s="119" t="s">
        <v>49</v>
      </c>
      <c r="K37" s="736" t="str">
        <f>IF(確２面!K32="","",確２面!K32)</f>
        <v/>
      </c>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row>
    <row r="38" spans="1:35" x14ac:dyDescent="0.15">
      <c r="C38" s="758" t="s">
        <v>61</v>
      </c>
      <c r="D38" s="758"/>
      <c r="E38" s="758"/>
      <c r="F38" s="758"/>
      <c r="G38" s="758"/>
      <c r="H38" s="758"/>
      <c r="I38" s="758"/>
      <c r="J38" s="758"/>
      <c r="K38" s="758"/>
      <c r="L38" s="758"/>
      <c r="M38" s="736" t="str">
        <f>IF(確２面!M33="","",確２面!M33)</f>
        <v/>
      </c>
      <c r="N38" s="736"/>
      <c r="O38" s="736"/>
      <c r="P38" s="736"/>
      <c r="Q38" s="736"/>
      <c r="R38" s="736"/>
      <c r="S38" s="736"/>
      <c r="T38" s="736"/>
      <c r="U38" s="736"/>
      <c r="V38" s="736"/>
      <c r="W38" s="736"/>
      <c r="X38" s="736"/>
      <c r="Y38" s="736"/>
      <c r="Z38" s="736"/>
      <c r="AA38" s="736"/>
      <c r="AB38" s="736"/>
      <c r="AC38" s="736"/>
      <c r="AD38" s="736"/>
      <c r="AE38" s="736"/>
      <c r="AF38" s="736"/>
      <c r="AG38" s="736"/>
      <c r="AH38" s="736"/>
      <c r="AI38" s="736"/>
    </row>
    <row r="39" spans="1:35" ht="6" customHeight="1" x14ac:dyDescent="0.15">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row>
    <row r="40" spans="1:35" ht="6" customHeight="1" x14ac:dyDescent="0.15">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row>
    <row r="41" spans="1:35" ht="13.5" customHeight="1" x14ac:dyDescent="0.15">
      <c r="A41" s="119" t="s">
        <v>4</v>
      </c>
    </row>
    <row r="42" spans="1:35" ht="13.5" customHeight="1" x14ac:dyDescent="0.15">
      <c r="C42" s="119" t="s">
        <v>43</v>
      </c>
      <c r="I42" s="120"/>
      <c r="J42" s="120" t="s">
        <v>405</v>
      </c>
      <c r="K42" s="737" t="str">
        <f>IF(確２面!K37="","",確２面!K37)</f>
        <v/>
      </c>
      <c r="L42" s="737"/>
      <c r="M42" s="119" t="s">
        <v>46</v>
      </c>
      <c r="R42" s="120" t="s">
        <v>405</v>
      </c>
      <c r="S42" s="735" t="str">
        <f>IF(確２面!S37="","",確２面!S37)</f>
        <v/>
      </c>
      <c r="T42" s="735"/>
      <c r="U42" s="735"/>
      <c r="V42" s="735"/>
      <c r="W42" s="119" t="s">
        <v>52</v>
      </c>
      <c r="AB42" s="737" t="str">
        <f>IF(確２面!AB37="","",確２面!AB37)</f>
        <v/>
      </c>
      <c r="AC42" s="737"/>
      <c r="AD42" s="737"/>
      <c r="AE42" s="737"/>
      <c r="AF42" s="737"/>
      <c r="AG42" s="737"/>
      <c r="AH42" s="119" t="s">
        <v>126</v>
      </c>
    </row>
    <row r="43" spans="1:35" ht="13.5" customHeight="1" x14ac:dyDescent="0.15">
      <c r="C43" s="119" t="s">
        <v>39</v>
      </c>
      <c r="K43" s="736" t="str">
        <f>IF(確２面!K38="","",確２面!K38)</f>
        <v/>
      </c>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row>
    <row r="44" spans="1:35" ht="13.5" customHeight="1" x14ac:dyDescent="0.15">
      <c r="C44" s="119" t="s">
        <v>50</v>
      </c>
      <c r="I44" s="120"/>
      <c r="J44" s="120" t="s">
        <v>405</v>
      </c>
      <c r="K44" s="737" t="str">
        <f>IF(確２面!K39="","",確２面!K39)</f>
        <v/>
      </c>
      <c r="L44" s="737"/>
      <c r="M44" s="119" t="s">
        <v>45</v>
      </c>
      <c r="R44" s="120" t="s">
        <v>405</v>
      </c>
      <c r="S44" s="737" t="str">
        <f>IF(確２面!S39="","",確２面!S39)</f>
        <v/>
      </c>
      <c r="T44" s="737"/>
      <c r="U44" s="737"/>
      <c r="V44" s="737"/>
      <c r="W44" s="119" t="s">
        <v>44</v>
      </c>
      <c r="AB44" s="737" t="str">
        <f>IF(確２面!AB39="","",確２面!AB39)</f>
        <v/>
      </c>
      <c r="AC44" s="737"/>
      <c r="AD44" s="737"/>
      <c r="AE44" s="737"/>
      <c r="AF44" s="737"/>
      <c r="AG44" s="737"/>
      <c r="AH44" s="119" t="s">
        <v>126</v>
      </c>
    </row>
    <row r="45" spans="1:35" ht="13.5" customHeight="1" x14ac:dyDescent="0.15">
      <c r="K45" s="736" t="str">
        <f>IF(確２面!K40="","",確２面!K40)</f>
        <v/>
      </c>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row>
    <row r="46" spans="1:35" ht="13.5" customHeight="1" x14ac:dyDescent="0.15">
      <c r="C46" s="119" t="s">
        <v>47</v>
      </c>
      <c r="J46" s="121"/>
      <c r="K46" s="736" t="str">
        <f>IF(確２面!K41="","",確２面!K41)</f>
        <v/>
      </c>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row>
    <row r="47" spans="1:35" ht="13.5" customHeight="1" x14ac:dyDescent="0.15">
      <c r="C47" s="119" t="s">
        <v>48</v>
      </c>
      <c r="K47" s="736" t="str">
        <f>IF(確２面!K42="","",確２面!K42)</f>
        <v/>
      </c>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row>
    <row r="48" spans="1:35" ht="13.5" customHeight="1" x14ac:dyDescent="0.15">
      <c r="C48" s="119" t="s">
        <v>49</v>
      </c>
      <c r="K48" s="736" t="str">
        <f>IF(確２面!K43="","",確２面!K43)</f>
        <v/>
      </c>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row>
    <row r="49" spans="1:35" ht="13.5" customHeight="1" x14ac:dyDescent="0.15">
      <c r="C49" s="758" t="s">
        <v>61</v>
      </c>
      <c r="D49" s="758"/>
      <c r="E49" s="758"/>
      <c r="F49" s="758"/>
      <c r="G49" s="758"/>
      <c r="H49" s="758"/>
      <c r="I49" s="758"/>
      <c r="J49" s="758"/>
      <c r="K49" s="758"/>
      <c r="L49" s="758"/>
      <c r="M49" s="736" t="str">
        <f>IF(確２面!M44="","",確２面!M44)</f>
        <v/>
      </c>
      <c r="N49" s="736"/>
      <c r="O49" s="736"/>
      <c r="P49" s="736"/>
      <c r="Q49" s="736"/>
      <c r="R49" s="736"/>
      <c r="S49" s="736"/>
      <c r="T49" s="736"/>
      <c r="U49" s="736"/>
      <c r="V49" s="736"/>
      <c r="W49" s="736"/>
      <c r="X49" s="736"/>
      <c r="Y49" s="736"/>
      <c r="Z49" s="736"/>
      <c r="AA49" s="736"/>
      <c r="AB49" s="736"/>
      <c r="AC49" s="736"/>
      <c r="AD49" s="736"/>
      <c r="AE49" s="736"/>
      <c r="AF49" s="736"/>
      <c r="AG49" s="736"/>
      <c r="AH49" s="736"/>
      <c r="AI49" s="736"/>
    </row>
    <row r="50" spans="1:35" ht="6" customHeight="1" x14ac:dyDescent="0.15">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row>
    <row r="51" spans="1:35" ht="6" customHeight="1" x14ac:dyDescent="0.15">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row>
    <row r="52" spans="1:35" ht="13.5" customHeight="1" x14ac:dyDescent="0.15">
      <c r="C52" s="119" t="s">
        <v>43</v>
      </c>
      <c r="I52" s="120"/>
      <c r="J52" s="120" t="s">
        <v>405</v>
      </c>
      <c r="K52" s="737" t="str">
        <f>IF(確２面!K47="","",確２面!K47)</f>
        <v/>
      </c>
      <c r="L52" s="737"/>
      <c r="M52" s="119" t="s">
        <v>46</v>
      </c>
      <c r="R52" s="120" t="s">
        <v>405</v>
      </c>
      <c r="S52" s="735" t="str">
        <f>IF(確２面!S47="","",確２面!S47)</f>
        <v/>
      </c>
      <c r="T52" s="735"/>
      <c r="U52" s="735"/>
      <c r="V52" s="735"/>
      <c r="W52" s="119" t="s">
        <v>52</v>
      </c>
      <c r="AB52" s="737" t="str">
        <f>IF(確２面!AB47="","",確２面!AB47)</f>
        <v/>
      </c>
      <c r="AC52" s="737"/>
      <c r="AD52" s="737"/>
      <c r="AE52" s="737"/>
      <c r="AF52" s="737"/>
      <c r="AG52" s="737"/>
      <c r="AH52" s="119" t="s">
        <v>126</v>
      </c>
    </row>
    <row r="53" spans="1:35" ht="13.5" customHeight="1" x14ac:dyDescent="0.15">
      <c r="C53" s="119" t="s">
        <v>39</v>
      </c>
      <c r="K53" s="736" t="str">
        <f>IF(確２面!K48="","",確２面!K48)</f>
        <v/>
      </c>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row>
    <row r="54" spans="1:35" ht="13.5" customHeight="1" x14ac:dyDescent="0.15">
      <c r="C54" s="119" t="s">
        <v>50</v>
      </c>
      <c r="I54" s="120"/>
      <c r="J54" s="120" t="s">
        <v>405</v>
      </c>
      <c r="K54" s="737" t="str">
        <f>IF(確２面!K49="","",確２面!K49)</f>
        <v/>
      </c>
      <c r="L54" s="737"/>
      <c r="M54" s="119" t="s">
        <v>45</v>
      </c>
      <c r="R54" s="120" t="s">
        <v>405</v>
      </c>
      <c r="S54" s="737" t="str">
        <f>IF(確２面!S49="","",確２面!S49)</f>
        <v/>
      </c>
      <c r="T54" s="737"/>
      <c r="U54" s="737"/>
      <c r="V54" s="737"/>
      <c r="W54" s="119" t="s">
        <v>44</v>
      </c>
      <c r="AB54" s="737" t="str">
        <f>IF(確２面!AB49="","",確２面!AB49)</f>
        <v/>
      </c>
      <c r="AC54" s="737"/>
      <c r="AD54" s="737"/>
      <c r="AE54" s="737"/>
      <c r="AF54" s="737"/>
      <c r="AG54" s="737"/>
      <c r="AH54" s="119" t="s">
        <v>126</v>
      </c>
    </row>
    <row r="55" spans="1:35" ht="13.5" customHeight="1" x14ac:dyDescent="0.15">
      <c r="K55" s="736" t="str">
        <f>IF(確２面!K50="","",確２面!K50)</f>
        <v/>
      </c>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row>
    <row r="56" spans="1:35" ht="13.5" customHeight="1" x14ac:dyDescent="0.15">
      <c r="C56" s="119" t="s">
        <v>47</v>
      </c>
      <c r="J56" s="121"/>
      <c r="K56" s="736" t="str">
        <f>IF(確２面!K51="","",確２面!K51)</f>
        <v/>
      </c>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row>
    <row r="57" spans="1:35" ht="13.5" customHeight="1" x14ac:dyDescent="0.15">
      <c r="C57" s="119" t="s">
        <v>48</v>
      </c>
      <c r="K57" s="736" t="str">
        <f>IF(確２面!K52="","",確２面!K52)</f>
        <v/>
      </c>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row>
    <row r="58" spans="1:35" ht="13.5" customHeight="1" x14ac:dyDescent="0.15">
      <c r="C58" s="119" t="s">
        <v>49</v>
      </c>
      <c r="K58" s="736" t="str">
        <f>IF(確２面!K53="","",確２面!K53)</f>
        <v/>
      </c>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row>
    <row r="59" spans="1:35" ht="13.5" customHeight="1" x14ac:dyDescent="0.15">
      <c r="C59" s="758" t="s">
        <v>61</v>
      </c>
      <c r="D59" s="758"/>
      <c r="E59" s="758"/>
      <c r="F59" s="758"/>
      <c r="G59" s="758"/>
      <c r="H59" s="758"/>
      <c r="I59" s="758"/>
      <c r="J59" s="758"/>
      <c r="K59" s="758"/>
      <c r="L59" s="758"/>
      <c r="M59" s="736" t="str">
        <f>IF(確２面!M54="","",確２面!M54)</f>
        <v/>
      </c>
      <c r="N59" s="736"/>
      <c r="O59" s="736"/>
      <c r="P59" s="736"/>
      <c r="Q59" s="736"/>
      <c r="R59" s="736"/>
      <c r="S59" s="736"/>
      <c r="T59" s="736"/>
      <c r="U59" s="736"/>
      <c r="V59" s="736"/>
      <c r="W59" s="736"/>
      <c r="X59" s="736"/>
      <c r="Y59" s="736"/>
      <c r="Z59" s="736"/>
      <c r="AA59" s="736"/>
      <c r="AB59" s="736"/>
      <c r="AC59" s="736"/>
      <c r="AD59" s="736"/>
      <c r="AE59" s="736"/>
      <c r="AF59" s="736"/>
      <c r="AG59" s="736"/>
      <c r="AH59" s="736"/>
      <c r="AI59" s="736"/>
    </row>
    <row r="60" spans="1:35" ht="6" customHeight="1" x14ac:dyDescent="0.1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row>
    <row r="61" spans="1:35" ht="6" customHeight="1" x14ac:dyDescent="0.15">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row>
    <row r="62" spans="1:35" ht="13.5" customHeight="1" x14ac:dyDescent="0.15">
      <c r="C62" s="119" t="s">
        <v>43</v>
      </c>
      <c r="I62" s="120"/>
      <c r="J62" s="120" t="s">
        <v>405</v>
      </c>
      <c r="K62" s="737" t="str">
        <f>IF(確２面!K57="","",確２面!K57)</f>
        <v/>
      </c>
      <c r="L62" s="737"/>
      <c r="M62" s="119" t="s">
        <v>46</v>
      </c>
      <c r="R62" s="120" t="s">
        <v>405</v>
      </c>
      <c r="S62" s="735" t="str">
        <f>IF(確２面!S57="","",確２面!S57)</f>
        <v/>
      </c>
      <c r="T62" s="735"/>
      <c r="U62" s="735"/>
      <c r="V62" s="735"/>
      <c r="W62" s="119" t="s">
        <v>52</v>
      </c>
      <c r="AB62" s="737" t="str">
        <f>IF(確２面!AB57="","",確２面!AB57)</f>
        <v/>
      </c>
      <c r="AC62" s="737"/>
      <c r="AD62" s="737"/>
      <c r="AE62" s="737"/>
      <c r="AF62" s="737"/>
      <c r="AG62" s="737"/>
      <c r="AH62" s="119" t="s">
        <v>126</v>
      </c>
    </row>
    <row r="63" spans="1:35" ht="13.5" customHeight="1" x14ac:dyDescent="0.15">
      <c r="C63" s="119" t="s">
        <v>39</v>
      </c>
      <c r="K63" s="736" t="str">
        <f>IF(確２面!K58="","",確２面!K58)</f>
        <v/>
      </c>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row>
    <row r="64" spans="1:35" ht="13.5" customHeight="1" x14ac:dyDescent="0.15">
      <c r="C64" s="119" t="s">
        <v>50</v>
      </c>
      <c r="I64" s="120"/>
      <c r="J64" s="120" t="s">
        <v>405</v>
      </c>
      <c r="K64" s="737" t="str">
        <f>IF(確２面!K59="","",確２面!K59)</f>
        <v/>
      </c>
      <c r="L64" s="737"/>
      <c r="M64" s="119" t="s">
        <v>45</v>
      </c>
      <c r="R64" s="120" t="s">
        <v>405</v>
      </c>
      <c r="S64" s="737" t="str">
        <f>IF(確２面!S59="","",確２面!S59)</f>
        <v/>
      </c>
      <c r="T64" s="737"/>
      <c r="U64" s="737"/>
      <c r="V64" s="737"/>
      <c r="W64" s="119" t="s">
        <v>44</v>
      </c>
      <c r="AB64" s="737" t="str">
        <f>IF(確２面!AB59="","",確２面!AB59)</f>
        <v/>
      </c>
      <c r="AC64" s="737"/>
      <c r="AD64" s="737"/>
      <c r="AE64" s="737"/>
      <c r="AF64" s="737"/>
      <c r="AG64" s="737"/>
      <c r="AH64" s="119" t="s">
        <v>126</v>
      </c>
    </row>
    <row r="65" spans="1:37" ht="13.5" customHeight="1" x14ac:dyDescent="0.15">
      <c r="K65" s="736" t="str">
        <f>IF(確２面!K60="","",確２面!K60)</f>
        <v/>
      </c>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row>
    <row r="66" spans="1:37" ht="13.5" customHeight="1" x14ac:dyDescent="0.15">
      <c r="C66" s="119" t="s">
        <v>47</v>
      </c>
      <c r="J66" s="121"/>
      <c r="K66" s="736" t="str">
        <f>IF(確２面!K61="","",確２面!K61)</f>
        <v/>
      </c>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row>
    <row r="67" spans="1:37" ht="13.5" customHeight="1" x14ac:dyDescent="0.15">
      <c r="C67" s="119" t="s">
        <v>48</v>
      </c>
      <c r="K67" s="736" t="str">
        <f>IF(確２面!K62="","",確２面!K62)</f>
        <v/>
      </c>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row>
    <row r="68" spans="1:37" ht="13.5" customHeight="1" x14ac:dyDescent="0.15">
      <c r="C68" s="119" t="s">
        <v>49</v>
      </c>
      <c r="K68" s="736" t="str">
        <f>IF(確２面!K63="","",確２面!K63)</f>
        <v/>
      </c>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736"/>
    </row>
    <row r="69" spans="1:37" ht="13.5" customHeight="1" x14ac:dyDescent="0.15">
      <c r="C69" s="758" t="s">
        <v>61</v>
      </c>
      <c r="D69" s="758"/>
      <c r="E69" s="758"/>
      <c r="F69" s="758"/>
      <c r="G69" s="758"/>
      <c r="H69" s="758"/>
      <c r="I69" s="758"/>
      <c r="J69" s="758"/>
      <c r="K69" s="758"/>
      <c r="L69" s="758"/>
      <c r="M69" s="736" t="str">
        <f>IF(確２面!M64="","",確２面!M64)</f>
        <v/>
      </c>
      <c r="N69" s="736"/>
      <c r="O69" s="736"/>
      <c r="P69" s="736"/>
      <c r="Q69" s="736"/>
      <c r="R69" s="736"/>
      <c r="S69" s="736"/>
      <c r="T69" s="736"/>
      <c r="U69" s="736"/>
      <c r="V69" s="736"/>
      <c r="W69" s="736"/>
      <c r="X69" s="736"/>
      <c r="Y69" s="736"/>
      <c r="Z69" s="736"/>
      <c r="AA69" s="736"/>
      <c r="AB69" s="736"/>
      <c r="AC69" s="736"/>
      <c r="AD69" s="736"/>
      <c r="AE69" s="736"/>
      <c r="AF69" s="736"/>
      <c r="AG69" s="736"/>
      <c r="AH69" s="736"/>
      <c r="AI69" s="736"/>
    </row>
    <row r="70" spans="1:37" ht="6"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row>
    <row r="71" spans="1:37" ht="6" customHeight="1" thickBot="1" x14ac:dyDescent="0.2">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row>
    <row r="72" spans="1:37" ht="13.5" customHeight="1" thickTop="1" x14ac:dyDescent="0.15">
      <c r="AJ72" s="271"/>
      <c r="AK72" s="271"/>
    </row>
    <row r="73" spans="1:37" ht="13.5" customHeight="1" x14ac:dyDescent="0.15">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row>
    <row r="74" spans="1:37" ht="6.75" customHeight="1" x14ac:dyDescent="0.1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row>
    <row r="75" spans="1:37" ht="13.5" customHeight="1" x14ac:dyDescent="0.15">
      <c r="A75" s="119" t="s">
        <v>595</v>
      </c>
    </row>
    <row r="76" spans="1:37" ht="13.5" customHeight="1" x14ac:dyDescent="0.15">
      <c r="B76" s="119" t="s">
        <v>594</v>
      </c>
    </row>
    <row r="77" spans="1:37" ht="13.5" customHeight="1" x14ac:dyDescent="0.15">
      <c r="B77" s="169" t="str">
        <f>確２面!B72</f>
        <v>□</v>
      </c>
      <c r="C77" s="119" t="s">
        <v>62</v>
      </c>
    </row>
    <row r="78" spans="1:37" ht="13.5" customHeight="1" x14ac:dyDescent="0.15">
      <c r="C78" s="119" t="s">
        <v>53</v>
      </c>
      <c r="K78" s="736" t="str">
        <f>IF(確２面!K73="","",確２面!K73)</f>
        <v/>
      </c>
      <c r="L78" s="736"/>
      <c r="M78" s="736"/>
      <c r="N78" s="736"/>
      <c r="O78" s="736"/>
      <c r="P78" s="736"/>
      <c r="Q78" s="736"/>
      <c r="R78" s="736"/>
      <c r="S78" s="736"/>
      <c r="T78" s="736"/>
      <c r="U78" s="736"/>
      <c r="V78" s="736"/>
      <c r="W78" s="736"/>
      <c r="X78" s="736"/>
      <c r="Y78" s="736"/>
      <c r="Z78" s="736"/>
      <c r="AA78" s="736"/>
    </row>
    <row r="79" spans="1:37" ht="13.5" customHeight="1" x14ac:dyDescent="0.15">
      <c r="C79" s="119" t="s">
        <v>54</v>
      </c>
      <c r="H79" s="119" t="s">
        <v>307</v>
      </c>
      <c r="R79" s="119" t="s">
        <v>131</v>
      </c>
      <c r="S79" s="737" t="str">
        <f>IF(確２面!S74="","",確２面!S74)</f>
        <v/>
      </c>
      <c r="T79" s="737"/>
      <c r="U79" s="737"/>
      <c r="V79" s="737"/>
      <c r="W79" s="737"/>
      <c r="X79" s="119" t="s">
        <v>126</v>
      </c>
    </row>
    <row r="80" spans="1:37" ht="13.5" customHeight="1" x14ac:dyDescent="0.15">
      <c r="B80" s="169" t="str">
        <f>確２面!B75</f>
        <v>□</v>
      </c>
      <c r="C80" s="119" t="s">
        <v>63</v>
      </c>
    </row>
    <row r="81" spans="2:27" ht="13.5" customHeight="1" x14ac:dyDescent="0.15">
      <c r="C81" s="119" t="s">
        <v>53</v>
      </c>
      <c r="K81" s="736" t="str">
        <f>IF(確２面!K76="","",確２面!K76)</f>
        <v/>
      </c>
      <c r="L81" s="736"/>
      <c r="M81" s="736"/>
      <c r="N81" s="736"/>
      <c r="O81" s="736"/>
      <c r="P81" s="736"/>
      <c r="Q81" s="736"/>
      <c r="R81" s="736"/>
      <c r="S81" s="736"/>
      <c r="T81" s="736"/>
      <c r="U81" s="736"/>
      <c r="V81" s="736"/>
      <c r="W81" s="736"/>
      <c r="X81" s="736"/>
      <c r="Y81" s="736"/>
      <c r="Z81" s="736"/>
      <c r="AA81" s="736"/>
    </row>
    <row r="82" spans="2:27" ht="13.5" customHeight="1" x14ac:dyDescent="0.15">
      <c r="C82" s="119" t="s">
        <v>54</v>
      </c>
      <c r="H82" s="119" t="s">
        <v>307</v>
      </c>
      <c r="R82" s="119" t="s">
        <v>131</v>
      </c>
      <c r="S82" s="737" t="str">
        <f>IF(確２面!S77="","",確２面!S77)</f>
        <v/>
      </c>
      <c r="T82" s="737"/>
      <c r="U82" s="737"/>
      <c r="V82" s="737"/>
      <c r="W82" s="737"/>
      <c r="X82" s="119" t="s">
        <v>126</v>
      </c>
    </row>
    <row r="83" spans="2:27" ht="13.5" customHeight="1" x14ac:dyDescent="0.15">
      <c r="B83" s="169" t="str">
        <f>確２面!B78</f>
        <v>□</v>
      </c>
      <c r="C83" s="119" t="s">
        <v>64</v>
      </c>
    </row>
    <row r="84" spans="2:27" ht="13.5" customHeight="1" x14ac:dyDescent="0.15">
      <c r="C84" s="119" t="s">
        <v>53</v>
      </c>
      <c r="K84" s="736" t="str">
        <f>IF(確２面!K79="","",確２面!K79)</f>
        <v/>
      </c>
      <c r="L84" s="736"/>
      <c r="M84" s="736"/>
      <c r="N84" s="736"/>
      <c r="O84" s="736"/>
      <c r="P84" s="736"/>
      <c r="Q84" s="736"/>
      <c r="R84" s="736"/>
      <c r="S84" s="736"/>
      <c r="T84" s="736"/>
      <c r="U84" s="736"/>
      <c r="V84" s="736"/>
      <c r="W84" s="736"/>
      <c r="X84" s="736"/>
      <c r="Y84" s="736"/>
      <c r="Z84" s="736"/>
      <c r="AA84" s="736"/>
    </row>
    <row r="85" spans="2:27" ht="13.5" customHeight="1" x14ac:dyDescent="0.15">
      <c r="C85" s="119" t="s">
        <v>54</v>
      </c>
      <c r="H85" s="119" t="s">
        <v>308</v>
      </c>
      <c r="R85" s="119" t="s">
        <v>131</v>
      </c>
      <c r="S85" s="737" t="str">
        <f>IF(確２面!S80="","",確２面!S80)</f>
        <v/>
      </c>
      <c r="T85" s="737"/>
      <c r="U85" s="737"/>
      <c r="V85" s="737"/>
      <c r="W85" s="737"/>
      <c r="X85" s="119" t="s">
        <v>126</v>
      </c>
    </row>
    <row r="86" spans="2:27" ht="13.5" customHeight="1" x14ac:dyDescent="0.15">
      <c r="C86" s="119" t="s">
        <v>53</v>
      </c>
      <c r="K86" s="736" t="str">
        <f>IF(確２面!K81="","",確２面!K81)</f>
        <v/>
      </c>
      <c r="L86" s="736"/>
      <c r="M86" s="736"/>
      <c r="N86" s="736"/>
      <c r="O86" s="736"/>
      <c r="P86" s="736"/>
      <c r="Q86" s="736"/>
      <c r="R86" s="736"/>
      <c r="S86" s="736"/>
      <c r="T86" s="736"/>
      <c r="U86" s="736"/>
      <c r="V86" s="736"/>
      <c r="W86" s="736"/>
      <c r="X86" s="736"/>
      <c r="Y86" s="736"/>
      <c r="Z86" s="736"/>
      <c r="AA86" s="736"/>
    </row>
    <row r="87" spans="2:27" ht="13.5" customHeight="1" x14ac:dyDescent="0.15">
      <c r="C87" s="119" t="s">
        <v>54</v>
      </c>
      <c r="H87" s="119" t="s">
        <v>308</v>
      </c>
      <c r="R87" s="119" t="s">
        <v>131</v>
      </c>
      <c r="S87" s="737" t="str">
        <f>IF(確２面!S82="","",確２面!S82)</f>
        <v/>
      </c>
      <c r="T87" s="737"/>
      <c r="U87" s="737"/>
      <c r="V87" s="737"/>
      <c r="W87" s="737"/>
      <c r="X87" s="119" t="s">
        <v>126</v>
      </c>
    </row>
    <row r="88" spans="2:27" ht="13.5" customHeight="1" x14ac:dyDescent="0.15">
      <c r="C88" s="119" t="s">
        <v>53</v>
      </c>
      <c r="K88" s="736" t="str">
        <f>IF(確２面!K83="","",確２面!K83)</f>
        <v/>
      </c>
      <c r="L88" s="736"/>
      <c r="M88" s="736"/>
      <c r="N88" s="736"/>
      <c r="O88" s="736"/>
      <c r="P88" s="736"/>
      <c r="Q88" s="736"/>
      <c r="R88" s="736"/>
      <c r="S88" s="736"/>
      <c r="T88" s="736"/>
      <c r="U88" s="736"/>
      <c r="V88" s="736"/>
      <c r="W88" s="736"/>
      <c r="X88" s="736"/>
      <c r="Y88" s="736"/>
      <c r="Z88" s="736"/>
      <c r="AA88" s="736"/>
    </row>
    <row r="89" spans="2:27" ht="13.5" customHeight="1" x14ac:dyDescent="0.15">
      <c r="C89" s="119" t="s">
        <v>54</v>
      </c>
      <c r="H89" s="119" t="s">
        <v>308</v>
      </c>
      <c r="R89" s="119" t="s">
        <v>131</v>
      </c>
      <c r="S89" s="737" t="str">
        <f>IF(確２面!S84="","",確２面!S84)</f>
        <v/>
      </c>
      <c r="T89" s="737"/>
      <c r="U89" s="737"/>
      <c r="V89" s="737"/>
      <c r="W89" s="737"/>
      <c r="X89" s="119" t="s">
        <v>126</v>
      </c>
    </row>
    <row r="90" spans="2:27" ht="13.5" customHeight="1" x14ac:dyDescent="0.15">
      <c r="B90" s="169" t="str">
        <f>確２面!B85</f>
        <v>□</v>
      </c>
      <c r="C90" s="119" t="s">
        <v>65</v>
      </c>
    </row>
    <row r="91" spans="2:27" ht="13.5" customHeight="1" x14ac:dyDescent="0.15">
      <c r="C91" s="119" t="s">
        <v>53</v>
      </c>
      <c r="K91" s="736" t="str">
        <f>IF(確２面!K86="","",確２面!K86)</f>
        <v/>
      </c>
      <c r="L91" s="736"/>
      <c r="M91" s="736"/>
      <c r="N91" s="736"/>
      <c r="O91" s="736"/>
      <c r="P91" s="736"/>
      <c r="Q91" s="736"/>
      <c r="R91" s="736"/>
      <c r="S91" s="736"/>
      <c r="T91" s="736"/>
      <c r="U91" s="736"/>
      <c r="V91" s="736"/>
      <c r="W91" s="736"/>
      <c r="X91" s="736"/>
      <c r="Y91" s="736"/>
      <c r="Z91" s="736"/>
      <c r="AA91" s="736"/>
    </row>
    <row r="92" spans="2:27" ht="13.5" customHeight="1" x14ac:dyDescent="0.15">
      <c r="C92" s="119" t="s">
        <v>54</v>
      </c>
      <c r="H92" s="119" t="s">
        <v>308</v>
      </c>
      <c r="R92" s="119" t="s">
        <v>131</v>
      </c>
      <c r="S92" s="737" t="str">
        <f>IF(確２面!S87="","",確２面!S87)</f>
        <v/>
      </c>
      <c r="T92" s="737"/>
      <c r="U92" s="737"/>
      <c r="V92" s="737"/>
      <c r="W92" s="737"/>
      <c r="X92" s="119" t="s">
        <v>126</v>
      </c>
    </row>
    <row r="93" spans="2:27" ht="13.5" customHeight="1" x14ac:dyDescent="0.15">
      <c r="C93" s="119" t="s">
        <v>53</v>
      </c>
      <c r="K93" s="736" t="str">
        <f>IF(確２面!K88="","",確２面!K88)</f>
        <v/>
      </c>
      <c r="L93" s="736"/>
      <c r="M93" s="736"/>
      <c r="N93" s="736"/>
      <c r="O93" s="736"/>
      <c r="P93" s="736"/>
      <c r="Q93" s="736"/>
      <c r="R93" s="736"/>
      <c r="S93" s="736"/>
      <c r="T93" s="736"/>
      <c r="U93" s="736"/>
      <c r="V93" s="736"/>
      <c r="W93" s="736"/>
      <c r="X93" s="736"/>
      <c r="Y93" s="736"/>
      <c r="Z93" s="736"/>
      <c r="AA93" s="736"/>
    </row>
    <row r="94" spans="2:27" ht="13.5" customHeight="1" x14ac:dyDescent="0.15">
      <c r="C94" s="119" t="s">
        <v>54</v>
      </c>
      <c r="H94" s="119" t="s">
        <v>308</v>
      </c>
      <c r="R94" s="119" t="s">
        <v>131</v>
      </c>
      <c r="S94" s="737" t="str">
        <f>IF(確２面!S89="","",確２面!S89)</f>
        <v/>
      </c>
      <c r="T94" s="737"/>
      <c r="U94" s="737"/>
      <c r="V94" s="737"/>
      <c r="W94" s="737"/>
      <c r="X94" s="119" t="s">
        <v>126</v>
      </c>
    </row>
    <row r="95" spans="2:27" ht="13.5" customHeight="1" x14ac:dyDescent="0.15">
      <c r="C95" s="119" t="s">
        <v>53</v>
      </c>
      <c r="K95" s="736" t="str">
        <f>IF(確２面!K90="","",確２面!K90)</f>
        <v/>
      </c>
      <c r="L95" s="736"/>
      <c r="M95" s="736"/>
      <c r="N95" s="736"/>
      <c r="O95" s="736"/>
      <c r="P95" s="736"/>
      <c r="Q95" s="736"/>
      <c r="R95" s="736"/>
      <c r="S95" s="736"/>
      <c r="T95" s="736"/>
      <c r="U95" s="736"/>
      <c r="V95" s="736"/>
      <c r="W95" s="736"/>
      <c r="X95" s="736"/>
      <c r="Y95" s="736"/>
      <c r="Z95" s="736"/>
      <c r="AA95" s="736"/>
    </row>
    <row r="96" spans="2:27" ht="13.5" customHeight="1" x14ac:dyDescent="0.15">
      <c r="C96" s="119" t="s">
        <v>54</v>
      </c>
      <c r="H96" s="119" t="s">
        <v>308</v>
      </c>
      <c r="R96" s="119" t="s">
        <v>131</v>
      </c>
      <c r="S96" s="737" t="str">
        <f>IF(確２面!S91="","",確２面!S91)</f>
        <v/>
      </c>
      <c r="T96" s="737"/>
      <c r="U96" s="737"/>
      <c r="V96" s="737"/>
      <c r="W96" s="737"/>
      <c r="X96" s="119" t="s">
        <v>126</v>
      </c>
    </row>
    <row r="97" spans="1:35" ht="6" customHeight="1" x14ac:dyDescent="0.15">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row>
    <row r="98" spans="1:35" ht="6" customHeight="1" x14ac:dyDescent="0.1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row>
    <row r="99" spans="1:35" ht="13.5" customHeight="1" x14ac:dyDescent="0.15">
      <c r="A99" s="119" t="s">
        <v>596</v>
      </c>
    </row>
    <row r="100" spans="1:35" ht="13.5" customHeight="1" x14ac:dyDescent="0.15">
      <c r="A100" s="119" t="s">
        <v>597</v>
      </c>
    </row>
    <row r="101" spans="1:35" ht="13.5" customHeight="1" x14ac:dyDescent="0.15">
      <c r="C101" s="119" t="s">
        <v>53</v>
      </c>
      <c r="H101" s="121"/>
      <c r="I101" s="121"/>
      <c r="J101" s="121"/>
      <c r="K101" s="736" t="str">
        <f>IF(確２面!K96="","",確２面!K96)</f>
        <v/>
      </c>
      <c r="L101" s="736"/>
      <c r="M101" s="736"/>
      <c r="N101" s="736"/>
      <c r="O101" s="736"/>
      <c r="P101" s="736"/>
      <c r="Q101" s="736"/>
      <c r="R101" s="736"/>
      <c r="S101" s="736"/>
      <c r="T101" s="736"/>
      <c r="U101" s="736"/>
      <c r="V101" s="736"/>
      <c r="W101" s="736"/>
      <c r="X101" s="736"/>
      <c r="Y101" s="736"/>
      <c r="Z101" s="736"/>
      <c r="AA101" s="736"/>
      <c r="AB101" s="736"/>
      <c r="AC101" s="736"/>
      <c r="AD101" s="736"/>
      <c r="AE101" s="736"/>
      <c r="AF101" s="736"/>
      <c r="AG101" s="736"/>
      <c r="AH101" s="736"/>
      <c r="AI101" s="736"/>
    </row>
    <row r="102" spans="1:35" ht="13.5" customHeight="1" x14ac:dyDescent="0.15">
      <c r="C102" s="119" t="s">
        <v>55</v>
      </c>
      <c r="H102" s="121"/>
      <c r="I102" s="121"/>
      <c r="J102" s="121"/>
      <c r="K102" s="736" t="str">
        <f>IF(確２面!K97="","",確２面!K97)</f>
        <v/>
      </c>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6"/>
    </row>
    <row r="103" spans="1:35" ht="13.5" customHeight="1" x14ac:dyDescent="0.15">
      <c r="C103" s="119" t="s">
        <v>40</v>
      </c>
      <c r="H103" s="121"/>
      <c r="I103" s="121"/>
      <c r="J103" s="121"/>
      <c r="K103" s="736" t="str">
        <f>IF(確２面!K98="","",確２面!K98)</f>
        <v/>
      </c>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row>
    <row r="104" spans="1:35" ht="13.5" customHeight="1" x14ac:dyDescent="0.15">
      <c r="C104" s="119" t="s">
        <v>56</v>
      </c>
      <c r="H104" s="121"/>
      <c r="I104" s="121"/>
      <c r="J104" s="121"/>
      <c r="K104" s="736" t="str">
        <f>IF(確２面!K99="","",確２面!K99)</f>
        <v/>
      </c>
      <c r="L104" s="736"/>
      <c r="M104" s="736"/>
      <c r="N104" s="736"/>
      <c r="O104" s="736"/>
      <c r="P104" s="736"/>
      <c r="Q104" s="736"/>
      <c r="R104" s="736"/>
      <c r="S104" s="736"/>
      <c r="T104" s="736"/>
      <c r="U104" s="736"/>
      <c r="V104" s="736"/>
      <c r="W104" s="736"/>
      <c r="X104" s="736"/>
      <c r="Y104" s="736"/>
      <c r="Z104" s="736"/>
      <c r="AA104" s="736"/>
      <c r="AB104" s="736"/>
      <c r="AC104" s="736"/>
      <c r="AD104" s="736"/>
      <c r="AE104" s="736"/>
      <c r="AF104" s="736"/>
      <c r="AG104" s="736"/>
      <c r="AH104" s="736"/>
      <c r="AI104" s="736"/>
    </row>
    <row r="105" spans="1:35" ht="13.5" customHeight="1" x14ac:dyDescent="0.15">
      <c r="C105" s="119" t="s">
        <v>42</v>
      </c>
      <c r="H105" s="121"/>
      <c r="I105" s="121"/>
      <c r="J105" s="121"/>
      <c r="K105" s="736" t="str">
        <f>IF(確２面!K100="","",確２面!K100)</f>
        <v/>
      </c>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row>
    <row r="106" spans="1:35" ht="13.5" customHeight="1" x14ac:dyDescent="0.15">
      <c r="C106" s="119" t="s">
        <v>598</v>
      </c>
      <c r="H106" s="121"/>
      <c r="I106" s="121"/>
      <c r="J106" s="121"/>
      <c r="K106" s="736" t="str">
        <f>IF(確２面!K101="","",確２面!K101)</f>
        <v/>
      </c>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row>
    <row r="107" spans="1:35" ht="13.5" customHeight="1" x14ac:dyDescent="0.15">
      <c r="C107" s="119" t="s">
        <v>607</v>
      </c>
      <c r="M107" s="736" t="str">
        <f>IF(確２面!M102="","",確２面!M102)</f>
        <v/>
      </c>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row>
    <row r="108" spans="1:35" ht="6.75" customHeight="1" x14ac:dyDescent="0.15"/>
    <row r="109" spans="1:35" ht="6.75" customHeight="1" x14ac:dyDescent="0.15"/>
    <row r="110" spans="1:35" ht="13.5" customHeight="1" x14ac:dyDescent="0.15">
      <c r="A110" s="119" t="s">
        <v>608</v>
      </c>
    </row>
    <row r="111" spans="1:35" ht="13.5" customHeight="1" x14ac:dyDescent="0.15">
      <c r="C111" s="119" t="s">
        <v>53</v>
      </c>
      <c r="H111" s="121"/>
      <c r="I111" s="121"/>
      <c r="J111" s="121"/>
      <c r="K111" s="736" t="str">
        <f>IF(確２面!K106="","",確２面!K106)</f>
        <v/>
      </c>
      <c r="L111" s="736"/>
      <c r="M111" s="736"/>
      <c r="N111" s="736"/>
      <c r="O111" s="736"/>
      <c r="P111" s="736"/>
      <c r="Q111" s="736"/>
      <c r="R111" s="736"/>
      <c r="S111" s="736"/>
      <c r="T111" s="736"/>
      <c r="U111" s="736"/>
      <c r="V111" s="736"/>
      <c r="W111" s="736"/>
      <c r="X111" s="736"/>
      <c r="Y111" s="736"/>
      <c r="Z111" s="736"/>
      <c r="AA111" s="736"/>
      <c r="AB111" s="736"/>
      <c r="AC111" s="736"/>
      <c r="AD111" s="736"/>
      <c r="AE111" s="736"/>
      <c r="AF111" s="736"/>
      <c r="AG111" s="736"/>
      <c r="AH111" s="736"/>
      <c r="AI111" s="736"/>
    </row>
    <row r="112" spans="1:35" ht="13.5" customHeight="1" x14ac:dyDescent="0.15">
      <c r="C112" s="119" t="s">
        <v>55</v>
      </c>
      <c r="H112" s="121"/>
      <c r="I112" s="121"/>
      <c r="J112" s="121"/>
      <c r="K112" s="736" t="str">
        <f>IF(確２面!K107="","",確２面!K107)</f>
        <v/>
      </c>
      <c r="L112" s="736"/>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736"/>
      <c r="AI112" s="736"/>
    </row>
    <row r="113" spans="3:35" ht="13.5" customHeight="1" x14ac:dyDescent="0.15">
      <c r="C113" s="119" t="s">
        <v>40</v>
      </c>
      <c r="H113" s="121"/>
      <c r="I113" s="121"/>
      <c r="J113" s="121"/>
      <c r="K113" s="736" t="str">
        <f>IF(確２面!K108="","",確２面!K108)</f>
        <v/>
      </c>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row>
    <row r="114" spans="3:35" ht="13.5" customHeight="1" x14ac:dyDescent="0.15">
      <c r="C114" s="119" t="s">
        <v>56</v>
      </c>
      <c r="H114" s="121"/>
      <c r="I114" s="121"/>
      <c r="J114" s="121"/>
      <c r="K114" s="736" t="str">
        <f>IF(確２面!K109="","",確２面!K109)</f>
        <v/>
      </c>
      <c r="L114" s="736"/>
      <c r="M114" s="736"/>
      <c r="N114" s="736"/>
      <c r="O114" s="736"/>
      <c r="P114" s="736"/>
      <c r="Q114" s="736"/>
      <c r="R114" s="736"/>
      <c r="S114" s="736"/>
      <c r="T114" s="736"/>
      <c r="U114" s="736"/>
      <c r="V114" s="736"/>
      <c r="W114" s="736"/>
      <c r="X114" s="736"/>
      <c r="Y114" s="736"/>
      <c r="Z114" s="736"/>
      <c r="AA114" s="736"/>
      <c r="AB114" s="736"/>
      <c r="AC114" s="736"/>
      <c r="AD114" s="736"/>
      <c r="AE114" s="736"/>
      <c r="AF114" s="736"/>
      <c r="AG114" s="736"/>
      <c r="AH114" s="736"/>
      <c r="AI114" s="736"/>
    </row>
    <row r="115" spans="3:35" ht="13.5" customHeight="1" x14ac:dyDescent="0.15">
      <c r="C115" s="119" t="s">
        <v>42</v>
      </c>
      <c r="H115" s="121"/>
      <c r="I115" s="121"/>
      <c r="J115" s="121"/>
      <c r="K115" s="736" t="str">
        <f>IF(確２面!K110="","",確２面!K110)</f>
        <v/>
      </c>
      <c r="L115" s="736"/>
      <c r="M115" s="736"/>
      <c r="N115" s="736"/>
      <c r="O115" s="736"/>
      <c r="P115" s="736"/>
      <c r="Q115" s="736"/>
      <c r="R115" s="736"/>
      <c r="S115" s="736"/>
      <c r="T115" s="736"/>
      <c r="U115" s="736"/>
      <c r="V115" s="736"/>
      <c r="W115" s="736"/>
      <c r="X115" s="736"/>
      <c r="Y115" s="736"/>
      <c r="Z115" s="736"/>
      <c r="AA115" s="736"/>
      <c r="AB115" s="736"/>
      <c r="AC115" s="736"/>
      <c r="AD115" s="736"/>
      <c r="AE115" s="736"/>
      <c r="AF115" s="736"/>
      <c r="AG115" s="736"/>
      <c r="AH115" s="736"/>
      <c r="AI115" s="736"/>
    </row>
    <row r="116" spans="3:35" ht="13.5" customHeight="1" x14ac:dyDescent="0.15">
      <c r="C116" s="119" t="s">
        <v>598</v>
      </c>
      <c r="H116" s="121"/>
      <c r="I116" s="121"/>
      <c r="J116" s="121"/>
      <c r="K116" s="736" t="str">
        <f>IF(確２面!K111="","",確２面!K111)</f>
        <v/>
      </c>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row>
    <row r="117" spans="3:35" ht="13.5" customHeight="1" x14ac:dyDescent="0.15">
      <c r="C117" s="119" t="s">
        <v>607</v>
      </c>
      <c r="M117" s="736" t="str">
        <f>IF(確２面!M112="","",確２面!M112)</f>
        <v/>
      </c>
      <c r="N117" s="736"/>
      <c r="O117" s="736"/>
      <c r="P117" s="736"/>
      <c r="Q117" s="736"/>
      <c r="R117" s="736"/>
      <c r="S117" s="736"/>
      <c r="T117" s="736"/>
      <c r="U117" s="736"/>
      <c r="V117" s="736"/>
      <c r="W117" s="736"/>
      <c r="X117" s="736"/>
      <c r="Y117" s="736"/>
      <c r="Z117" s="736"/>
      <c r="AA117" s="736"/>
      <c r="AB117" s="736"/>
      <c r="AC117" s="736"/>
      <c r="AD117" s="736"/>
      <c r="AE117" s="736"/>
      <c r="AF117" s="736"/>
      <c r="AG117" s="736"/>
      <c r="AH117" s="736"/>
      <c r="AI117" s="736"/>
    </row>
    <row r="118" spans="3:35" ht="6.75" customHeight="1" x14ac:dyDescent="0.15"/>
    <row r="119" spans="3:35" ht="6.75" customHeight="1" x14ac:dyDescent="0.15"/>
    <row r="120" spans="3:35" ht="13.5" customHeight="1" x14ac:dyDescent="0.15">
      <c r="C120" s="119" t="s">
        <v>53</v>
      </c>
      <c r="H120" s="121"/>
      <c r="I120" s="121"/>
      <c r="J120" s="121"/>
      <c r="K120" s="736" t="str">
        <f>IF(確２面!K115="","",確２面!K115)</f>
        <v/>
      </c>
      <c r="L120" s="736"/>
      <c r="M120" s="736"/>
      <c r="N120" s="736"/>
      <c r="O120" s="736"/>
      <c r="P120" s="736"/>
      <c r="Q120" s="736"/>
      <c r="R120" s="736"/>
      <c r="S120" s="736"/>
      <c r="T120" s="736"/>
      <c r="U120" s="736"/>
      <c r="V120" s="736"/>
      <c r="W120" s="736"/>
      <c r="X120" s="736"/>
      <c r="Y120" s="736"/>
      <c r="Z120" s="736"/>
      <c r="AA120" s="736"/>
      <c r="AB120" s="736"/>
      <c r="AC120" s="736"/>
      <c r="AD120" s="736"/>
      <c r="AE120" s="736"/>
      <c r="AF120" s="736"/>
      <c r="AG120" s="736"/>
      <c r="AH120" s="736"/>
      <c r="AI120" s="736"/>
    </row>
    <row r="121" spans="3:35" ht="13.5" customHeight="1" x14ac:dyDescent="0.15">
      <c r="C121" s="119" t="s">
        <v>55</v>
      </c>
      <c r="H121" s="121"/>
      <c r="I121" s="121"/>
      <c r="J121" s="121"/>
      <c r="K121" s="736" t="str">
        <f>IF(確２面!K116="","",確２面!K116)</f>
        <v/>
      </c>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row>
    <row r="122" spans="3:35" ht="13.5" customHeight="1" x14ac:dyDescent="0.15">
      <c r="C122" s="119" t="s">
        <v>40</v>
      </c>
      <c r="H122" s="121"/>
      <c r="I122" s="121"/>
      <c r="J122" s="121"/>
      <c r="K122" s="736" t="str">
        <f>IF(確２面!K117="","",確２面!K117)</f>
        <v/>
      </c>
      <c r="L122" s="736"/>
      <c r="M122" s="736"/>
      <c r="N122" s="736"/>
      <c r="O122" s="736"/>
      <c r="P122" s="736"/>
      <c r="Q122" s="736"/>
      <c r="R122" s="736"/>
      <c r="S122" s="736"/>
      <c r="T122" s="736"/>
      <c r="U122" s="736"/>
      <c r="V122" s="736"/>
      <c r="W122" s="736"/>
      <c r="X122" s="736"/>
      <c r="Y122" s="736"/>
      <c r="Z122" s="736"/>
      <c r="AA122" s="736"/>
      <c r="AB122" s="736"/>
      <c r="AC122" s="736"/>
      <c r="AD122" s="736"/>
      <c r="AE122" s="736"/>
      <c r="AF122" s="736"/>
      <c r="AG122" s="736"/>
      <c r="AH122" s="736"/>
      <c r="AI122" s="736"/>
    </row>
    <row r="123" spans="3:35" ht="13.5" customHeight="1" x14ac:dyDescent="0.15">
      <c r="C123" s="119" t="s">
        <v>56</v>
      </c>
      <c r="H123" s="121"/>
      <c r="I123" s="121"/>
      <c r="J123" s="121"/>
      <c r="K123" s="736" t="str">
        <f>IF(確２面!K118="","",確２面!K118)</f>
        <v/>
      </c>
      <c r="L123" s="736"/>
      <c r="M123" s="736"/>
      <c r="N123" s="736"/>
      <c r="O123" s="736"/>
      <c r="P123" s="736"/>
      <c r="Q123" s="736"/>
      <c r="R123" s="736"/>
      <c r="S123" s="736"/>
      <c r="T123" s="736"/>
      <c r="U123" s="736"/>
      <c r="V123" s="736"/>
      <c r="W123" s="736"/>
      <c r="X123" s="736"/>
      <c r="Y123" s="736"/>
      <c r="Z123" s="736"/>
      <c r="AA123" s="736"/>
      <c r="AB123" s="736"/>
      <c r="AC123" s="736"/>
      <c r="AD123" s="736"/>
      <c r="AE123" s="736"/>
      <c r="AF123" s="736"/>
      <c r="AG123" s="736"/>
      <c r="AH123" s="736"/>
      <c r="AI123" s="736"/>
    </row>
    <row r="124" spans="3:35" ht="13.5" customHeight="1" x14ac:dyDescent="0.15">
      <c r="C124" s="119" t="s">
        <v>42</v>
      </c>
      <c r="H124" s="121"/>
      <c r="I124" s="121"/>
      <c r="J124" s="121"/>
      <c r="K124" s="736" t="str">
        <f>IF(確２面!K119="","",確２面!K119)</f>
        <v/>
      </c>
      <c r="L124" s="736"/>
      <c r="M124" s="736"/>
      <c r="N124" s="736"/>
      <c r="O124" s="736"/>
      <c r="P124" s="736"/>
      <c r="Q124" s="736"/>
      <c r="R124" s="736"/>
      <c r="S124" s="736"/>
      <c r="T124" s="736"/>
      <c r="U124" s="736"/>
      <c r="V124" s="736"/>
      <c r="W124" s="736"/>
      <c r="X124" s="736"/>
      <c r="Y124" s="736"/>
      <c r="Z124" s="736"/>
      <c r="AA124" s="736"/>
      <c r="AB124" s="736"/>
      <c r="AC124" s="736"/>
      <c r="AD124" s="736"/>
      <c r="AE124" s="736"/>
      <c r="AF124" s="736"/>
      <c r="AG124" s="736"/>
      <c r="AH124" s="736"/>
      <c r="AI124" s="736"/>
    </row>
    <row r="125" spans="3:35" ht="13.5" customHeight="1" x14ac:dyDescent="0.15">
      <c r="C125" s="119" t="s">
        <v>598</v>
      </c>
      <c r="H125" s="121"/>
      <c r="I125" s="121"/>
      <c r="J125" s="121"/>
      <c r="K125" s="736" t="str">
        <f>IF(確２面!K120="","",確２面!K120)</f>
        <v/>
      </c>
      <c r="L125" s="736"/>
      <c r="M125" s="736"/>
      <c r="N125" s="736"/>
      <c r="O125" s="736"/>
      <c r="P125" s="736"/>
      <c r="Q125" s="736"/>
      <c r="R125" s="736"/>
      <c r="S125" s="736"/>
      <c r="T125" s="736"/>
      <c r="U125" s="736"/>
      <c r="V125" s="736"/>
      <c r="W125" s="736"/>
      <c r="X125" s="736"/>
      <c r="Y125" s="736"/>
      <c r="Z125" s="736"/>
      <c r="AA125" s="736"/>
      <c r="AB125" s="736"/>
      <c r="AC125" s="736"/>
      <c r="AD125" s="736"/>
      <c r="AE125" s="736"/>
      <c r="AF125" s="736"/>
      <c r="AG125" s="736"/>
      <c r="AH125" s="736"/>
      <c r="AI125" s="736"/>
    </row>
    <row r="126" spans="3:35" ht="13.5" customHeight="1" x14ac:dyDescent="0.15">
      <c r="C126" s="119" t="s">
        <v>607</v>
      </c>
      <c r="M126" s="736" t="str">
        <f>IF(確２面!M121="","",確２面!M121)</f>
        <v/>
      </c>
      <c r="N126" s="736"/>
      <c r="O126" s="736"/>
      <c r="P126" s="736"/>
      <c r="Q126" s="736"/>
      <c r="R126" s="736"/>
      <c r="S126" s="736"/>
      <c r="T126" s="736"/>
      <c r="U126" s="736"/>
      <c r="V126" s="736"/>
      <c r="W126" s="736"/>
      <c r="X126" s="736"/>
      <c r="Y126" s="736"/>
      <c r="Z126" s="736"/>
      <c r="AA126" s="736"/>
      <c r="AB126" s="736"/>
      <c r="AC126" s="736"/>
      <c r="AD126" s="736"/>
      <c r="AE126" s="736"/>
      <c r="AF126" s="736"/>
      <c r="AG126" s="736"/>
      <c r="AH126" s="736"/>
      <c r="AI126" s="736"/>
    </row>
    <row r="127" spans="3:35" ht="6.75" customHeight="1" x14ac:dyDescent="0.15"/>
    <row r="128" spans="3:35" ht="6.75" customHeight="1" x14ac:dyDescent="0.15"/>
    <row r="129" spans="1:37" ht="13.5" customHeight="1" x14ac:dyDescent="0.15">
      <c r="C129" s="119" t="s">
        <v>53</v>
      </c>
      <c r="H129" s="121"/>
      <c r="I129" s="121"/>
      <c r="J129" s="121"/>
      <c r="K129" s="736" t="str">
        <f>IF(確２面!K124="","",確２面!K124)</f>
        <v/>
      </c>
      <c r="L129" s="736"/>
      <c r="M129" s="736"/>
      <c r="N129" s="736"/>
      <c r="O129" s="736"/>
      <c r="P129" s="736"/>
      <c r="Q129" s="736"/>
      <c r="R129" s="736"/>
      <c r="S129" s="736"/>
      <c r="T129" s="736"/>
      <c r="U129" s="736"/>
      <c r="V129" s="736"/>
      <c r="W129" s="736"/>
      <c r="X129" s="736"/>
      <c r="Y129" s="736"/>
      <c r="Z129" s="736"/>
      <c r="AA129" s="736"/>
      <c r="AB129" s="736"/>
      <c r="AC129" s="736"/>
      <c r="AD129" s="736"/>
      <c r="AE129" s="736"/>
      <c r="AF129" s="736"/>
      <c r="AG129" s="736"/>
      <c r="AH129" s="736"/>
      <c r="AI129" s="736"/>
    </row>
    <row r="130" spans="1:37" ht="13.5" customHeight="1" x14ac:dyDescent="0.15">
      <c r="C130" s="119" t="s">
        <v>55</v>
      </c>
      <c r="H130" s="121"/>
      <c r="I130" s="121"/>
      <c r="J130" s="121"/>
      <c r="K130" s="736" t="str">
        <f>IF(確２面!K125="","",確２面!K125)</f>
        <v/>
      </c>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row>
    <row r="131" spans="1:37" ht="13.5" customHeight="1" x14ac:dyDescent="0.15">
      <c r="C131" s="119" t="s">
        <v>40</v>
      </c>
      <c r="H131" s="121"/>
      <c r="I131" s="121"/>
      <c r="J131" s="121"/>
      <c r="K131" s="736" t="str">
        <f>IF(確２面!K126="","",確２面!K126)</f>
        <v/>
      </c>
      <c r="L131" s="736"/>
      <c r="M131" s="736"/>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row>
    <row r="132" spans="1:37" ht="13.5" customHeight="1" x14ac:dyDescent="0.15">
      <c r="C132" s="119" t="s">
        <v>56</v>
      </c>
      <c r="H132" s="121"/>
      <c r="I132" s="121"/>
      <c r="J132" s="121"/>
      <c r="K132" s="736" t="str">
        <f>IF(確２面!K127="","",確２面!K127)</f>
        <v/>
      </c>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row>
    <row r="133" spans="1:37" ht="13.5" customHeight="1" x14ac:dyDescent="0.15">
      <c r="C133" s="119" t="s">
        <v>42</v>
      </c>
      <c r="H133" s="121"/>
      <c r="I133" s="121"/>
      <c r="J133" s="121"/>
      <c r="K133" s="736" t="str">
        <f>IF(確２面!K128="","",確２面!K128)</f>
        <v/>
      </c>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row>
    <row r="134" spans="1:37" ht="13.5" customHeight="1" x14ac:dyDescent="0.15">
      <c r="C134" s="119" t="s">
        <v>598</v>
      </c>
      <c r="H134" s="121"/>
      <c r="I134" s="121"/>
      <c r="J134" s="121"/>
      <c r="K134" s="736" t="str">
        <f>IF(確２面!K129="","",確２面!K129)</f>
        <v/>
      </c>
      <c r="L134" s="736"/>
      <c r="M134" s="736"/>
      <c r="N134" s="736"/>
      <c r="O134" s="736"/>
      <c r="P134" s="736"/>
      <c r="Q134" s="736"/>
      <c r="R134" s="736"/>
      <c r="S134" s="736"/>
      <c r="T134" s="736"/>
      <c r="U134" s="736"/>
      <c r="V134" s="736"/>
      <c r="W134" s="736"/>
      <c r="X134" s="736"/>
      <c r="Y134" s="736"/>
      <c r="Z134" s="736"/>
      <c r="AA134" s="736"/>
      <c r="AB134" s="736"/>
      <c r="AC134" s="736"/>
      <c r="AD134" s="736"/>
      <c r="AE134" s="736"/>
      <c r="AF134" s="736"/>
      <c r="AG134" s="736"/>
      <c r="AH134" s="736"/>
      <c r="AI134" s="736"/>
    </row>
    <row r="135" spans="1:37" ht="13.5" customHeight="1" x14ac:dyDescent="0.15">
      <c r="C135" s="119" t="s">
        <v>607</v>
      </c>
      <c r="M135" s="736" t="str">
        <f>IF(確２面!M130="","",確２面!M130)</f>
        <v/>
      </c>
      <c r="N135" s="736"/>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row>
    <row r="136" spans="1:37" ht="6.75" customHeight="1" x14ac:dyDescent="0.15">
      <c r="A136" s="122"/>
      <c r="B136" s="122"/>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row>
    <row r="137" spans="1:37" ht="6.75" customHeight="1" thickBot="1" x14ac:dyDescent="0.2">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row>
    <row r="138" spans="1:37" ht="13.5" customHeight="1" thickTop="1" x14ac:dyDescent="0.15">
      <c r="AJ138" s="271"/>
      <c r="AK138" s="271"/>
    </row>
    <row r="139" spans="1:37" ht="13.5" customHeight="1" x14ac:dyDescent="0.15">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row>
    <row r="140" spans="1:37" ht="6.75" customHeight="1" x14ac:dyDescent="0.1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row>
    <row r="141" spans="1:37" ht="13.5" customHeight="1" x14ac:dyDescent="0.15">
      <c r="A141" s="119" t="s">
        <v>128</v>
      </c>
    </row>
    <row r="142" spans="1:37" ht="13.5" customHeight="1" x14ac:dyDescent="0.15">
      <c r="A142" s="119" t="s">
        <v>5</v>
      </c>
    </row>
    <row r="143" spans="1:37" ht="13.5" customHeight="1" x14ac:dyDescent="0.15">
      <c r="C143" s="119" t="s">
        <v>43</v>
      </c>
      <c r="I143" s="120"/>
      <c r="J143" s="120" t="s">
        <v>405</v>
      </c>
      <c r="K143" s="737" t="str">
        <f>IF(確２面!K138="","",確２面!K138)</f>
        <v/>
      </c>
      <c r="L143" s="737"/>
      <c r="M143" s="119" t="s">
        <v>46</v>
      </c>
      <c r="R143" s="120" t="s">
        <v>405</v>
      </c>
      <c r="S143" s="737" t="str">
        <f>IF(確２面!S138="","",確２面!S138)</f>
        <v/>
      </c>
      <c r="T143" s="737"/>
      <c r="U143" s="737"/>
      <c r="V143" s="737"/>
      <c r="W143" s="119" t="s">
        <v>52</v>
      </c>
      <c r="AB143" s="737" t="str">
        <f>IF(確２面!AB138="","",確２面!AB138)</f>
        <v/>
      </c>
      <c r="AC143" s="737"/>
      <c r="AD143" s="737"/>
      <c r="AE143" s="737"/>
      <c r="AF143" s="737"/>
      <c r="AG143" s="737"/>
      <c r="AH143" s="119" t="s">
        <v>126</v>
      </c>
    </row>
    <row r="144" spans="1:37" ht="13.5" customHeight="1" x14ac:dyDescent="0.15">
      <c r="C144" s="119" t="s">
        <v>39</v>
      </c>
      <c r="K144" s="736" t="str">
        <f>IF(確２面!K139="","",確２面!K139)</f>
        <v/>
      </c>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736"/>
      <c r="AI144" s="736"/>
    </row>
    <row r="145" spans="1:35" ht="13.5" customHeight="1" x14ac:dyDescent="0.15">
      <c r="C145" s="119" t="s">
        <v>50</v>
      </c>
      <c r="I145" s="120"/>
      <c r="J145" s="120" t="s">
        <v>405</v>
      </c>
      <c r="K145" s="737" t="str">
        <f>IF(確２面!K140="","",確２面!K140)</f>
        <v/>
      </c>
      <c r="L145" s="737"/>
      <c r="M145" s="119" t="s">
        <v>45</v>
      </c>
      <c r="R145" s="120" t="s">
        <v>405</v>
      </c>
      <c r="S145" s="737" t="str">
        <f>IF(確２面!S140="","",確２面!S140)</f>
        <v/>
      </c>
      <c r="T145" s="737"/>
      <c r="U145" s="737"/>
      <c r="V145" s="737"/>
      <c r="W145" s="119" t="s">
        <v>44</v>
      </c>
      <c r="AB145" s="737" t="str">
        <f>IF(確２面!AB140="","",確２面!AB140)</f>
        <v/>
      </c>
      <c r="AC145" s="737"/>
      <c r="AD145" s="737"/>
      <c r="AE145" s="737"/>
      <c r="AF145" s="737"/>
      <c r="AG145" s="737"/>
      <c r="AH145" s="119" t="s">
        <v>126</v>
      </c>
    </row>
    <row r="146" spans="1:35" ht="13.5" customHeight="1" x14ac:dyDescent="0.15">
      <c r="K146" s="736" t="str">
        <f>IF(確２面!K141="","",確２面!K141)</f>
        <v/>
      </c>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row>
    <row r="147" spans="1:35" ht="13.5" customHeight="1" x14ac:dyDescent="0.15">
      <c r="C147" s="119" t="s">
        <v>47</v>
      </c>
      <c r="J147" s="121"/>
      <c r="K147" s="736" t="str">
        <f>IF(確２面!K142="","",確２面!K142)</f>
        <v/>
      </c>
      <c r="L147" s="736"/>
      <c r="M147" s="736"/>
      <c r="N147" s="736"/>
      <c r="O147" s="736"/>
      <c r="P147" s="736"/>
      <c r="Q147" s="736"/>
      <c r="R147" s="736"/>
      <c r="S147" s="736"/>
      <c r="T147" s="736"/>
      <c r="U147" s="736"/>
      <c r="V147" s="736"/>
      <c r="W147" s="736"/>
      <c r="X147" s="736"/>
      <c r="Y147" s="736"/>
      <c r="Z147" s="736"/>
      <c r="AA147" s="736"/>
      <c r="AB147" s="736"/>
      <c r="AC147" s="736"/>
      <c r="AD147" s="736"/>
      <c r="AE147" s="736"/>
      <c r="AF147" s="736"/>
      <c r="AG147" s="736"/>
      <c r="AH147" s="736"/>
      <c r="AI147" s="736"/>
    </row>
    <row r="148" spans="1:35" ht="13.5" customHeight="1" x14ac:dyDescent="0.15">
      <c r="C148" s="119" t="s">
        <v>48</v>
      </c>
      <c r="K148" s="736" t="str">
        <f>IF(確２面!K143="","",確２面!K143)</f>
        <v/>
      </c>
      <c r="L148" s="736"/>
      <c r="M148" s="736"/>
      <c r="N148" s="736"/>
      <c r="O148" s="736"/>
      <c r="P148" s="736"/>
      <c r="Q148" s="736"/>
      <c r="R148" s="736"/>
      <c r="S148" s="736"/>
      <c r="T148" s="736"/>
      <c r="U148" s="736"/>
      <c r="V148" s="736"/>
      <c r="W148" s="736"/>
      <c r="X148" s="736"/>
      <c r="Y148" s="736"/>
      <c r="Z148" s="736"/>
      <c r="AA148" s="736"/>
      <c r="AB148" s="736"/>
      <c r="AC148" s="736"/>
      <c r="AD148" s="736"/>
      <c r="AE148" s="736"/>
      <c r="AF148" s="736"/>
      <c r="AG148" s="736"/>
      <c r="AH148" s="736"/>
      <c r="AI148" s="736"/>
    </row>
    <row r="149" spans="1:35" ht="13.5" customHeight="1" x14ac:dyDescent="0.15">
      <c r="C149" s="119" t="s">
        <v>49</v>
      </c>
      <c r="K149" s="736" t="str">
        <f>IF(確２面!K144="","",確２面!K144)</f>
        <v/>
      </c>
      <c r="L149" s="736"/>
      <c r="M149" s="736"/>
      <c r="N149" s="736"/>
      <c r="O149" s="736"/>
      <c r="P149" s="736"/>
      <c r="Q149" s="736"/>
      <c r="R149" s="736"/>
      <c r="S149" s="736"/>
      <c r="T149" s="736"/>
      <c r="U149" s="736"/>
      <c r="V149" s="736"/>
      <c r="W149" s="736"/>
      <c r="X149" s="736"/>
      <c r="Y149" s="736"/>
      <c r="Z149" s="736"/>
      <c r="AA149" s="736"/>
      <c r="AB149" s="736"/>
      <c r="AC149" s="736"/>
      <c r="AD149" s="736"/>
      <c r="AE149" s="736"/>
      <c r="AF149" s="736"/>
      <c r="AG149" s="736"/>
      <c r="AH149" s="736"/>
      <c r="AI149" s="736"/>
    </row>
    <row r="150" spans="1:35" ht="13.5" customHeight="1" x14ac:dyDescent="0.15">
      <c r="C150" s="119" t="s">
        <v>57</v>
      </c>
      <c r="K150" s="137"/>
      <c r="L150" s="137"/>
      <c r="M150" s="736" t="str">
        <f>IF(確２面!M145="","",確２面!M145)</f>
        <v/>
      </c>
      <c r="N150" s="736"/>
      <c r="O150" s="736"/>
      <c r="P150" s="736"/>
      <c r="Q150" s="736"/>
      <c r="R150" s="736"/>
      <c r="S150" s="736"/>
      <c r="T150" s="736"/>
      <c r="U150" s="736"/>
      <c r="V150" s="736"/>
      <c r="W150" s="736"/>
      <c r="X150" s="736"/>
      <c r="Y150" s="736"/>
      <c r="Z150" s="736"/>
      <c r="AA150" s="736"/>
      <c r="AB150" s="736"/>
      <c r="AC150" s="736"/>
      <c r="AD150" s="736"/>
      <c r="AE150" s="736"/>
      <c r="AF150" s="736"/>
      <c r="AG150" s="736"/>
      <c r="AH150" s="736"/>
      <c r="AI150" s="736"/>
    </row>
    <row r="151" spans="1:35" ht="6.75" customHeight="1" x14ac:dyDescent="0.15">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row>
    <row r="152" spans="1:35" ht="6.75" customHeight="1" x14ac:dyDescent="0.15">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row>
    <row r="153" spans="1:35" ht="13.5" customHeight="1" x14ac:dyDescent="0.15">
      <c r="A153" s="119" t="s">
        <v>6</v>
      </c>
    </row>
    <row r="154" spans="1:35" ht="13.5" customHeight="1" x14ac:dyDescent="0.15">
      <c r="C154" s="119" t="s">
        <v>43</v>
      </c>
      <c r="I154" s="120"/>
      <c r="J154" s="120" t="s">
        <v>405</v>
      </c>
      <c r="K154" s="737" t="str">
        <f>IF(確２面!K149="","",確２面!K149)</f>
        <v/>
      </c>
      <c r="L154" s="737"/>
      <c r="M154" s="119" t="s">
        <v>46</v>
      </c>
      <c r="R154" s="120" t="s">
        <v>405</v>
      </c>
      <c r="S154" s="737" t="str">
        <f>IF(確２面!S149="","",確２面!S149)</f>
        <v/>
      </c>
      <c r="T154" s="737"/>
      <c r="U154" s="737"/>
      <c r="V154" s="737"/>
      <c r="W154" s="119" t="s">
        <v>52</v>
      </c>
      <c r="AB154" s="737" t="str">
        <f>IF(確２面!AB149="","",確２面!AB149)</f>
        <v/>
      </c>
      <c r="AC154" s="737"/>
      <c r="AD154" s="737"/>
      <c r="AE154" s="737"/>
      <c r="AF154" s="737"/>
      <c r="AG154" s="737"/>
      <c r="AH154" s="119" t="s">
        <v>126</v>
      </c>
    </row>
    <row r="155" spans="1:35" ht="13.5" customHeight="1" x14ac:dyDescent="0.15">
      <c r="C155" s="119" t="s">
        <v>39</v>
      </c>
      <c r="K155" s="736" t="str">
        <f>IF(確２面!K150="","",確２面!K150)</f>
        <v/>
      </c>
      <c r="L155" s="736"/>
      <c r="M155" s="736"/>
      <c r="N155" s="736"/>
      <c r="O155" s="736"/>
      <c r="P155" s="736"/>
      <c r="Q155" s="736"/>
      <c r="R155" s="736"/>
      <c r="S155" s="736"/>
      <c r="T155" s="736"/>
      <c r="U155" s="736"/>
      <c r="V155" s="736"/>
      <c r="W155" s="736"/>
      <c r="X155" s="736"/>
      <c r="Y155" s="736"/>
      <c r="Z155" s="736"/>
      <c r="AA155" s="736"/>
      <c r="AB155" s="736"/>
      <c r="AC155" s="736"/>
      <c r="AD155" s="736"/>
      <c r="AE155" s="736"/>
      <c r="AF155" s="736"/>
      <c r="AG155" s="736"/>
      <c r="AH155" s="736"/>
      <c r="AI155" s="736"/>
    </row>
    <row r="156" spans="1:35" ht="13.5" customHeight="1" x14ac:dyDescent="0.15">
      <c r="C156" s="119" t="s">
        <v>50</v>
      </c>
      <c r="I156" s="120"/>
      <c r="J156" s="120" t="s">
        <v>405</v>
      </c>
      <c r="K156" s="737" t="str">
        <f>IF(確２面!K151="","",確２面!K151)</f>
        <v/>
      </c>
      <c r="L156" s="737"/>
      <c r="M156" s="119" t="s">
        <v>45</v>
      </c>
      <c r="R156" s="120" t="s">
        <v>405</v>
      </c>
      <c r="S156" s="737" t="str">
        <f>IF(確２面!S151="","",確２面!S151)</f>
        <v/>
      </c>
      <c r="T156" s="737"/>
      <c r="U156" s="737"/>
      <c r="V156" s="737"/>
      <c r="W156" s="119" t="s">
        <v>44</v>
      </c>
      <c r="AB156" s="737" t="str">
        <f>IF(確２面!AB151="","",確２面!AB151)</f>
        <v/>
      </c>
      <c r="AC156" s="737"/>
      <c r="AD156" s="737"/>
      <c r="AE156" s="737"/>
      <c r="AF156" s="737"/>
      <c r="AG156" s="737"/>
      <c r="AH156" s="119" t="s">
        <v>126</v>
      </c>
    </row>
    <row r="157" spans="1:35" ht="13.5" customHeight="1" x14ac:dyDescent="0.15">
      <c r="K157" s="736" t="str">
        <f>IF(確２面!K152="","",確２面!K152)</f>
        <v/>
      </c>
      <c r="L157" s="736"/>
      <c r="M157" s="736"/>
      <c r="N157" s="736"/>
      <c r="O157" s="736"/>
      <c r="P157" s="736"/>
      <c r="Q157" s="736"/>
      <c r="R157" s="736"/>
      <c r="S157" s="736"/>
      <c r="T157" s="736"/>
      <c r="U157" s="736"/>
      <c r="V157" s="736"/>
      <c r="W157" s="736"/>
      <c r="X157" s="736"/>
      <c r="Y157" s="736"/>
      <c r="Z157" s="736"/>
      <c r="AA157" s="736"/>
      <c r="AB157" s="736"/>
      <c r="AC157" s="736"/>
      <c r="AD157" s="736"/>
      <c r="AE157" s="736"/>
      <c r="AF157" s="736"/>
      <c r="AG157" s="736"/>
      <c r="AH157" s="736"/>
      <c r="AI157" s="736"/>
    </row>
    <row r="158" spans="1:35" ht="13.5" customHeight="1" x14ac:dyDescent="0.15">
      <c r="C158" s="119" t="s">
        <v>47</v>
      </c>
      <c r="J158" s="121"/>
      <c r="K158" s="736" t="str">
        <f>IF(確２面!K153="","",確２面!K153)</f>
        <v/>
      </c>
      <c r="L158" s="736"/>
      <c r="M158" s="736"/>
      <c r="N158" s="736"/>
      <c r="O158" s="736"/>
      <c r="P158" s="736"/>
      <c r="Q158" s="736"/>
      <c r="R158" s="736"/>
      <c r="S158" s="736"/>
      <c r="T158" s="736"/>
      <c r="U158" s="736"/>
      <c r="V158" s="736"/>
      <c r="W158" s="736"/>
      <c r="X158" s="736"/>
      <c r="Y158" s="736"/>
      <c r="Z158" s="736"/>
      <c r="AA158" s="736"/>
      <c r="AB158" s="736"/>
      <c r="AC158" s="736"/>
      <c r="AD158" s="736"/>
      <c r="AE158" s="736"/>
      <c r="AF158" s="736"/>
      <c r="AG158" s="736"/>
      <c r="AH158" s="736"/>
      <c r="AI158" s="736"/>
    </row>
    <row r="159" spans="1:35" ht="13.5" customHeight="1" x14ac:dyDescent="0.15">
      <c r="C159" s="119" t="s">
        <v>48</v>
      </c>
      <c r="K159" s="736" t="str">
        <f>IF(確２面!K154="","",確２面!K154)</f>
        <v/>
      </c>
      <c r="L159" s="736"/>
      <c r="M159" s="736"/>
      <c r="N159" s="736"/>
      <c r="O159" s="736"/>
      <c r="P159" s="736"/>
      <c r="Q159" s="736"/>
      <c r="R159" s="736"/>
      <c r="S159" s="736"/>
      <c r="T159" s="736"/>
      <c r="U159" s="736"/>
      <c r="V159" s="736"/>
      <c r="W159" s="736"/>
      <c r="X159" s="736"/>
      <c r="Y159" s="736"/>
      <c r="Z159" s="736"/>
      <c r="AA159" s="736"/>
      <c r="AB159" s="736"/>
      <c r="AC159" s="736"/>
      <c r="AD159" s="736"/>
      <c r="AE159" s="736"/>
      <c r="AF159" s="736"/>
      <c r="AG159" s="736"/>
      <c r="AH159" s="736"/>
      <c r="AI159" s="736"/>
    </row>
    <row r="160" spans="1:35" ht="13.5" customHeight="1" x14ac:dyDescent="0.15">
      <c r="C160" s="119" t="s">
        <v>49</v>
      </c>
      <c r="K160" s="736" t="str">
        <f>IF(確２面!K155="","",確２面!K155)</f>
        <v/>
      </c>
      <c r="L160" s="736"/>
      <c r="M160" s="736"/>
      <c r="N160" s="736"/>
      <c r="O160" s="736"/>
      <c r="P160" s="736"/>
      <c r="Q160" s="736"/>
      <c r="R160" s="736"/>
      <c r="S160" s="736"/>
      <c r="T160" s="736"/>
      <c r="U160" s="736"/>
      <c r="V160" s="736"/>
      <c r="W160" s="736"/>
      <c r="X160" s="736"/>
      <c r="Y160" s="736"/>
      <c r="Z160" s="736"/>
      <c r="AA160" s="736"/>
      <c r="AB160" s="736"/>
      <c r="AC160" s="736"/>
      <c r="AD160" s="736"/>
      <c r="AE160" s="736"/>
      <c r="AF160" s="736"/>
      <c r="AG160" s="736"/>
      <c r="AH160" s="736"/>
      <c r="AI160" s="736"/>
    </row>
    <row r="161" spans="1:35" ht="13.5" customHeight="1" x14ac:dyDescent="0.15">
      <c r="C161" s="119" t="s">
        <v>57</v>
      </c>
      <c r="K161" s="137"/>
      <c r="L161" s="137"/>
      <c r="M161" s="736" t="str">
        <f>IF(確２面!M156="","",確２面!M156)</f>
        <v/>
      </c>
      <c r="N161" s="736"/>
      <c r="O161" s="736"/>
      <c r="P161" s="736"/>
      <c r="Q161" s="736"/>
      <c r="R161" s="736"/>
      <c r="S161" s="736"/>
      <c r="T161" s="736"/>
      <c r="U161" s="736"/>
      <c r="V161" s="736"/>
      <c r="W161" s="736"/>
      <c r="X161" s="736"/>
      <c r="Y161" s="736"/>
      <c r="Z161" s="736"/>
      <c r="AA161" s="736"/>
      <c r="AB161" s="736"/>
      <c r="AC161" s="736"/>
      <c r="AD161" s="736"/>
      <c r="AE161" s="736"/>
      <c r="AF161" s="736"/>
      <c r="AG161" s="736"/>
      <c r="AH161" s="736"/>
      <c r="AI161" s="736"/>
    </row>
    <row r="162" spans="1:35" ht="6.75" customHeight="1" x14ac:dyDescent="0.15">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row>
    <row r="163" spans="1:35" ht="6.75" customHeight="1" x14ac:dyDescent="0.15">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row>
    <row r="164" spans="1:35" ht="13.5" customHeight="1" x14ac:dyDescent="0.15">
      <c r="C164" s="119" t="s">
        <v>43</v>
      </c>
      <c r="I164" s="120"/>
      <c r="J164" s="120" t="s">
        <v>405</v>
      </c>
      <c r="K164" s="737" t="str">
        <f>IF(確２面!K159="","",確２面!K159)</f>
        <v/>
      </c>
      <c r="L164" s="737"/>
      <c r="M164" s="119" t="s">
        <v>46</v>
      </c>
      <c r="R164" s="120" t="s">
        <v>405</v>
      </c>
      <c r="S164" s="737" t="str">
        <f>IF(確２面!S159="","",確２面!S159)</f>
        <v/>
      </c>
      <c r="T164" s="737"/>
      <c r="U164" s="737"/>
      <c r="V164" s="737"/>
      <c r="W164" s="119" t="s">
        <v>52</v>
      </c>
      <c r="AB164" s="737" t="str">
        <f>IF(確２面!AB159="","",確２面!AB159)</f>
        <v/>
      </c>
      <c r="AC164" s="737"/>
      <c r="AD164" s="737"/>
      <c r="AE164" s="737"/>
      <c r="AF164" s="737"/>
      <c r="AG164" s="737"/>
      <c r="AH164" s="119" t="s">
        <v>126</v>
      </c>
    </row>
    <row r="165" spans="1:35" ht="13.5" customHeight="1" x14ac:dyDescent="0.15">
      <c r="C165" s="119" t="s">
        <v>39</v>
      </c>
      <c r="K165" s="736" t="str">
        <f>IF(確２面!K160="","",確２面!K160)</f>
        <v/>
      </c>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row>
    <row r="166" spans="1:35" ht="13.5" customHeight="1" x14ac:dyDescent="0.15">
      <c r="C166" s="119" t="s">
        <v>50</v>
      </c>
      <c r="I166" s="120"/>
      <c r="J166" s="120" t="s">
        <v>405</v>
      </c>
      <c r="K166" s="737" t="str">
        <f>IF(確２面!K161="","",確２面!K161)</f>
        <v/>
      </c>
      <c r="L166" s="737"/>
      <c r="M166" s="119" t="s">
        <v>45</v>
      </c>
      <c r="R166" s="120" t="s">
        <v>405</v>
      </c>
      <c r="S166" s="737" t="str">
        <f>IF(確２面!S161="","",確２面!S161)</f>
        <v/>
      </c>
      <c r="T166" s="737"/>
      <c r="U166" s="737"/>
      <c r="V166" s="737"/>
      <c r="W166" s="119" t="s">
        <v>44</v>
      </c>
      <c r="AB166" s="737" t="str">
        <f>IF(確２面!AB161="","",確２面!AB161)</f>
        <v/>
      </c>
      <c r="AC166" s="737"/>
      <c r="AD166" s="737"/>
      <c r="AE166" s="737"/>
      <c r="AF166" s="737"/>
      <c r="AG166" s="737"/>
      <c r="AH166" s="119" t="s">
        <v>126</v>
      </c>
    </row>
    <row r="167" spans="1:35" ht="13.5" customHeight="1" x14ac:dyDescent="0.15">
      <c r="K167" s="736" t="str">
        <f>IF(確２面!K162="","",確２面!K162)</f>
        <v/>
      </c>
      <c r="L167" s="736"/>
      <c r="M167" s="736"/>
      <c r="N167" s="736"/>
      <c r="O167" s="736"/>
      <c r="P167" s="736"/>
      <c r="Q167" s="736"/>
      <c r="R167" s="736"/>
      <c r="S167" s="736"/>
      <c r="T167" s="736"/>
      <c r="U167" s="736"/>
      <c r="V167" s="736"/>
      <c r="W167" s="736"/>
      <c r="X167" s="736"/>
      <c r="Y167" s="736"/>
      <c r="Z167" s="736"/>
      <c r="AA167" s="736"/>
      <c r="AB167" s="736"/>
      <c r="AC167" s="736"/>
      <c r="AD167" s="736"/>
      <c r="AE167" s="736"/>
      <c r="AF167" s="736"/>
      <c r="AG167" s="736"/>
      <c r="AH167" s="736"/>
      <c r="AI167" s="736"/>
    </row>
    <row r="168" spans="1:35" ht="13.5" customHeight="1" x14ac:dyDescent="0.15">
      <c r="C168" s="119" t="s">
        <v>47</v>
      </c>
      <c r="J168" s="121"/>
      <c r="K168" s="736" t="str">
        <f>IF(確２面!K163="","",確２面!K163)</f>
        <v/>
      </c>
      <c r="L168" s="736"/>
      <c r="M168" s="736"/>
      <c r="N168" s="736"/>
      <c r="O168" s="736"/>
      <c r="P168" s="736"/>
      <c r="Q168" s="736"/>
      <c r="R168" s="736"/>
      <c r="S168" s="736"/>
      <c r="T168" s="736"/>
      <c r="U168" s="736"/>
      <c r="V168" s="736"/>
      <c r="W168" s="736"/>
      <c r="X168" s="736"/>
      <c r="Y168" s="736"/>
      <c r="Z168" s="736"/>
      <c r="AA168" s="736"/>
      <c r="AB168" s="736"/>
      <c r="AC168" s="736"/>
      <c r="AD168" s="736"/>
      <c r="AE168" s="736"/>
      <c r="AF168" s="736"/>
      <c r="AG168" s="736"/>
      <c r="AH168" s="736"/>
      <c r="AI168" s="736"/>
    </row>
    <row r="169" spans="1:35" ht="13.5" customHeight="1" x14ac:dyDescent="0.15">
      <c r="C169" s="119" t="s">
        <v>48</v>
      </c>
      <c r="K169" s="736" t="str">
        <f>IF(確２面!K164="","",確２面!K164)</f>
        <v/>
      </c>
      <c r="L169" s="736"/>
      <c r="M169" s="736"/>
      <c r="N169" s="736"/>
      <c r="O169" s="736"/>
      <c r="P169" s="736"/>
      <c r="Q169" s="736"/>
      <c r="R169" s="736"/>
      <c r="S169" s="736"/>
      <c r="T169" s="736"/>
      <c r="U169" s="736"/>
      <c r="V169" s="736"/>
      <c r="W169" s="736"/>
      <c r="X169" s="736"/>
      <c r="Y169" s="736"/>
      <c r="Z169" s="736"/>
      <c r="AA169" s="736"/>
      <c r="AB169" s="736"/>
      <c r="AC169" s="736"/>
      <c r="AD169" s="736"/>
      <c r="AE169" s="736"/>
      <c r="AF169" s="736"/>
      <c r="AG169" s="736"/>
      <c r="AH169" s="736"/>
      <c r="AI169" s="736"/>
    </row>
    <row r="170" spans="1:35" ht="13.5" customHeight="1" x14ac:dyDescent="0.15">
      <c r="C170" s="119" t="s">
        <v>49</v>
      </c>
      <c r="K170" s="736" t="str">
        <f>IF(確２面!K165="","",確２面!K165)</f>
        <v/>
      </c>
      <c r="L170" s="736"/>
      <c r="M170" s="736"/>
      <c r="N170" s="736"/>
      <c r="O170" s="736"/>
      <c r="P170" s="736"/>
      <c r="Q170" s="736"/>
      <c r="R170" s="736"/>
      <c r="S170" s="736"/>
      <c r="T170" s="736"/>
      <c r="U170" s="736"/>
      <c r="V170" s="736"/>
      <c r="W170" s="736"/>
      <c r="X170" s="736"/>
      <c r="Y170" s="736"/>
      <c r="Z170" s="736"/>
      <c r="AA170" s="736"/>
      <c r="AB170" s="736"/>
      <c r="AC170" s="736"/>
      <c r="AD170" s="736"/>
      <c r="AE170" s="736"/>
      <c r="AF170" s="736"/>
      <c r="AG170" s="736"/>
      <c r="AH170" s="736"/>
      <c r="AI170" s="736"/>
    </row>
    <row r="171" spans="1:35" ht="13.5" customHeight="1" x14ac:dyDescent="0.15">
      <c r="C171" s="119" t="s">
        <v>57</v>
      </c>
      <c r="K171" s="137"/>
      <c r="L171" s="137"/>
      <c r="M171" s="736" t="str">
        <f>IF(確２面!M166="","",確２面!M166)</f>
        <v/>
      </c>
      <c r="N171" s="736"/>
      <c r="O171" s="736"/>
      <c r="P171" s="736"/>
      <c r="Q171" s="736"/>
      <c r="R171" s="736"/>
      <c r="S171" s="736"/>
      <c r="T171" s="736"/>
      <c r="U171" s="736"/>
      <c r="V171" s="736"/>
      <c r="W171" s="736"/>
      <c r="X171" s="736"/>
      <c r="Y171" s="736"/>
      <c r="Z171" s="736"/>
      <c r="AA171" s="736"/>
      <c r="AB171" s="736"/>
      <c r="AC171" s="736"/>
      <c r="AD171" s="736"/>
      <c r="AE171" s="736"/>
      <c r="AF171" s="736"/>
      <c r="AG171" s="736"/>
      <c r="AH171" s="736"/>
      <c r="AI171" s="736"/>
    </row>
    <row r="172" spans="1:35" ht="6.75" customHeight="1" x14ac:dyDescent="0.15">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row>
    <row r="173" spans="1:35" ht="6.75" customHeight="1" x14ac:dyDescent="0.15">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row>
    <row r="174" spans="1:35" ht="13.5" customHeight="1" x14ac:dyDescent="0.15">
      <c r="C174" s="119" t="s">
        <v>43</v>
      </c>
      <c r="I174" s="120"/>
      <c r="J174" s="120" t="s">
        <v>405</v>
      </c>
      <c r="K174" s="737" t="str">
        <f>IF(確２面!K169="","",確２面!K169)</f>
        <v/>
      </c>
      <c r="L174" s="737"/>
      <c r="M174" s="119" t="s">
        <v>46</v>
      </c>
      <c r="R174" s="120" t="s">
        <v>405</v>
      </c>
      <c r="S174" s="737" t="str">
        <f>IF(確２面!S169="","",確２面!S169)</f>
        <v/>
      </c>
      <c r="T174" s="737"/>
      <c r="U174" s="737"/>
      <c r="V174" s="737"/>
      <c r="W174" s="119" t="s">
        <v>52</v>
      </c>
      <c r="AB174" s="737" t="str">
        <f>IF(確２面!AB169="","",確２面!AB169)</f>
        <v/>
      </c>
      <c r="AC174" s="737"/>
      <c r="AD174" s="737"/>
      <c r="AE174" s="737"/>
      <c r="AF174" s="737"/>
      <c r="AG174" s="737"/>
      <c r="AH174" s="119" t="s">
        <v>126</v>
      </c>
    </row>
    <row r="175" spans="1:35" ht="13.5" customHeight="1" x14ac:dyDescent="0.15">
      <c r="C175" s="119" t="s">
        <v>39</v>
      </c>
      <c r="K175" s="736" t="str">
        <f>IF(確２面!K170="","",確２面!K170)</f>
        <v/>
      </c>
      <c r="L175" s="736"/>
      <c r="M175" s="736"/>
      <c r="N175" s="736"/>
      <c r="O175" s="736"/>
      <c r="P175" s="736"/>
      <c r="Q175" s="736"/>
      <c r="R175" s="736"/>
      <c r="S175" s="736"/>
      <c r="T175" s="736"/>
      <c r="U175" s="736"/>
      <c r="V175" s="736"/>
      <c r="W175" s="736"/>
      <c r="X175" s="736"/>
      <c r="Y175" s="736"/>
      <c r="Z175" s="736"/>
      <c r="AA175" s="736"/>
      <c r="AB175" s="736"/>
      <c r="AC175" s="736"/>
      <c r="AD175" s="736"/>
      <c r="AE175" s="736"/>
      <c r="AF175" s="736"/>
      <c r="AG175" s="736"/>
      <c r="AH175" s="736"/>
      <c r="AI175" s="736"/>
    </row>
    <row r="176" spans="1:35" ht="13.5" customHeight="1" x14ac:dyDescent="0.15">
      <c r="C176" s="119" t="s">
        <v>50</v>
      </c>
      <c r="I176" s="120"/>
      <c r="J176" s="120" t="s">
        <v>405</v>
      </c>
      <c r="K176" s="737" t="str">
        <f>IF(確２面!K171="","",確２面!K171)</f>
        <v/>
      </c>
      <c r="L176" s="737"/>
      <c r="M176" s="119" t="s">
        <v>45</v>
      </c>
      <c r="R176" s="120" t="s">
        <v>405</v>
      </c>
      <c r="S176" s="737" t="str">
        <f>IF(確２面!S171="","",確２面!S171)</f>
        <v/>
      </c>
      <c r="T176" s="737"/>
      <c r="U176" s="737"/>
      <c r="V176" s="737"/>
      <c r="W176" s="119" t="s">
        <v>44</v>
      </c>
      <c r="AB176" s="737" t="str">
        <f>IF(確２面!AB171="","",確２面!AB171)</f>
        <v/>
      </c>
      <c r="AC176" s="737"/>
      <c r="AD176" s="737"/>
      <c r="AE176" s="737"/>
      <c r="AF176" s="737"/>
      <c r="AG176" s="737"/>
      <c r="AH176" s="119" t="s">
        <v>126</v>
      </c>
    </row>
    <row r="177" spans="1:35" ht="13.5" customHeight="1" x14ac:dyDescent="0.15">
      <c r="K177" s="736" t="str">
        <f>IF(確２面!K172="","",確２面!K172)</f>
        <v/>
      </c>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6"/>
      <c r="AH177" s="736"/>
      <c r="AI177" s="736"/>
    </row>
    <row r="178" spans="1:35" ht="13.5" customHeight="1" x14ac:dyDescent="0.15">
      <c r="C178" s="119" t="s">
        <v>47</v>
      </c>
      <c r="J178" s="121"/>
      <c r="K178" s="736" t="str">
        <f>IF(確２面!K173="","",確２面!K173)</f>
        <v/>
      </c>
      <c r="L178" s="736"/>
      <c r="M178" s="736"/>
      <c r="N178" s="736"/>
      <c r="O178" s="736"/>
      <c r="P178" s="736"/>
      <c r="Q178" s="736"/>
      <c r="R178" s="736"/>
      <c r="S178" s="736"/>
      <c r="T178" s="736"/>
      <c r="U178" s="736"/>
      <c r="V178" s="736"/>
      <c r="W178" s="736"/>
      <c r="X178" s="736"/>
      <c r="Y178" s="736"/>
      <c r="Z178" s="736"/>
      <c r="AA178" s="736"/>
      <c r="AB178" s="736"/>
      <c r="AC178" s="736"/>
      <c r="AD178" s="736"/>
      <c r="AE178" s="736"/>
      <c r="AF178" s="736"/>
      <c r="AG178" s="736"/>
      <c r="AH178" s="736"/>
      <c r="AI178" s="736"/>
    </row>
    <row r="179" spans="1:35" ht="13.5" customHeight="1" x14ac:dyDescent="0.15">
      <c r="C179" s="119" t="s">
        <v>48</v>
      </c>
      <c r="K179" s="736" t="str">
        <f>IF(確２面!K174="","",確２面!K174)</f>
        <v/>
      </c>
      <c r="L179" s="736"/>
      <c r="M179" s="736"/>
      <c r="N179" s="736"/>
      <c r="O179" s="736"/>
      <c r="P179" s="736"/>
      <c r="Q179" s="736"/>
      <c r="R179" s="736"/>
      <c r="S179" s="736"/>
      <c r="T179" s="736"/>
      <c r="U179" s="736"/>
      <c r="V179" s="736"/>
      <c r="W179" s="736"/>
      <c r="X179" s="736"/>
      <c r="Y179" s="736"/>
      <c r="Z179" s="736"/>
      <c r="AA179" s="736"/>
      <c r="AB179" s="736"/>
      <c r="AC179" s="736"/>
      <c r="AD179" s="736"/>
      <c r="AE179" s="736"/>
      <c r="AF179" s="736"/>
      <c r="AG179" s="736"/>
      <c r="AH179" s="736"/>
      <c r="AI179" s="736"/>
    </row>
    <row r="180" spans="1:35" ht="13.5" customHeight="1" x14ac:dyDescent="0.15">
      <c r="C180" s="119" t="s">
        <v>49</v>
      </c>
      <c r="K180" s="736" t="str">
        <f>IF(確２面!K175="","",確２面!K175)</f>
        <v/>
      </c>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736"/>
      <c r="AI180" s="736"/>
    </row>
    <row r="181" spans="1:35" ht="13.5" customHeight="1" x14ac:dyDescent="0.15">
      <c r="C181" s="119" t="s">
        <v>57</v>
      </c>
      <c r="K181" s="137"/>
      <c r="L181" s="137"/>
      <c r="M181" s="736" t="str">
        <f>IF(確２面!M176="","",確２面!M176)</f>
        <v/>
      </c>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row>
    <row r="182" spans="1:35" ht="6.75" customHeight="1" x14ac:dyDescent="0.15">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row>
    <row r="183" spans="1:35" ht="6.75" customHeight="1" x14ac:dyDescent="0.1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row>
    <row r="184" spans="1:35" x14ac:dyDescent="0.15">
      <c r="A184" s="119" t="s">
        <v>129</v>
      </c>
    </row>
    <row r="185" spans="1:35" x14ac:dyDescent="0.15">
      <c r="C185" s="119" t="s">
        <v>53</v>
      </c>
      <c r="H185" s="119" t="str">
        <f>IF(概１面!H201="","",概１面!H201)</f>
        <v/>
      </c>
      <c r="K185" s="736" t="str">
        <f>IF(確２面!K180="","",確２面!K180)</f>
        <v/>
      </c>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row>
    <row r="186" spans="1:35" x14ac:dyDescent="0.15">
      <c r="C186" s="119" t="s">
        <v>58</v>
      </c>
      <c r="K186" s="119" t="s">
        <v>130</v>
      </c>
      <c r="O186" s="121"/>
      <c r="P186" s="120" t="s">
        <v>405</v>
      </c>
      <c r="Q186" s="737" t="str">
        <f>IF(確２面!Q181="","",確２面!Q181)</f>
        <v/>
      </c>
      <c r="R186" s="737"/>
      <c r="S186" s="737"/>
      <c r="T186" s="737"/>
      <c r="U186" s="737"/>
      <c r="V186" s="119" t="s">
        <v>406</v>
      </c>
      <c r="W186" s="119" t="s">
        <v>131</v>
      </c>
      <c r="X186" s="119" t="str">
        <f>IF(確２面!X181="","",確２面!X181)</f>
        <v/>
      </c>
      <c r="Z186" s="737" t="str">
        <f>IF(確２面!Z181="","",確２面!Z181)</f>
        <v/>
      </c>
      <c r="AA186" s="737"/>
      <c r="AB186" s="119" t="str">
        <f>IF(確２面!AB181="","",確２面!AB181)</f>
        <v/>
      </c>
      <c r="AC186" s="737" t="str">
        <f>IF(確２面!AC181="","",確２面!AC181)</f>
        <v/>
      </c>
      <c r="AD186" s="737"/>
      <c r="AE186" s="737"/>
      <c r="AF186" s="737"/>
      <c r="AG186" s="737"/>
      <c r="AH186" s="119" t="s">
        <v>126</v>
      </c>
    </row>
    <row r="187" spans="1:35" x14ac:dyDescent="0.15">
      <c r="H187" s="121"/>
      <c r="I187" s="121"/>
      <c r="J187" s="121"/>
      <c r="K187" s="736" t="str">
        <f>IF(確２面!K182="","",確２面!K182)</f>
        <v/>
      </c>
      <c r="L187" s="736"/>
      <c r="M187" s="736"/>
      <c r="N187" s="736"/>
      <c r="O187" s="736"/>
      <c r="P187" s="736"/>
      <c r="Q187" s="736"/>
      <c r="R187" s="736"/>
      <c r="S187" s="736"/>
      <c r="T187" s="736"/>
      <c r="U187" s="736"/>
      <c r="V187" s="736"/>
      <c r="W187" s="736"/>
      <c r="X187" s="736"/>
      <c r="Y187" s="736"/>
      <c r="Z187" s="736"/>
      <c r="AA187" s="736"/>
      <c r="AB187" s="736"/>
      <c r="AC187" s="736"/>
      <c r="AD187" s="736"/>
      <c r="AE187" s="736"/>
      <c r="AF187" s="736"/>
      <c r="AG187" s="736"/>
      <c r="AH187" s="736"/>
      <c r="AI187" s="736"/>
    </row>
    <row r="188" spans="1:35" x14ac:dyDescent="0.15">
      <c r="C188" s="119" t="s">
        <v>40</v>
      </c>
      <c r="H188" s="144"/>
      <c r="I188" s="144"/>
      <c r="J188" s="144"/>
      <c r="K188" s="736" t="str">
        <f>IF(確２面!K183="","",確２面!K183)</f>
        <v/>
      </c>
      <c r="L188" s="736"/>
      <c r="M188" s="736"/>
      <c r="N188" s="736"/>
      <c r="O188" s="736"/>
      <c r="P188" s="736"/>
      <c r="Q188" s="736"/>
      <c r="R188" s="736"/>
      <c r="S188" s="736"/>
      <c r="T188" s="736"/>
      <c r="U188" s="736"/>
      <c r="V188" s="736"/>
      <c r="W188" s="736"/>
      <c r="X188" s="736"/>
      <c r="Y188" s="736"/>
      <c r="Z188" s="736"/>
      <c r="AA188" s="736"/>
      <c r="AB188" s="736"/>
      <c r="AC188" s="736"/>
      <c r="AD188" s="736"/>
      <c r="AE188" s="736"/>
      <c r="AF188" s="736"/>
      <c r="AG188" s="736"/>
      <c r="AH188" s="736"/>
      <c r="AI188" s="736"/>
    </row>
    <row r="189" spans="1:35" x14ac:dyDescent="0.15">
      <c r="C189" s="119" t="s">
        <v>56</v>
      </c>
      <c r="H189" s="121"/>
      <c r="I189" s="121"/>
      <c r="J189" s="121"/>
      <c r="K189" s="736" t="str">
        <f>IF(確２面!K184="","",確２面!K184)</f>
        <v/>
      </c>
      <c r="L189" s="736"/>
      <c r="M189" s="736"/>
      <c r="N189" s="736"/>
      <c r="O189" s="736"/>
      <c r="P189" s="736"/>
      <c r="Q189" s="736"/>
      <c r="R189" s="736"/>
      <c r="S189" s="736"/>
      <c r="T189" s="736"/>
      <c r="U189" s="736"/>
      <c r="V189" s="736"/>
      <c r="W189" s="736"/>
      <c r="X189" s="736"/>
      <c r="Y189" s="736"/>
      <c r="Z189" s="736"/>
      <c r="AA189" s="736"/>
      <c r="AB189" s="736"/>
      <c r="AC189" s="736"/>
      <c r="AD189" s="736"/>
      <c r="AE189" s="736"/>
      <c r="AF189" s="736"/>
      <c r="AG189" s="736"/>
      <c r="AH189" s="736"/>
      <c r="AI189" s="736"/>
    </row>
    <row r="190" spans="1:35" x14ac:dyDescent="0.15">
      <c r="C190" s="119" t="s">
        <v>42</v>
      </c>
      <c r="H190" s="121"/>
      <c r="I190" s="121"/>
      <c r="J190" s="121"/>
      <c r="K190" s="736" t="str">
        <f>IF(確２面!K185="","",確２面!K185)</f>
        <v/>
      </c>
      <c r="L190" s="736"/>
      <c r="M190" s="736"/>
      <c r="N190" s="736"/>
      <c r="O190" s="736"/>
      <c r="P190" s="736"/>
      <c r="Q190" s="736"/>
      <c r="R190" s="736"/>
      <c r="S190" s="736"/>
      <c r="T190" s="736"/>
      <c r="U190" s="736"/>
      <c r="V190" s="736"/>
      <c r="W190" s="736"/>
      <c r="X190" s="736"/>
      <c r="Y190" s="736"/>
      <c r="Z190" s="736"/>
      <c r="AA190" s="736"/>
      <c r="AB190" s="736"/>
      <c r="AC190" s="736"/>
      <c r="AD190" s="736"/>
      <c r="AE190" s="736"/>
      <c r="AF190" s="736"/>
      <c r="AG190" s="736"/>
      <c r="AH190" s="736"/>
      <c r="AI190" s="736"/>
    </row>
    <row r="191" spans="1:35" ht="6.75" customHeight="1" x14ac:dyDescent="0.15">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row>
    <row r="192" spans="1:35" ht="6.75" customHeight="1" x14ac:dyDescent="0.1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row>
    <row r="193" spans="1:37" ht="13.5" customHeight="1" x14ac:dyDescent="0.15">
      <c r="A193" s="119" t="s">
        <v>132</v>
      </c>
      <c r="H193" s="121"/>
      <c r="I193" s="121"/>
      <c r="J193" s="121"/>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row>
    <row r="194" spans="1:37" ht="13.5" customHeight="1" x14ac:dyDescent="0.15">
      <c r="B194" s="119" t="s">
        <v>0</v>
      </c>
      <c r="H194" s="121"/>
      <c r="I194" s="121"/>
      <c r="AI194" s="137"/>
    </row>
    <row r="195" spans="1:37" ht="13.5" customHeight="1" x14ac:dyDescent="0.15">
      <c r="C195" s="119" t="s">
        <v>1</v>
      </c>
      <c r="H195" s="121"/>
      <c r="I195" s="121"/>
      <c r="J195" s="223"/>
      <c r="K195" s="758" t="str">
        <f>IF(確２面!K202="","",確２面!K202)</f>
        <v/>
      </c>
      <c r="L195" s="758"/>
      <c r="M195" s="758"/>
      <c r="N195" s="758"/>
      <c r="O195" s="758"/>
      <c r="P195" s="758"/>
      <c r="Q195" s="758"/>
      <c r="R195" s="758"/>
      <c r="S195" s="758"/>
      <c r="T195" s="758"/>
      <c r="U195" s="758"/>
      <c r="V195" s="758"/>
      <c r="W195" s="758"/>
      <c r="X195" s="758"/>
      <c r="Y195" s="758"/>
      <c r="Z195" s="758"/>
      <c r="AA195" s="758"/>
      <c r="AB195" s="758"/>
      <c r="AC195" s="758"/>
      <c r="AD195" s="758"/>
      <c r="AE195" s="758"/>
      <c r="AF195" s="758"/>
      <c r="AG195" s="758"/>
      <c r="AH195" s="137"/>
      <c r="AI195" s="137"/>
    </row>
    <row r="196" spans="1:37" ht="13.5" customHeight="1" x14ac:dyDescent="0.15">
      <c r="C196" s="119" t="s">
        <v>2</v>
      </c>
      <c r="H196" s="121"/>
      <c r="I196" s="121"/>
      <c r="J196" s="223"/>
      <c r="K196" s="758" t="str">
        <f>IF(確２面!K203="","",確２面!K203)</f>
        <v/>
      </c>
      <c r="L196" s="758"/>
      <c r="M196" s="758"/>
      <c r="N196" s="758"/>
      <c r="O196" s="758"/>
      <c r="P196" s="758"/>
      <c r="Q196" s="758"/>
      <c r="R196" s="758"/>
      <c r="S196" s="758"/>
      <c r="T196" s="758"/>
      <c r="U196" s="758"/>
      <c r="V196" s="758"/>
      <c r="W196" s="758"/>
      <c r="X196" s="758"/>
      <c r="Y196" s="758"/>
      <c r="Z196" s="758"/>
      <c r="AA196" s="758"/>
      <c r="AB196" s="758"/>
      <c r="AC196" s="758"/>
      <c r="AD196" s="758"/>
      <c r="AE196" s="758"/>
      <c r="AF196" s="758"/>
      <c r="AG196" s="758"/>
      <c r="AH196" s="137"/>
      <c r="AI196" s="121"/>
    </row>
    <row r="197" spans="1:37" ht="6.75" customHeight="1" x14ac:dyDescent="0.15">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row>
    <row r="198" spans="1:37" ht="6.75" customHeight="1" x14ac:dyDescent="0.1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row>
    <row r="199" spans="1:37" ht="13.5" customHeight="1" x14ac:dyDescent="0.15">
      <c r="H199" s="121"/>
      <c r="I199" s="121"/>
      <c r="J199" s="121"/>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row>
    <row r="200" spans="1:37" x14ac:dyDescent="0.15">
      <c r="H200" s="121"/>
      <c r="I200" s="121"/>
    </row>
    <row r="201" spans="1:37" x14ac:dyDescent="0.15">
      <c r="H201" s="121"/>
      <c r="I201" s="121"/>
      <c r="J201" s="223"/>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row>
    <row r="202" spans="1:37" ht="13.5" customHeight="1" x14ac:dyDescent="0.15">
      <c r="H202" s="121"/>
      <c r="I202" s="121"/>
      <c r="J202" s="223"/>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row>
    <row r="203" spans="1:37" ht="6" customHeight="1" thickBot="1" x14ac:dyDescent="0.2">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row>
    <row r="204" spans="1:37" ht="13.5" customHeight="1" thickTop="1" x14ac:dyDescent="0.15">
      <c r="AJ204" s="278"/>
      <c r="AK204" s="271"/>
    </row>
    <row r="205" spans="1:37" ht="13.5" customHeight="1" x14ac:dyDescent="0.15">
      <c r="AJ205" s="279"/>
    </row>
    <row r="206" spans="1:37" ht="13.5" customHeight="1" x14ac:dyDescent="0.15"/>
    <row r="207" spans="1:37" ht="13.5" customHeight="1" x14ac:dyDescent="0.15"/>
    <row r="208" spans="1:37" ht="13.5" customHeight="1" x14ac:dyDescent="0.15"/>
    <row r="209" ht="15" customHeight="1" x14ac:dyDescent="0.15"/>
    <row r="210" ht="15" customHeight="1" x14ac:dyDescent="0.15"/>
    <row r="211" ht="15" customHeight="1" x14ac:dyDescent="0.15"/>
  </sheetData>
  <sheetProtection algorithmName="SHA-512" hashValue="RzPno1CPSU9EsZmQ9OOZbNA1yFqFn34UTUtRWc0mohd8yxLoAwAnXEyYpjegsoDlMTOvvtmiMUrqtO2+xCNp/Q==" saltValue="pxN9cEQs6BMqvfWmXSOlsQ==" spinCount="100000" sheet="1"/>
  <mergeCells count="176">
    <mergeCell ref="K106:AI106"/>
    <mergeCell ref="K116:AI116"/>
    <mergeCell ref="S96:W96"/>
    <mergeCell ref="S85:W85"/>
    <mergeCell ref="M117:AI117"/>
    <mergeCell ref="K111:AI111"/>
    <mergeCell ref="K112:AI112"/>
    <mergeCell ref="K113:AI113"/>
    <mergeCell ref="K114:AI114"/>
    <mergeCell ref="K115:AI115"/>
    <mergeCell ref="K93:AA93"/>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AC1:AH1"/>
    <mergeCell ref="Y2:AI2"/>
    <mergeCell ref="K31:L31"/>
    <mergeCell ref="S31:V31"/>
    <mergeCell ref="AB31:AG31"/>
    <mergeCell ref="K33:L33"/>
    <mergeCell ref="S33:V33"/>
    <mergeCell ref="K32:AI32"/>
    <mergeCell ref="K37:AI37"/>
    <mergeCell ref="M38:AI38"/>
    <mergeCell ref="K23:AI23"/>
    <mergeCell ref="K24:AI24"/>
    <mergeCell ref="K25:AI25"/>
    <mergeCell ref="K26:AI26"/>
    <mergeCell ref="K65:AI65"/>
    <mergeCell ref="K68:AI68"/>
    <mergeCell ref="K66:AI66"/>
    <mergeCell ref="K67:AI67"/>
    <mergeCell ref="K81:AA81"/>
    <mergeCell ref="K84:AA84"/>
    <mergeCell ref="M69:AI69"/>
    <mergeCell ref="K78:AA78"/>
    <mergeCell ref="S79:W79"/>
    <mergeCell ref="S82:W82"/>
    <mergeCell ref="C69:L69"/>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146:AI146"/>
    <mergeCell ref="K147:AI147"/>
    <mergeCell ref="K148:AI148"/>
    <mergeCell ref="K149:AI149"/>
    <mergeCell ref="K156:L156"/>
    <mergeCell ref="S156:V156"/>
    <mergeCell ref="K158:AI158"/>
    <mergeCell ref="K159:AI159"/>
    <mergeCell ref="K155:AI155"/>
    <mergeCell ref="K157:AI157"/>
    <mergeCell ref="Z186:AA186"/>
    <mergeCell ref="AC186:AG186"/>
    <mergeCell ref="K196:AG196"/>
    <mergeCell ref="T2:X2"/>
    <mergeCell ref="A7:AI7"/>
    <mergeCell ref="A4:AI5"/>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60:AI160"/>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s>
  <phoneticPr fontId="2"/>
  <dataValidations count="6">
    <dataValidation imeMode="hiragana" allowBlank="1" showInputMessage="1" showErrorMessage="1" sqref="AJ21 H84 AS21:AU21 H15:I15 H13:I13 H193:I195 H91 H95 H93 H78 H86 H81 H88 H199:I201" xr:uid="{00000000-0002-0000-0E00-000000000000}"/>
    <dataValidation imeMode="halfKatakana" allowBlank="1" showInputMessage="1" showErrorMessage="1" sqref="H12:I12" xr:uid="{00000000-0002-0000-0E00-000001000000}"/>
    <dataValidation imeMode="off" allowBlank="1" showInputMessage="1" showErrorMessage="1" sqref="H190:J190 H14:I14 H16:I16 AS20:AT20 H196:I196 H202:I202" xr:uid="{00000000-0002-0000-0E00-000002000000}"/>
    <dataValidation imeMode="halfAlpha" allowBlank="1" showInputMessage="1" showErrorMessage="1" sqref="R92:Z92 R89:Z89 R87:Z87 R85:Z85 R82:Z82 R94:Z94 R79:Z79 R96:Z96" xr:uid="{00000000-0002-0000-0E00-000003000000}"/>
    <dataValidation type="list" allowBlank="1" showInputMessage="1" showErrorMessage="1" sqref="B77 B83 B80 B90" xr:uid="{00000000-0002-0000-0E00-000004000000}">
      <formula1>"■,□"</formula1>
    </dataValidation>
    <dataValidation type="textLength" imeMode="halfAlpha" allowBlank="1" showInputMessage="1" showErrorMessage="1" sqref="AI196" xr:uid="{00000000-0002-0000-0E00-000005000000}">
      <formula1>1</formula1>
      <formula2>15</formula2>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rowBreaks count="2" manualBreakCount="2">
    <brk id="71" max="34" man="1"/>
    <brk id="137"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68"/>
  <sheetViews>
    <sheetView view="pageBreakPreview" zoomScaleNormal="100" zoomScaleSheetLayoutView="100" workbookViewId="0">
      <selection activeCell="S3" sqref="S3"/>
    </sheetView>
  </sheetViews>
  <sheetFormatPr defaultColWidth="4.125" defaultRowHeight="12.75" x14ac:dyDescent="0.15"/>
  <cols>
    <col min="1" max="38" width="2.625" style="126" customWidth="1"/>
    <col min="39" max="16384" width="4.125" style="126"/>
  </cols>
  <sheetData>
    <row r="1" spans="1:38" ht="13.5" customHeight="1" x14ac:dyDescent="0.15">
      <c r="A1" s="737" t="s">
        <v>737</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row>
    <row r="2" spans="1:38" ht="13.5" customHeight="1" x14ac:dyDescent="0.1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L2" s="126" t="s">
        <v>587</v>
      </c>
    </row>
    <row r="3" spans="1:38" x14ac:dyDescent="0.15">
      <c r="A3" s="126" t="s">
        <v>123</v>
      </c>
    </row>
    <row r="4" spans="1:38" ht="6.75"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row>
    <row r="5" spans="1:38" ht="6.75" customHeight="1" x14ac:dyDescent="0.15"/>
    <row r="6" spans="1:38" x14ac:dyDescent="0.15">
      <c r="A6" s="126" t="s">
        <v>124</v>
      </c>
    </row>
    <row r="7" spans="1:38" x14ac:dyDescent="0.15">
      <c r="C7" s="119" t="s">
        <v>38</v>
      </c>
      <c r="D7" s="119"/>
      <c r="E7" s="119"/>
      <c r="F7" s="119"/>
      <c r="G7" s="119"/>
      <c r="H7" s="119"/>
      <c r="I7" s="119"/>
      <c r="K7" s="746" t="str">
        <f>IF(確２面その２!K7="","",確２面その２!K7)</f>
        <v/>
      </c>
      <c r="L7" s="746"/>
      <c r="M7" s="746"/>
      <c r="N7" s="746"/>
      <c r="O7" s="746"/>
      <c r="P7" s="746"/>
      <c r="Q7" s="746"/>
      <c r="R7" s="746"/>
      <c r="S7" s="746"/>
      <c r="T7" s="746"/>
      <c r="U7" s="746"/>
      <c r="V7" s="746"/>
      <c r="W7" s="746"/>
      <c r="X7" s="746"/>
      <c r="Y7" s="746"/>
      <c r="Z7" s="746"/>
      <c r="AA7" s="746"/>
      <c r="AB7" s="746"/>
      <c r="AC7" s="746"/>
      <c r="AD7" s="746"/>
      <c r="AE7" s="746"/>
      <c r="AF7" s="746"/>
      <c r="AG7" s="746"/>
      <c r="AH7" s="746"/>
      <c r="AI7" s="746"/>
    </row>
    <row r="8" spans="1:38" x14ac:dyDescent="0.15">
      <c r="C8" s="119" t="s">
        <v>39</v>
      </c>
      <c r="D8" s="119"/>
      <c r="E8" s="119"/>
      <c r="F8" s="119"/>
      <c r="G8" s="119"/>
      <c r="H8" s="121" t="str">
        <f>IF(概１面!H13="","",概１面!H13)</f>
        <v/>
      </c>
      <c r="I8" s="121"/>
      <c r="K8" s="746" t="str">
        <f>IF(確２面その２!K8="","",確２面その２!K8)</f>
        <v/>
      </c>
      <c r="L8" s="746"/>
      <c r="M8" s="746"/>
      <c r="N8" s="746"/>
      <c r="O8" s="746"/>
      <c r="P8" s="746"/>
      <c r="Q8" s="746"/>
      <c r="R8" s="746"/>
      <c r="S8" s="746"/>
      <c r="T8" s="746"/>
      <c r="U8" s="746"/>
      <c r="V8" s="746"/>
      <c r="W8" s="746"/>
      <c r="X8" s="746"/>
      <c r="Y8" s="746"/>
      <c r="Z8" s="746"/>
      <c r="AA8" s="746"/>
      <c r="AB8" s="746"/>
      <c r="AC8" s="746"/>
      <c r="AD8" s="746"/>
      <c r="AE8" s="746"/>
      <c r="AF8" s="746"/>
      <c r="AG8" s="746"/>
      <c r="AH8" s="746"/>
      <c r="AI8" s="746"/>
    </row>
    <row r="9" spans="1:38" x14ac:dyDescent="0.15">
      <c r="C9" s="119" t="s">
        <v>40</v>
      </c>
      <c r="D9" s="119"/>
      <c r="E9" s="119"/>
      <c r="F9" s="119"/>
      <c r="G9" s="119"/>
      <c r="H9" s="144" t="str">
        <f>IF(概１面!H14="","",概１面!H14)</f>
        <v/>
      </c>
      <c r="I9" s="144"/>
      <c r="K9" s="746" t="str">
        <f>IF(確２面その２!K9="","",確２面その２!K9)</f>
        <v/>
      </c>
      <c r="L9" s="746"/>
      <c r="M9" s="746"/>
      <c r="N9" s="746"/>
      <c r="O9" s="746"/>
      <c r="P9" s="746"/>
      <c r="Q9" s="746"/>
      <c r="R9" s="746"/>
      <c r="S9" s="746"/>
      <c r="T9" s="746"/>
      <c r="U9" s="746"/>
      <c r="V9" s="746"/>
      <c r="W9" s="746"/>
      <c r="X9" s="746"/>
      <c r="Y9" s="746"/>
      <c r="Z9" s="746"/>
      <c r="AA9" s="746"/>
      <c r="AB9" s="746"/>
      <c r="AC9" s="746"/>
      <c r="AD9" s="746"/>
      <c r="AE9" s="746"/>
      <c r="AF9" s="746"/>
      <c r="AG9" s="746"/>
      <c r="AH9" s="746"/>
      <c r="AI9" s="746"/>
    </row>
    <row r="10" spans="1:38" x14ac:dyDescent="0.15">
      <c r="C10" s="119" t="s">
        <v>41</v>
      </c>
      <c r="D10" s="119"/>
      <c r="E10" s="119"/>
      <c r="F10" s="119"/>
      <c r="G10" s="119"/>
      <c r="H10" s="121" t="str">
        <f>IF(概１面!H15="","",概１面!H15)</f>
        <v/>
      </c>
      <c r="I10" s="121"/>
      <c r="K10" s="746" t="str">
        <f>IF(確２面その２!K10="","",確２面その２!K10)</f>
        <v/>
      </c>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row>
    <row r="11" spans="1:38" x14ac:dyDescent="0.15">
      <c r="B11" s="119"/>
      <c r="C11" s="119"/>
      <c r="D11" s="119"/>
      <c r="E11" s="119"/>
      <c r="F11" s="119"/>
      <c r="G11" s="119"/>
      <c r="H11" s="121"/>
      <c r="I11" s="121"/>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row>
    <row r="12" spans="1:38" ht="6.75" customHeight="1" x14ac:dyDescent="0.15">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row>
    <row r="13" spans="1:38" ht="6.75" customHeight="1" x14ac:dyDescent="0.15">
      <c r="A13" s="290"/>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row>
    <row r="14" spans="1:38" x14ac:dyDescent="0.15">
      <c r="A14" s="126" t="s">
        <v>124</v>
      </c>
    </row>
    <row r="15" spans="1:38" x14ac:dyDescent="0.15">
      <c r="C15" s="119" t="s">
        <v>38</v>
      </c>
      <c r="D15" s="119"/>
      <c r="E15" s="119"/>
      <c r="F15" s="119"/>
      <c r="G15" s="119"/>
      <c r="H15" s="119"/>
      <c r="I15" s="119"/>
      <c r="K15" s="746" t="str">
        <f>IF(確２面その２!K15="","",確２面その２!K15)</f>
        <v/>
      </c>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row>
    <row r="16" spans="1:38" x14ac:dyDescent="0.15">
      <c r="C16" s="119" t="s">
        <v>39</v>
      </c>
      <c r="D16" s="119"/>
      <c r="E16" s="119"/>
      <c r="F16" s="119"/>
      <c r="G16" s="119"/>
      <c r="H16" s="121" t="str">
        <f>IF(概１面!H21="","",概１面!H21)</f>
        <v/>
      </c>
      <c r="I16" s="121"/>
      <c r="K16" s="746" t="str">
        <f>IF(確２面その２!K16="","",確２面その２!K16)</f>
        <v/>
      </c>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row>
    <row r="17" spans="1:35" x14ac:dyDescent="0.15">
      <c r="C17" s="119" t="s">
        <v>40</v>
      </c>
      <c r="D17" s="119"/>
      <c r="E17" s="119"/>
      <c r="F17" s="119"/>
      <c r="G17" s="119"/>
      <c r="H17" s="144" t="str">
        <f>IF(概１面!H22="","",概１面!H22)</f>
        <v/>
      </c>
      <c r="I17" s="144"/>
      <c r="K17" s="746" t="str">
        <f>IF(確２面その２!K17="","",確２面その２!K17)</f>
        <v/>
      </c>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row>
    <row r="18" spans="1:35" x14ac:dyDescent="0.15">
      <c r="C18" s="119" t="s">
        <v>41</v>
      </c>
      <c r="D18" s="119"/>
      <c r="E18" s="119"/>
      <c r="F18" s="119"/>
      <c r="G18" s="119"/>
      <c r="H18" s="121" t="str">
        <f>IF(概１面!H23="","",概１面!H23)</f>
        <v/>
      </c>
      <c r="I18" s="121"/>
      <c r="K18" s="746" t="str">
        <f>IF(確２面その２!K18="","",確２面その２!K18)</f>
        <v/>
      </c>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row>
    <row r="19" spans="1:35" x14ac:dyDescent="0.15">
      <c r="B19" s="119"/>
      <c r="C19" s="119"/>
      <c r="D19" s="119"/>
      <c r="E19" s="119"/>
      <c r="F19" s="119"/>
      <c r="G19" s="119"/>
      <c r="H19" s="121"/>
      <c r="I19" s="121"/>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row>
    <row r="20" spans="1:35" ht="6.75" customHeight="1" x14ac:dyDescent="0.15">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row>
    <row r="21" spans="1:35" ht="6.75" customHeight="1" x14ac:dyDescent="0.15">
      <c r="A21" s="290"/>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row>
    <row r="22" spans="1:35" ht="13.5" customHeight="1" x14ac:dyDescent="0.15">
      <c r="A22" s="126" t="s">
        <v>124</v>
      </c>
    </row>
    <row r="23" spans="1:35" x14ac:dyDescent="0.15">
      <c r="C23" s="119" t="s">
        <v>38</v>
      </c>
      <c r="D23" s="119"/>
      <c r="E23" s="119"/>
      <c r="F23" s="119"/>
      <c r="G23" s="119"/>
      <c r="H23" s="119"/>
      <c r="I23" s="119"/>
      <c r="K23" s="746" t="str">
        <f>IF(確２面その２!K23="","",確２面その２!K23)</f>
        <v/>
      </c>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row>
    <row r="24" spans="1:35" ht="13.5" customHeight="1" x14ac:dyDescent="0.15">
      <c r="C24" s="119" t="s">
        <v>39</v>
      </c>
      <c r="D24" s="119"/>
      <c r="E24" s="119"/>
      <c r="F24" s="119"/>
      <c r="G24" s="119"/>
      <c r="H24" s="121" t="str">
        <f>IF(概１面!H29="","",概１面!H29)</f>
        <v/>
      </c>
      <c r="I24" s="121"/>
      <c r="K24" s="746" t="str">
        <f>IF(確２面その２!K24="","",確２面その２!K24)</f>
        <v/>
      </c>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row>
    <row r="25" spans="1:35" ht="13.5" customHeight="1" x14ac:dyDescent="0.15">
      <c r="C25" s="119" t="s">
        <v>40</v>
      </c>
      <c r="D25" s="119"/>
      <c r="E25" s="119"/>
      <c r="F25" s="119"/>
      <c r="G25" s="119"/>
      <c r="H25" s="144" t="str">
        <f>IF(概１面!H30="","",概１面!H30)</f>
        <v/>
      </c>
      <c r="I25" s="144"/>
      <c r="K25" s="746" t="str">
        <f>IF(確２面その２!K25="","",確２面その２!K25)</f>
        <v/>
      </c>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row>
    <row r="26" spans="1:35" x14ac:dyDescent="0.15">
      <c r="C26" s="119" t="s">
        <v>41</v>
      </c>
      <c r="D26" s="119"/>
      <c r="E26" s="119"/>
      <c r="F26" s="119"/>
      <c r="G26" s="119"/>
      <c r="H26" s="121" t="str">
        <f>IF(概１面!H31="","",概１面!H31)</f>
        <v/>
      </c>
      <c r="I26" s="121"/>
      <c r="K26" s="746" t="str">
        <f>IF(確２面その２!K26="","",確２面その２!K26)</f>
        <v/>
      </c>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row>
    <row r="27" spans="1:35" x14ac:dyDescent="0.15">
      <c r="B27" s="119"/>
      <c r="C27" s="119"/>
      <c r="D27" s="119"/>
      <c r="E27" s="119"/>
      <c r="F27" s="119"/>
      <c r="G27" s="119"/>
      <c r="H27" s="121"/>
      <c r="I27" s="121"/>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row>
    <row r="28" spans="1:35" ht="6.75" customHeight="1" x14ac:dyDescent="0.15">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row>
    <row r="29" spans="1:35" ht="6.75" customHeight="1" x14ac:dyDescent="0.15"/>
    <row r="33" ht="6.75" customHeight="1" x14ac:dyDescent="0.15"/>
    <row r="34" ht="6.75" customHeight="1" x14ac:dyDescent="0.15"/>
    <row r="43" ht="6" customHeight="1" x14ac:dyDescent="0.15"/>
    <row r="44" ht="6" customHeight="1" x14ac:dyDescent="0.15"/>
    <row r="52" ht="6" customHeight="1" x14ac:dyDescent="0.15"/>
    <row r="53" ht="6" customHeight="1" x14ac:dyDescent="0.15"/>
    <row r="58" hidden="1" x14ac:dyDescent="0.15"/>
    <row r="59" hidden="1" x14ac:dyDescent="0.15"/>
    <row r="60" hidden="1" x14ac:dyDescent="0.15"/>
    <row r="66" spans="36:37" ht="13.5" thickBot="1" x14ac:dyDescent="0.2"/>
    <row r="67" spans="36:37" ht="13.5" thickTop="1" x14ac:dyDescent="0.15">
      <c r="AJ67" s="287"/>
      <c r="AK67" s="286"/>
    </row>
    <row r="68" spans="36:37" x14ac:dyDescent="0.15">
      <c r="AJ68" s="288"/>
    </row>
  </sheetData>
  <sheetProtection algorithmName="SHA-512" hashValue="1zcSb0I6zWJarBVEu0bLt4zb3J3x+1VoG3IvaBrpWF5TD0dPs7oyNLNojIjwVconOPVq4HyLI3zGVCIjEoCKQQ==" saltValue="/chGgn+lzfUtdE4F80o+sQ==" spinCount="100000" sheet="1" objects="1" scenarios="1"/>
  <mergeCells count="16">
    <mergeCell ref="A1:AI2"/>
    <mergeCell ref="K7:AI7"/>
    <mergeCell ref="K8:AI8"/>
    <mergeCell ref="K9:AI9"/>
    <mergeCell ref="K11:AI11"/>
    <mergeCell ref="K10:AI10"/>
    <mergeCell ref="K15:AI15"/>
    <mergeCell ref="K16:AI16"/>
    <mergeCell ref="K19:AI19"/>
    <mergeCell ref="K17:AI17"/>
    <mergeCell ref="K18:AI18"/>
    <mergeCell ref="K23:AI23"/>
    <mergeCell ref="K24:AI24"/>
    <mergeCell ref="K26:AI26"/>
    <mergeCell ref="K25:AI25"/>
    <mergeCell ref="K27:AI27"/>
  </mergeCells>
  <phoneticPr fontId="2"/>
  <dataValidations count="3">
    <dataValidation imeMode="off" allowBlank="1" showInputMessage="1" showErrorMessage="1" sqref="H17:I17 H27:I27 H25:I25 H11:I11 H9:I9 H19:I19" xr:uid="{00000000-0002-0000-0F00-000000000000}"/>
    <dataValidation imeMode="halfKatakana" allowBlank="1" showInputMessage="1" showErrorMessage="1" sqref="H7:I7 H23:I23 H15:I15" xr:uid="{00000000-0002-0000-0F00-000001000000}"/>
    <dataValidation imeMode="hiragana" allowBlank="1" showInputMessage="1" showErrorMessage="1" sqref="H10:I10 H24:I24 H26:I26 H8:I8 H16:I16 H18:I18" xr:uid="{00000000-0002-0000-0F00-000002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Q158"/>
  <sheetViews>
    <sheetView view="pageBreakPreview" topLeftCell="A124" zoomScaleNormal="100" zoomScaleSheetLayoutView="100" workbookViewId="0">
      <selection activeCell="S3" sqref="S3"/>
    </sheetView>
  </sheetViews>
  <sheetFormatPr defaultColWidth="2.5" defaultRowHeight="12.75" x14ac:dyDescent="0.15"/>
  <cols>
    <col min="1" max="34" width="2.625" style="119" customWidth="1"/>
    <col min="35" max="35" width="2.5" style="119"/>
    <col min="36" max="36" width="3.125" style="119" customWidth="1"/>
    <col min="37" max="16384" width="2.5" style="119"/>
  </cols>
  <sheetData>
    <row r="1" spans="1:35" ht="13.5" customHeight="1" x14ac:dyDescent="0.15">
      <c r="A1" s="737" t="s">
        <v>736</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row>
    <row r="2" spans="1:35" ht="7.9" customHeight="1" x14ac:dyDescent="0.1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row>
    <row r="3" spans="1:35" ht="13.5" customHeight="1" x14ac:dyDescent="0.15">
      <c r="B3" s="119" t="s">
        <v>133</v>
      </c>
    </row>
    <row r="4" spans="1:35" ht="4.1500000000000004"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row>
    <row r="5" spans="1:35" ht="4.1500000000000004" customHeight="1" x14ac:dyDescent="0.15"/>
    <row r="6" spans="1:35" ht="13.5" customHeight="1" x14ac:dyDescent="0.15">
      <c r="A6" s="119" t="s">
        <v>134</v>
      </c>
      <c r="H6" s="901" t="str">
        <f>IF(確３面!H6="","",確３面!H6)</f>
        <v/>
      </c>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row>
    <row r="7" spans="1:35" ht="13.5" customHeight="1" x14ac:dyDescent="0.15">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row>
    <row r="8" spans="1:35" ht="13.5" customHeight="1" x14ac:dyDescent="0.15">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row>
    <row r="9" spans="1:35" ht="4.1500000000000004" customHeight="1" x14ac:dyDescent="0.15">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row>
    <row r="10" spans="1:35" ht="4.1500000000000004" customHeight="1"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row>
    <row r="11" spans="1:35" ht="13.5" customHeight="1" x14ac:dyDescent="0.15">
      <c r="A11" s="119" t="s">
        <v>135</v>
      </c>
      <c r="H11" s="736" t="str">
        <f>IF(確３面!H11="","",確３面!H11)</f>
        <v/>
      </c>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row>
    <row r="12" spans="1:35" ht="4.1500000000000004"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35" ht="4.1500000000000004" customHeight="1"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35" ht="13.5" customHeight="1" x14ac:dyDescent="0.15">
      <c r="A14" s="119" t="s">
        <v>213</v>
      </c>
    </row>
    <row r="15" spans="1:35" ht="13.5" customHeight="1" x14ac:dyDescent="0.15">
      <c r="C15" s="169" t="str">
        <f>IF(確３面!C15="","",確３面!C15)</f>
        <v>■</v>
      </c>
      <c r="D15" s="119" t="s">
        <v>223</v>
      </c>
      <c r="J15" s="169" t="s">
        <v>12</v>
      </c>
      <c r="K15" s="169" t="str">
        <f>IF(確３面!K15="","",確３面!K15)</f>
        <v>□</v>
      </c>
      <c r="L15" s="119" t="s">
        <v>136</v>
      </c>
      <c r="R15" s="169" t="str">
        <f>IF(確３面!R15="","",確３面!R15)</f>
        <v>□</v>
      </c>
      <c r="S15" s="119" t="s">
        <v>137</v>
      </c>
      <c r="Y15" s="169" t="str">
        <f>IF(確３面!Y15="","",確３面!Y15)</f>
        <v>□</v>
      </c>
      <c r="Z15" s="119" t="s">
        <v>138</v>
      </c>
      <c r="AF15" s="119" t="s">
        <v>15</v>
      </c>
    </row>
    <row r="16" spans="1:35" ht="13.5" customHeight="1" x14ac:dyDescent="0.15">
      <c r="C16" s="169" t="str">
        <f>IF(確３面!C16="","",確３面!C16)</f>
        <v>□</v>
      </c>
      <c r="D16" s="119" t="s">
        <v>139</v>
      </c>
      <c r="K16" s="169" t="str">
        <f>IF(確３面!K16="","",確３面!K16)</f>
        <v>□</v>
      </c>
      <c r="L16" s="119" t="s">
        <v>140</v>
      </c>
    </row>
    <row r="17" spans="1:35" ht="4.1500000000000004" customHeight="1" x14ac:dyDescent="0.1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row>
    <row r="18" spans="1:35" ht="4.1500000000000004" customHeight="1" x14ac:dyDescent="0.15">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ht="13.5" customHeight="1" x14ac:dyDescent="0.15">
      <c r="A19" s="119" t="s">
        <v>141</v>
      </c>
      <c r="H19" s="169" t="str">
        <f>IF(確３面!H19="","",確３面!H19)</f>
        <v>□</v>
      </c>
      <c r="I19" s="119" t="s">
        <v>142</v>
      </c>
      <c r="N19" s="169" t="str">
        <f>IF(確３面!N19="","",確３面!N19)</f>
        <v>□</v>
      </c>
      <c r="O19" s="119" t="s">
        <v>143</v>
      </c>
      <c r="T19" s="169" t="str">
        <f>IF(確３面!T19="","",確３面!T19)</f>
        <v>□</v>
      </c>
      <c r="U19" s="119" t="s">
        <v>144</v>
      </c>
    </row>
    <row r="20" spans="1:35" ht="4.1500000000000004" customHeight="1" x14ac:dyDescent="0.15">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row>
    <row r="21" spans="1:35" ht="4.1500000000000004" customHeight="1" x14ac:dyDescent="0.15">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row>
    <row r="22" spans="1:35" ht="13.5" customHeight="1" x14ac:dyDescent="0.15">
      <c r="A22" s="119" t="s">
        <v>108</v>
      </c>
    </row>
    <row r="23" spans="1:35" ht="13.5" customHeight="1" x14ac:dyDescent="0.15">
      <c r="C23" s="169" t="str">
        <f>IF(確３面!C23="","",確３面!C23)</f>
        <v>□</v>
      </c>
      <c r="D23" s="736" t="s">
        <v>32</v>
      </c>
      <c r="E23" s="736"/>
      <c r="F23" s="736"/>
      <c r="G23" s="736"/>
      <c r="H23" s="736"/>
      <c r="I23" s="736"/>
      <c r="J23" s="736"/>
      <c r="L23" s="205" t="str">
        <f>IF(確３面!L23="","",確３面!L23)</f>
        <v/>
      </c>
      <c r="M23" s="205"/>
      <c r="N23" s="169" t="str">
        <f>確３面!N23</f>
        <v>□</v>
      </c>
      <c r="O23" s="758" t="str">
        <f>IF(確３面!O23="","",確３面!O23)</f>
        <v/>
      </c>
      <c r="P23" s="758"/>
      <c r="Q23" s="758"/>
      <c r="R23" s="758"/>
      <c r="S23" s="758"/>
      <c r="T23" s="758"/>
      <c r="U23" s="758"/>
      <c r="V23" s="758"/>
      <c r="W23" s="758"/>
      <c r="X23" s="758"/>
      <c r="Y23" s="169" t="str">
        <f>確３面!Y23</f>
        <v>□</v>
      </c>
      <c r="Z23" s="758" t="str">
        <f>IF(確３面!Z23="","",確３面!Z23)</f>
        <v/>
      </c>
      <c r="AA23" s="758"/>
      <c r="AB23" s="758"/>
      <c r="AC23" s="758"/>
      <c r="AD23" s="758"/>
      <c r="AE23" s="758"/>
      <c r="AF23" s="758"/>
      <c r="AG23" s="758"/>
      <c r="AH23" s="758"/>
      <c r="AI23" s="758"/>
    </row>
    <row r="24" spans="1:35" ht="13.5" customHeight="1" x14ac:dyDescent="0.15">
      <c r="C24" s="169" t="str">
        <f>確３面!C24</f>
        <v>□</v>
      </c>
      <c r="D24" s="758" t="str">
        <f>IF(確３面!D24="","",確３面!D24)</f>
        <v/>
      </c>
      <c r="E24" s="758"/>
      <c r="F24" s="758"/>
      <c r="G24" s="758"/>
      <c r="H24" s="758"/>
      <c r="I24" s="758"/>
      <c r="J24" s="758"/>
      <c r="K24" s="758"/>
      <c r="L24" s="758"/>
      <c r="M24" s="758"/>
      <c r="N24" s="169" t="str">
        <f>確３面!N24</f>
        <v>□</v>
      </c>
      <c r="O24" s="758" t="str">
        <f>IF(確３面!O24="","",確３面!O24)</f>
        <v/>
      </c>
      <c r="P24" s="758"/>
      <c r="Q24" s="758"/>
      <c r="R24" s="758"/>
      <c r="S24" s="758"/>
      <c r="T24" s="758"/>
      <c r="U24" s="758"/>
      <c r="V24" s="758"/>
      <c r="W24" s="758"/>
      <c r="X24" s="758"/>
      <c r="Y24" s="119" t="s">
        <v>79</v>
      </c>
      <c r="AC24" s="119" t="s">
        <v>12</v>
      </c>
      <c r="AD24" s="169" t="str">
        <f>確３面!AD24</f>
        <v>□</v>
      </c>
      <c r="AE24" s="119" t="s">
        <v>80</v>
      </c>
      <c r="AG24" s="169" t="str">
        <f>確３面!AG24</f>
        <v>□</v>
      </c>
      <c r="AH24" s="119" t="s">
        <v>31</v>
      </c>
      <c r="AI24" s="119" t="s">
        <v>15</v>
      </c>
    </row>
    <row r="25" spans="1:35" ht="4.1500000000000004" customHeight="1" x14ac:dyDescent="0.15">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row>
    <row r="26" spans="1:35" ht="4.1500000000000004" customHeight="1"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row>
    <row r="27" spans="1:35" ht="13.5" customHeight="1" x14ac:dyDescent="0.15">
      <c r="A27" s="119" t="s">
        <v>146</v>
      </c>
    </row>
    <row r="28" spans="1:35" ht="13.5" customHeight="1" x14ac:dyDescent="0.15">
      <c r="B28" s="119" t="s">
        <v>147</v>
      </c>
      <c r="M28" s="902" t="str">
        <f>IF(確３面!M28="","",確３面!M28)</f>
        <v/>
      </c>
      <c r="N28" s="902"/>
      <c r="O28" s="902"/>
      <c r="P28" s="902"/>
      <c r="Q28" s="119" t="s">
        <v>81</v>
      </c>
    </row>
    <row r="29" spans="1:35" ht="13.5" customHeight="1" x14ac:dyDescent="0.15">
      <c r="B29" s="119" t="s">
        <v>148</v>
      </c>
      <c r="M29" s="902" t="str">
        <f>IF(確３面!M29="","",確３面!M29)</f>
        <v/>
      </c>
      <c r="N29" s="902"/>
      <c r="O29" s="902"/>
      <c r="P29" s="902"/>
      <c r="Q29" s="119" t="s">
        <v>81</v>
      </c>
    </row>
    <row r="30" spans="1:35" ht="4.1500000000000004" customHeight="1" x14ac:dyDescent="0.1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row>
    <row r="31" spans="1:35" ht="4.1500000000000004" customHeight="1" x14ac:dyDescent="0.15">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row>
    <row r="32" spans="1:35" ht="13.5" customHeight="1" x14ac:dyDescent="0.15">
      <c r="A32" s="736" t="s">
        <v>145</v>
      </c>
      <c r="B32" s="736"/>
      <c r="C32" s="736"/>
      <c r="D32" s="736"/>
      <c r="E32" s="736"/>
      <c r="F32" s="736"/>
    </row>
    <row r="33" spans="1:35" ht="13.5" customHeight="1" x14ac:dyDescent="0.15">
      <c r="B33" s="119" t="s">
        <v>149</v>
      </c>
      <c r="I33" s="171" t="s">
        <v>82</v>
      </c>
      <c r="J33" s="120" t="s">
        <v>17</v>
      </c>
      <c r="K33" s="750" t="str">
        <f>IF(確３面!K33="","",確３面!K33)</f>
        <v/>
      </c>
      <c r="L33" s="750"/>
      <c r="M33" s="750"/>
      <c r="N33" s="750"/>
      <c r="O33" s="750"/>
      <c r="P33" s="750"/>
      <c r="Q33" s="119" t="s">
        <v>15</v>
      </c>
      <c r="R33" s="120" t="s">
        <v>12</v>
      </c>
      <c r="S33" s="750" t="str">
        <f>IF(確３面!S33="","",確３面!S33)</f>
        <v/>
      </c>
      <c r="T33" s="750"/>
      <c r="U33" s="750"/>
      <c r="V33" s="750"/>
      <c r="W33" s="750"/>
      <c r="X33" s="750"/>
      <c r="Y33" s="119" t="s">
        <v>15</v>
      </c>
      <c r="Z33" s="120" t="s">
        <v>12</v>
      </c>
      <c r="AA33" s="750" t="str">
        <f>IF(確３面!AA33="","",確３面!AA33)</f>
        <v/>
      </c>
      <c r="AB33" s="750"/>
      <c r="AC33" s="750"/>
      <c r="AD33" s="750"/>
      <c r="AE33" s="750"/>
      <c r="AF33" s="750"/>
      <c r="AG33" s="119" t="s">
        <v>18</v>
      </c>
      <c r="AH33" s="119" t="s">
        <v>35</v>
      </c>
    </row>
    <row r="34" spans="1:35" ht="13.5" customHeight="1" x14ac:dyDescent="0.15">
      <c r="I34" s="171" t="s">
        <v>155</v>
      </c>
      <c r="J34" s="120" t="s">
        <v>17</v>
      </c>
      <c r="K34" s="903" t="str">
        <f>IF(確３面!K34="","",確３面!K34)</f>
        <v/>
      </c>
      <c r="L34" s="903"/>
      <c r="M34" s="903"/>
      <c r="N34" s="903"/>
      <c r="O34" s="903"/>
      <c r="P34" s="903"/>
      <c r="Q34" s="119" t="s">
        <v>15</v>
      </c>
      <c r="R34" s="120" t="s">
        <v>12</v>
      </c>
      <c r="S34" s="903" t="str">
        <f>IF(確３面!S34="","",確３面!S34)</f>
        <v/>
      </c>
      <c r="T34" s="903"/>
      <c r="U34" s="903"/>
      <c r="V34" s="903"/>
      <c r="W34" s="903"/>
      <c r="X34" s="903"/>
      <c r="Y34" s="119" t="s">
        <v>15</v>
      </c>
      <c r="Z34" s="120" t="s">
        <v>12</v>
      </c>
      <c r="AA34" s="903" t="str">
        <f>IF(確３面!AA34="","",確３面!AA34)</f>
        <v/>
      </c>
      <c r="AB34" s="903"/>
      <c r="AC34" s="903"/>
      <c r="AD34" s="903"/>
      <c r="AE34" s="903"/>
      <c r="AF34" s="903"/>
      <c r="AG34" s="119" t="s">
        <v>18</v>
      </c>
      <c r="AH34" s="119" t="s">
        <v>35</v>
      </c>
    </row>
    <row r="35" spans="1:35" ht="13.5" customHeight="1" x14ac:dyDescent="0.15">
      <c r="B35" s="119" t="s">
        <v>150</v>
      </c>
      <c r="J35" s="120" t="s">
        <v>17</v>
      </c>
      <c r="K35" s="904" t="str">
        <f>IF(確３面!K35="","",確３面!K35)</f>
        <v/>
      </c>
      <c r="L35" s="904"/>
      <c r="M35" s="904"/>
      <c r="N35" s="904"/>
      <c r="O35" s="904"/>
      <c r="P35" s="904"/>
      <c r="Q35" s="119" t="s">
        <v>15</v>
      </c>
      <c r="R35" s="120" t="s">
        <v>12</v>
      </c>
      <c r="S35" s="904" t="str">
        <f>IF(確３面!S35="","",確３面!S35)</f>
        <v/>
      </c>
      <c r="T35" s="904"/>
      <c r="U35" s="904"/>
      <c r="V35" s="904"/>
      <c r="W35" s="904"/>
      <c r="X35" s="904"/>
      <c r="Y35" s="119" t="s">
        <v>15</v>
      </c>
      <c r="Z35" s="120" t="s">
        <v>12</v>
      </c>
      <c r="AA35" s="904" t="str">
        <f>IF(確３面!AA35="","",確３面!AA35)</f>
        <v/>
      </c>
      <c r="AB35" s="904"/>
      <c r="AC35" s="904"/>
      <c r="AD35" s="904"/>
      <c r="AE35" s="904"/>
      <c r="AF35" s="904"/>
      <c r="AG35" s="119" t="s">
        <v>18</v>
      </c>
    </row>
    <row r="36" spans="1:35" ht="13.5" customHeight="1" x14ac:dyDescent="0.15">
      <c r="B36" s="119" t="s">
        <v>19</v>
      </c>
      <c r="K36" s="169"/>
      <c r="L36" s="169"/>
      <c r="M36" s="169"/>
      <c r="N36" s="169"/>
      <c r="O36" s="169"/>
      <c r="P36" s="169"/>
      <c r="R36" s="120"/>
      <c r="S36" s="169"/>
      <c r="T36" s="169"/>
      <c r="U36" s="169"/>
      <c r="V36" s="169"/>
      <c r="W36" s="169"/>
      <c r="X36" s="169"/>
      <c r="AA36" s="169"/>
      <c r="AB36" s="169"/>
      <c r="AC36" s="169"/>
      <c r="AD36" s="169"/>
      <c r="AE36" s="169"/>
      <c r="AF36" s="169"/>
    </row>
    <row r="37" spans="1:35" ht="13.5" customHeight="1" x14ac:dyDescent="0.15">
      <c r="J37" s="120" t="s">
        <v>17</v>
      </c>
      <c r="K37" s="750" t="str">
        <f>IF(確３面!K37="","",確３面!K37)</f>
        <v/>
      </c>
      <c r="L37" s="750"/>
      <c r="M37" s="750"/>
      <c r="N37" s="750"/>
      <c r="O37" s="750"/>
      <c r="P37" s="750"/>
      <c r="Q37" s="137" t="s">
        <v>15</v>
      </c>
      <c r="R37" s="120" t="s">
        <v>12</v>
      </c>
      <c r="S37" s="750" t="str">
        <f>IF(確３面!S37="","",確３面!S37)</f>
        <v/>
      </c>
      <c r="T37" s="750"/>
      <c r="U37" s="750"/>
      <c r="V37" s="750"/>
      <c r="W37" s="750"/>
      <c r="X37" s="750"/>
      <c r="Y37" s="119" t="s">
        <v>15</v>
      </c>
      <c r="Z37" s="120" t="s">
        <v>12</v>
      </c>
      <c r="AA37" s="750" t="str">
        <f>IF(確３面!AA37="","",確３面!AA37)</f>
        <v/>
      </c>
      <c r="AB37" s="750"/>
      <c r="AC37" s="750"/>
      <c r="AD37" s="750"/>
      <c r="AE37" s="750"/>
      <c r="AF37" s="750"/>
      <c r="AG37" s="119" t="s">
        <v>18</v>
      </c>
      <c r="AH37" s="119" t="s">
        <v>412</v>
      </c>
    </row>
    <row r="38" spans="1:35" ht="13.5" customHeight="1" x14ac:dyDescent="0.15">
      <c r="B38" s="119" t="s">
        <v>631</v>
      </c>
      <c r="K38" s="169"/>
      <c r="L38" s="169"/>
      <c r="M38" s="169"/>
      <c r="N38" s="169"/>
      <c r="O38" s="169"/>
      <c r="P38" s="169"/>
      <c r="S38" s="169"/>
      <c r="T38" s="169"/>
      <c r="U38" s="169"/>
      <c r="V38" s="169"/>
      <c r="W38" s="169"/>
      <c r="X38" s="169"/>
      <c r="AA38" s="169"/>
      <c r="AB38" s="169"/>
      <c r="AC38" s="169"/>
      <c r="AD38" s="169"/>
      <c r="AE38" s="169"/>
      <c r="AF38" s="169"/>
    </row>
    <row r="39" spans="1:35" ht="13.5" customHeight="1" x14ac:dyDescent="0.15">
      <c r="J39" s="120" t="s">
        <v>17</v>
      </c>
      <c r="K39" s="750" t="str">
        <f>IF(確３面!K39="","",確３面!K39)</f>
        <v/>
      </c>
      <c r="L39" s="750"/>
      <c r="M39" s="750"/>
      <c r="N39" s="750"/>
      <c r="O39" s="750"/>
      <c r="P39" s="750"/>
      <c r="Q39" s="137" t="s">
        <v>15</v>
      </c>
      <c r="R39" s="120" t="s">
        <v>12</v>
      </c>
      <c r="S39" s="750" t="str">
        <f>IF(確３面!S39="","",確３面!S39)</f>
        <v/>
      </c>
      <c r="T39" s="750"/>
      <c r="U39" s="750"/>
      <c r="V39" s="750"/>
      <c r="W39" s="750"/>
      <c r="X39" s="750"/>
      <c r="Y39" s="119" t="s">
        <v>15</v>
      </c>
      <c r="Z39" s="120" t="s">
        <v>12</v>
      </c>
      <c r="AA39" s="750" t="str">
        <f>IF(確３面!AA39="","",確３面!AA39)</f>
        <v/>
      </c>
      <c r="AB39" s="750"/>
      <c r="AC39" s="750"/>
      <c r="AD39" s="750"/>
      <c r="AE39" s="750"/>
      <c r="AF39" s="750"/>
      <c r="AG39" s="119" t="s">
        <v>18</v>
      </c>
      <c r="AH39" s="119" t="s">
        <v>412</v>
      </c>
    </row>
    <row r="40" spans="1:35" ht="13.5" customHeight="1" x14ac:dyDescent="0.15">
      <c r="B40" s="119" t="s">
        <v>151</v>
      </c>
      <c r="I40" s="171" t="s">
        <v>82</v>
      </c>
      <c r="K40" s="750" t="str">
        <f>IF(確３面!K40="","",確３面!K40)</f>
        <v/>
      </c>
      <c r="L40" s="750"/>
      <c r="M40" s="750"/>
      <c r="N40" s="750"/>
      <c r="O40" s="750"/>
      <c r="P40" s="750"/>
      <c r="Q40" s="119" t="s">
        <v>35</v>
      </c>
      <c r="R40" s="179"/>
    </row>
    <row r="41" spans="1:35" ht="13.5" customHeight="1" x14ac:dyDescent="0.15">
      <c r="I41" s="171" t="s">
        <v>155</v>
      </c>
      <c r="K41" s="903" t="str">
        <f>IF(確３面!K41="","",確３面!K41)</f>
        <v/>
      </c>
      <c r="L41" s="903"/>
      <c r="M41" s="903"/>
      <c r="N41" s="903"/>
      <c r="O41" s="903"/>
      <c r="P41" s="903"/>
      <c r="Q41" s="119" t="s">
        <v>35</v>
      </c>
      <c r="R41" s="179"/>
    </row>
    <row r="42" spans="1:35" ht="13.5" customHeight="1" x14ac:dyDescent="0.15">
      <c r="B42" s="119" t="s">
        <v>152</v>
      </c>
      <c r="S42" s="180"/>
      <c r="T42" s="749" t="str">
        <f>IF(確３面!T42="","",確３面!T42)</f>
        <v/>
      </c>
      <c r="U42" s="749" t="e">
        <f>#N/A</f>
        <v>#N/A</v>
      </c>
      <c r="V42" s="749" t="e">
        <f>#N/A</f>
        <v>#N/A</v>
      </c>
      <c r="W42" s="749" t="e">
        <f>#N/A</f>
        <v>#N/A</v>
      </c>
      <c r="X42" s="119" t="s">
        <v>412</v>
      </c>
    </row>
    <row r="43" spans="1:35" ht="13.5" customHeight="1" x14ac:dyDescent="0.15">
      <c r="B43" s="119" t="s">
        <v>153</v>
      </c>
      <c r="T43" s="749" t="str">
        <f>IF(確３面!T43="","",確３面!T43)</f>
        <v/>
      </c>
      <c r="U43" s="749" t="e">
        <f>#N/A</f>
        <v>#N/A</v>
      </c>
      <c r="V43" s="749" t="e">
        <f>#N/A</f>
        <v>#N/A</v>
      </c>
      <c r="W43" s="749" t="e">
        <f>#N/A</f>
        <v>#N/A</v>
      </c>
      <c r="X43" s="119" t="s">
        <v>412</v>
      </c>
    </row>
    <row r="44" spans="1:35" ht="13.5" customHeight="1" x14ac:dyDescent="0.15">
      <c r="B44" s="119" t="s">
        <v>154</v>
      </c>
      <c r="J44" s="736" t="str">
        <f>IF(確３面!J44="","",確３面!J44)</f>
        <v/>
      </c>
      <c r="K44" s="736"/>
      <c r="L44" s="736"/>
      <c r="M44" s="736"/>
      <c r="N44" s="736"/>
      <c r="O44" s="736"/>
      <c r="Q44" s="758" t="str">
        <f>IF(確３面!Q44="","",確３面!Q44)</f>
        <v/>
      </c>
      <c r="R44" s="758"/>
      <c r="S44" s="758"/>
      <c r="T44" s="758"/>
      <c r="U44" s="758"/>
      <c r="V44" s="758"/>
      <c r="W44" s="758"/>
      <c r="X44" s="758"/>
      <c r="Y44" s="758"/>
      <c r="Z44" s="758"/>
      <c r="AA44" s="758"/>
      <c r="AB44" s="758"/>
      <c r="AC44" s="758"/>
      <c r="AD44" s="758"/>
      <c r="AE44" s="758"/>
      <c r="AF44" s="758"/>
      <c r="AG44" s="758"/>
      <c r="AH44" s="758"/>
      <c r="AI44" s="758"/>
    </row>
    <row r="45" spans="1:35" ht="4.1500000000000004" customHeight="1" x14ac:dyDescent="0.15">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row>
    <row r="46" spans="1:35" ht="4.1500000000000004" customHeight="1" x14ac:dyDescent="0.1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row>
    <row r="47" spans="1:35" ht="13.5" customHeight="1" x14ac:dyDescent="0.15">
      <c r="A47" s="119" t="s">
        <v>156</v>
      </c>
      <c r="G47" s="120" t="s">
        <v>17</v>
      </c>
      <c r="H47" s="119" t="s">
        <v>157</v>
      </c>
      <c r="J47" s="737" t="str">
        <f>IF(確３面!J47="","",確３面!J47)</f>
        <v/>
      </c>
      <c r="K47" s="737"/>
      <c r="L47" s="737"/>
      <c r="M47" s="737"/>
      <c r="N47" s="137" t="s">
        <v>15</v>
      </c>
      <c r="O47" s="758" t="str">
        <f>IF(確３面!O47="","",確３面!O47)</f>
        <v/>
      </c>
      <c r="P47" s="758"/>
      <c r="Q47" s="758"/>
      <c r="R47" s="758"/>
      <c r="S47" s="758"/>
      <c r="T47" s="758"/>
      <c r="U47" s="758"/>
      <c r="V47" s="758"/>
      <c r="W47" s="758"/>
      <c r="X47" s="758"/>
      <c r="Y47" s="758"/>
      <c r="Z47" s="758"/>
      <c r="AA47" s="758"/>
      <c r="AB47" s="758"/>
      <c r="AC47" s="758"/>
      <c r="AD47" s="758"/>
      <c r="AE47" s="758"/>
      <c r="AF47" s="758"/>
      <c r="AG47" s="758"/>
      <c r="AH47" s="758"/>
    </row>
    <row r="48" spans="1:35" ht="4.1500000000000004" customHeight="1" x14ac:dyDescent="0.15">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row>
    <row r="49" spans="1:35" ht="4.1500000000000004" customHeight="1" x14ac:dyDescent="0.15">
      <c r="A49" s="143"/>
      <c r="B49" s="143"/>
      <c r="C49" s="143"/>
      <c r="D49" s="143"/>
      <c r="E49" s="143"/>
      <c r="F49" s="143"/>
      <c r="G49" s="143"/>
      <c r="H49" s="143"/>
      <c r="I49" s="143"/>
      <c r="J49" s="143"/>
      <c r="K49" s="143"/>
      <c r="L49" s="143"/>
      <c r="M49" s="297"/>
      <c r="N49" s="143"/>
      <c r="O49" s="143"/>
      <c r="P49" s="143"/>
      <c r="Q49" s="143"/>
      <c r="R49" s="143"/>
      <c r="S49" s="143"/>
      <c r="T49" s="143"/>
      <c r="U49" s="143"/>
      <c r="V49" s="143"/>
      <c r="W49" s="143"/>
      <c r="X49" s="143"/>
      <c r="Y49" s="143"/>
      <c r="Z49" s="143"/>
      <c r="AA49" s="143"/>
      <c r="AB49" s="143"/>
      <c r="AC49" s="143"/>
      <c r="AD49" s="143"/>
      <c r="AE49" s="143"/>
      <c r="AF49" s="143"/>
      <c r="AG49" s="143"/>
      <c r="AH49" s="143"/>
      <c r="AI49" s="143"/>
    </row>
    <row r="50" spans="1:35" ht="13.5" customHeight="1" x14ac:dyDescent="0.15">
      <c r="A50" s="746" t="s">
        <v>158</v>
      </c>
      <c r="B50" s="746"/>
      <c r="C50" s="746"/>
      <c r="D50" s="746"/>
      <c r="E50" s="746"/>
      <c r="F50" s="746"/>
      <c r="G50" s="169" t="str">
        <f>IF(確３面!G50="","",確３面!G50)</f>
        <v>■</v>
      </c>
      <c r="H50" s="746" t="s">
        <v>159</v>
      </c>
      <c r="I50" s="746"/>
      <c r="J50" s="169" t="str">
        <f>IF(確３面!J50="","",確３面!J50)</f>
        <v>□</v>
      </c>
      <c r="K50" s="746" t="s">
        <v>160</v>
      </c>
      <c r="L50" s="746"/>
      <c r="M50" s="169" t="str">
        <f>IF(確３面!M50="","",確３面!M50)</f>
        <v>□</v>
      </c>
      <c r="N50" s="746" t="s">
        <v>161</v>
      </c>
      <c r="O50" s="746"/>
      <c r="P50" s="169" t="str">
        <f>IF(確３面!P50="","",確３面!P50)</f>
        <v>□</v>
      </c>
      <c r="Q50" s="746" t="s">
        <v>187</v>
      </c>
      <c r="R50" s="746"/>
      <c r="S50" s="169" t="str">
        <f>IF(確３面!S50="","",確３面!S50)</f>
        <v>□</v>
      </c>
      <c r="T50" s="137" t="s">
        <v>162</v>
      </c>
      <c r="W50" s="169" t="str">
        <f>IF(確３面!W50="","",確３面!W50)</f>
        <v>□</v>
      </c>
      <c r="X50" s="119" t="s">
        <v>163</v>
      </c>
      <c r="AC50" s="169" t="str">
        <f>IF(確３面!AC50="","",確３面!AC50)</f>
        <v>□</v>
      </c>
      <c r="AD50" s="119" t="s">
        <v>214</v>
      </c>
    </row>
    <row r="51" spans="1:35" ht="4.1500000000000004" customHeight="1" x14ac:dyDescent="0.15">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row>
    <row r="52" spans="1:35" ht="4.1500000000000004" customHeight="1"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ht="13.5" customHeight="1" x14ac:dyDescent="0.15">
      <c r="A53" s="119" t="s">
        <v>75</v>
      </c>
      <c r="J53" s="120" t="s">
        <v>12</v>
      </c>
      <c r="K53" s="119" t="s">
        <v>164</v>
      </c>
      <c r="Q53" s="119" t="s">
        <v>15</v>
      </c>
      <c r="R53" s="120" t="s">
        <v>12</v>
      </c>
      <c r="S53" s="119" t="s">
        <v>165</v>
      </c>
      <c r="Y53" s="119" t="s">
        <v>15</v>
      </c>
      <c r="Z53" s="120" t="s">
        <v>12</v>
      </c>
      <c r="AA53" s="119" t="s">
        <v>167</v>
      </c>
      <c r="AG53" s="119" t="s">
        <v>15</v>
      </c>
    </row>
    <row r="54" spans="1:35" ht="13.5" customHeight="1" x14ac:dyDescent="0.15">
      <c r="B54" s="119" t="s">
        <v>166</v>
      </c>
      <c r="J54" s="120" t="s">
        <v>12</v>
      </c>
      <c r="K54" s="750" t="str">
        <f>IF(確３面!K54="","",確３面!K54)</f>
        <v/>
      </c>
      <c r="L54" s="750"/>
      <c r="M54" s="750"/>
      <c r="N54" s="750"/>
      <c r="O54" s="750"/>
      <c r="P54" s="750"/>
      <c r="Q54" s="119" t="s">
        <v>15</v>
      </c>
      <c r="R54" s="120" t="s">
        <v>12</v>
      </c>
      <c r="S54" s="750" t="str">
        <f>IF(確３面!S54="","",確３面!S54)</f>
        <v/>
      </c>
      <c r="T54" s="750"/>
      <c r="U54" s="750"/>
      <c r="V54" s="750"/>
      <c r="W54" s="750"/>
      <c r="X54" s="750"/>
      <c r="Y54" s="119" t="s">
        <v>15</v>
      </c>
      <c r="Z54" s="120" t="s">
        <v>12</v>
      </c>
      <c r="AA54" s="745" t="str">
        <f>IF(確３面!AA54="","",確３面!AA54)</f>
        <v/>
      </c>
      <c r="AB54" s="745"/>
      <c r="AC54" s="745"/>
      <c r="AD54" s="745"/>
      <c r="AE54" s="745"/>
      <c r="AF54" s="745"/>
      <c r="AG54" s="119" t="s">
        <v>15</v>
      </c>
      <c r="AH54" s="119" t="s">
        <v>35</v>
      </c>
    </row>
    <row r="55" spans="1:35" ht="13.5" customHeight="1" x14ac:dyDescent="0.15">
      <c r="B55" s="119" t="s">
        <v>1139</v>
      </c>
      <c r="J55" s="120"/>
      <c r="K55" s="421"/>
      <c r="L55" s="421"/>
      <c r="M55" s="421"/>
      <c r="N55" s="421"/>
      <c r="O55" s="421"/>
      <c r="P55" s="421"/>
      <c r="R55" s="120"/>
      <c r="S55" s="421"/>
      <c r="T55" s="421"/>
      <c r="U55" s="421"/>
      <c r="V55" s="421"/>
      <c r="W55" s="421"/>
      <c r="X55" s="421"/>
      <c r="Z55" s="120"/>
      <c r="AA55" s="142"/>
      <c r="AB55" s="142"/>
      <c r="AC55" s="142"/>
      <c r="AD55" s="142"/>
      <c r="AE55" s="142"/>
      <c r="AF55" s="142"/>
    </row>
    <row r="56" spans="1:35" ht="13.5" customHeight="1" x14ac:dyDescent="0.15">
      <c r="J56" s="120" t="s">
        <v>12</v>
      </c>
      <c r="K56" s="750" t="str">
        <f>IF(確３面!K56="","",確３面!K56)</f>
        <v/>
      </c>
      <c r="L56" s="750"/>
      <c r="M56" s="750"/>
      <c r="N56" s="750"/>
      <c r="O56" s="750"/>
      <c r="P56" s="750"/>
      <c r="Q56" s="119" t="s">
        <v>15</v>
      </c>
      <c r="R56" s="120" t="s">
        <v>12</v>
      </c>
      <c r="S56" s="750" t="str">
        <f>IF(確３面!S56="","",確３面!S56)</f>
        <v/>
      </c>
      <c r="T56" s="750"/>
      <c r="U56" s="750"/>
      <c r="V56" s="750"/>
      <c r="W56" s="750"/>
      <c r="X56" s="750"/>
      <c r="Y56" s="119" t="s">
        <v>15</v>
      </c>
      <c r="Z56" s="120" t="s">
        <v>12</v>
      </c>
      <c r="AA56" s="745" t="str">
        <f>IF(確３面!AA56="","",確３面!AA56)</f>
        <v/>
      </c>
      <c r="AB56" s="745"/>
      <c r="AC56" s="745"/>
      <c r="AD56" s="745"/>
      <c r="AE56" s="745"/>
      <c r="AF56" s="745"/>
      <c r="AG56" s="119" t="s">
        <v>15</v>
      </c>
      <c r="AH56" s="119" t="s">
        <v>35</v>
      </c>
    </row>
    <row r="57" spans="1:35" ht="13.5" customHeight="1" x14ac:dyDescent="0.15">
      <c r="B57" s="119" t="s">
        <v>1138</v>
      </c>
      <c r="K57" s="745" t="str">
        <f>IF(確３面!K57="","",確３面!K57)</f>
        <v/>
      </c>
      <c r="L57" s="745" t="e">
        <f>IF(OR(#REF!="",L41&lt;&gt;"",Z54=""),"",ROUNDUP((Z54/#REF!)*100,2))</f>
        <v>#REF!</v>
      </c>
      <c r="M57" s="745" t="str">
        <f>IF(OR(M40="",M41&lt;&gt;"",AA54=""),"",ROUNDUP((AA54/M40)*100,2))</f>
        <v/>
      </c>
      <c r="N57" s="745" t="str">
        <f>IF(OR(L40="",N41&lt;&gt;"",AB54=""),"",ROUNDUP((AB54/L40)*100,2))</f>
        <v/>
      </c>
      <c r="O57" s="745" t="str">
        <f>IF(OR(O40="",O41&lt;&gt;"",AC54=""),"",ROUNDUP((AC54/O40)*100,2))</f>
        <v/>
      </c>
      <c r="P57" s="745" t="str">
        <f>IF(OR(P40="",P41&lt;&gt;"",AD54=""),"",ROUNDUP((AD54/P40)*100,2))</f>
        <v/>
      </c>
      <c r="Q57" s="119" t="s">
        <v>412</v>
      </c>
      <c r="U57" s="170"/>
      <c r="Y57" s="170" t="str">
        <f>IF(確３面!Y57="","",確３面!Y57)</f>
        <v/>
      </c>
    </row>
    <row r="58" spans="1:35" ht="4.1500000000000004" customHeight="1" x14ac:dyDescent="0.15">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row>
    <row r="59" spans="1:35" ht="4.1500000000000004" customHeight="1" x14ac:dyDescent="0.1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5" ht="13.5" customHeight="1" x14ac:dyDescent="0.15">
      <c r="A60" s="119" t="s">
        <v>76</v>
      </c>
      <c r="J60" s="120" t="s">
        <v>12</v>
      </c>
      <c r="K60" s="137" t="s">
        <v>164</v>
      </c>
      <c r="L60" s="137"/>
      <c r="M60" s="137"/>
      <c r="N60" s="137"/>
      <c r="O60" s="137"/>
      <c r="P60" s="137"/>
      <c r="Q60" s="119" t="s">
        <v>15</v>
      </c>
      <c r="R60" s="120" t="s">
        <v>12</v>
      </c>
      <c r="S60" s="137" t="s">
        <v>165</v>
      </c>
      <c r="T60" s="137"/>
      <c r="U60" s="137"/>
      <c r="V60" s="137"/>
      <c r="W60" s="137"/>
      <c r="X60" s="137"/>
      <c r="Y60" s="119" t="s">
        <v>15</v>
      </c>
      <c r="Z60" s="120" t="s">
        <v>12</v>
      </c>
      <c r="AA60" s="137" t="s">
        <v>167</v>
      </c>
      <c r="AB60" s="137"/>
      <c r="AC60" s="137"/>
      <c r="AD60" s="137"/>
      <c r="AE60" s="137"/>
      <c r="AF60" s="137"/>
      <c r="AG60" s="119" t="s">
        <v>15</v>
      </c>
    </row>
    <row r="61" spans="1:35" ht="13.5" customHeight="1" x14ac:dyDescent="0.15">
      <c r="B61" s="119" t="s">
        <v>166</v>
      </c>
      <c r="J61" s="120" t="s">
        <v>12</v>
      </c>
      <c r="K61" s="750" t="str">
        <f>IF(確３面!K61="","",確３面!K61)</f>
        <v/>
      </c>
      <c r="L61" s="750"/>
      <c r="M61" s="750"/>
      <c r="N61" s="750"/>
      <c r="O61" s="750"/>
      <c r="P61" s="750"/>
      <c r="Q61" s="119" t="s">
        <v>15</v>
      </c>
      <c r="R61" s="120" t="s">
        <v>12</v>
      </c>
      <c r="S61" s="750" t="str">
        <f>IF(確３面!S61="","",確３面!S61)</f>
        <v/>
      </c>
      <c r="T61" s="750"/>
      <c r="U61" s="750"/>
      <c r="V61" s="750"/>
      <c r="W61" s="750"/>
      <c r="X61" s="750"/>
      <c r="Y61" s="119" t="s">
        <v>15</v>
      </c>
      <c r="Z61" s="120" t="s">
        <v>12</v>
      </c>
      <c r="AA61" s="745" t="str">
        <f>IF(確３面!AA61="","",確３面!AA61)</f>
        <v/>
      </c>
      <c r="AB61" s="745"/>
      <c r="AC61" s="745"/>
      <c r="AD61" s="745"/>
      <c r="AE61" s="745"/>
      <c r="AF61" s="745"/>
      <c r="AG61" s="119" t="s">
        <v>15</v>
      </c>
      <c r="AH61" s="119" t="s">
        <v>35</v>
      </c>
    </row>
    <row r="62" spans="1:35" ht="13.5" customHeight="1" x14ac:dyDescent="0.15">
      <c r="B62" s="119" t="s">
        <v>839</v>
      </c>
      <c r="I62" s="120"/>
      <c r="J62" s="120"/>
      <c r="K62" s="142"/>
      <c r="L62" s="142"/>
      <c r="M62" s="142"/>
      <c r="N62" s="142"/>
      <c r="O62" s="142"/>
      <c r="P62" s="142"/>
      <c r="R62" s="120"/>
      <c r="S62" s="142"/>
      <c r="T62" s="142"/>
      <c r="U62" s="142"/>
      <c r="V62" s="142"/>
      <c r="W62" s="142"/>
      <c r="X62" s="142"/>
      <c r="Z62" s="120"/>
      <c r="AA62" s="142"/>
      <c r="AB62" s="142"/>
      <c r="AC62" s="142"/>
      <c r="AD62" s="142"/>
      <c r="AE62" s="142"/>
      <c r="AF62" s="142"/>
    </row>
    <row r="63" spans="1:35" ht="13.5" customHeight="1" x14ac:dyDescent="0.15">
      <c r="I63" s="120"/>
      <c r="J63" s="120" t="s">
        <v>12</v>
      </c>
      <c r="K63" s="750" t="str">
        <f>IF(確３面!K63="","",確３面!K63)</f>
        <v/>
      </c>
      <c r="L63" s="750"/>
      <c r="M63" s="750"/>
      <c r="N63" s="750"/>
      <c r="O63" s="750"/>
      <c r="P63" s="750"/>
      <c r="Q63" s="119" t="s">
        <v>15</v>
      </c>
      <c r="R63" s="120" t="s">
        <v>12</v>
      </c>
      <c r="S63" s="750" t="str">
        <f>IF(確３面!S63="","",確３面!S63)</f>
        <v/>
      </c>
      <c r="T63" s="750"/>
      <c r="U63" s="750"/>
      <c r="V63" s="750"/>
      <c r="W63" s="750"/>
      <c r="X63" s="750"/>
      <c r="Y63" s="119" t="s">
        <v>15</v>
      </c>
      <c r="Z63" s="120" t="s">
        <v>12</v>
      </c>
      <c r="AA63" s="745" t="str">
        <f>IF(確３面!AA63="","",確３面!AA63)</f>
        <v/>
      </c>
      <c r="AB63" s="745"/>
      <c r="AC63" s="745"/>
      <c r="AD63" s="745"/>
      <c r="AE63" s="745"/>
      <c r="AF63" s="745"/>
      <c r="AG63" s="119" t="s">
        <v>15</v>
      </c>
      <c r="AH63" s="119" t="s">
        <v>35</v>
      </c>
    </row>
    <row r="64" spans="1:35" ht="13.5" customHeight="1" x14ac:dyDescent="0.15">
      <c r="B64" s="758" t="s">
        <v>632</v>
      </c>
      <c r="C64" s="758"/>
      <c r="D64" s="758"/>
      <c r="E64" s="758"/>
      <c r="F64" s="758"/>
      <c r="G64" s="758"/>
      <c r="H64" s="758"/>
      <c r="I64" s="758"/>
      <c r="J64" s="120" t="s">
        <v>12</v>
      </c>
      <c r="K64" s="750" t="str">
        <f>IF(確３面!K64="","",確３面!K64)</f>
        <v/>
      </c>
      <c r="L64" s="750"/>
      <c r="M64" s="750"/>
      <c r="N64" s="750"/>
      <c r="O64" s="750"/>
      <c r="P64" s="750"/>
      <c r="Q64" s="119" t="s">
        <v>15</v>
      </c>
      <c r="R64" s="120" t="s">
        <v>12</v>
      </c>
      <c r="S64" s="750" t="str">
        <f>IF(確３面!S64="","",確３面!S64)</f>
        <v/>
      </c>
      <c r="T64" s="750"/>
      <c r="U64" s="750"/>
      <c r="V64" s="750"/>
      <c r="W64" s="750"/>
      <c r="X64" s="750"/>
      <c r="Y64" s="119" t="s">
        <v>15</v>
      </c>
      <c r="Z64" s="120" t="s">
        <v>12</v>
      </c>
      <c r="AA64" s="745" t="str">
        <f>IF(確３面!AA64="","",確３面!AA64)</f>
        <v/>
      </c>
      <c r="AB64" s="745"/>
      <c r="AC64" s="745"/>
      <c r="AD64" s="745"/>
      <c r="AE64" s="745"/>
      <c r="AF64" s="745"/>
      <c r="AG64" s="119" t="s">
        <v>15</v>
      </c>
      <c r="AH64" s="119" t="s">
        <v>35</v>
      </c>
    </row>
    <row r="65" spans="1:35" ht="13.5" customHeight="1" x14ac:dyDescent="0.15">
      <c r="B65" s="119" t="s">
        <v>840</v>
      </c>
      <c r="I65" s="120"/>
      <c r="K65" s="142"/>
      <c r="L65" s="142"/>
      <c r="M65" s="142"/>
      <c r="N65" s="142"/>
      <c r="O65" s="142"/>
      <c r="P65" s="142"/>
      <c r="R65" s="120"/>
      <c r="S65" s="142"/>
      <c r="T65" s="142"/>
      <c r="U65" s="142"/>
      <c r="V65" s="142"/>
      <c r="W65" s="142"/>
      <c r="X65" s="142"/>
      <c r="Z65" s="120"/>
      <c r="AA65" s="142"/>
      <c r="AB65" s="142"/>
      <c r="AC65" s="142"/>
      <c r="AD65" s="142"/>
      <c r="AE65" s="142"/>
      <c r="AF65" s="142"/>
    </row>
    <row r="66" spans="1:35" ht="13.5" customHeight="1" x14ac:dyDescent="0.15">
      <c r="C66" s="119" t="s">
        <v>83</v>
      </c>
      <c r="I66" s="120"/>
      <c r="J66" s="120" t="s">
        <v>12</v>
      </c>
      <c r="K66" s="750" t="str">
        <f>IF(確３面!K66="","",確３面!K66)</f>
        <v/>
      </c>
      <c r="L66" s="750"/>
      <c r="M66" s="750"/>
      <c r="N66" s="750"/>
      <c r="O66" s="750"/>
      <c r="P66" s="750"/>
      <c r="Q66" s="119" t="s">
        <v>15</v>
      </c>
      <c r="R66" s="120" t="s">
        <v>12</v>
      </c>
      <c r="S66" s="750" t="str">
        <f>IF(確３面!S66="","",確３面!S66)</f>
        <v/>
      </c>
      <c r="T66" s="750"/>
      <c r="U66" s="750"/>
      <c r="V66" s="750"/>
      <c r="W66" s="750"/>
      <c r="X66" s="750"/>
      <c r="Y66" s="119" t="s">
        <v>15</v>
      </c>
      <c r="Z66" s="120" t="s">
        <v>12</v>
      </c>
      <c r="AA66" s="745" t="str">
        <f>IF(確３面!AA66="","",確３面!AA66)</f>
        <v/>
      </c>
      <c r="AB66" s="745"/>
      <c r="AC66" s="745"/>
      <c r="AD66" s="745"/>
      <c r="AE66" s="745"/>
      <c r="AF66" s="745"/>
      <c r="AG66" s="119" t="s">
        <v>15</v>
      </c>
      <c r="AH66" s="119" t="s">
        <v>35</v>
      </c>
    </row>
    <row r="67" spans="1:35" ht="13.5" customHeight="1" x14ac:dyDescent="0.15">
      <c r="B67" s="758" t="s">
        <v>1097</v>
      </c>
      <c r="C67" s="758"/>
      <c r="D67" s="758"/>
      <c r="E67" s="758"/>
      <c r="F67" s="758"/>
      <c r="G67" s="758"/>
      <c r="H67" s="758"/>
      <c r="I67" s="758"/>
      <c r="J67" s="120" t="s">
        <v>12</v>
      </c>
      <c r="K67" s="750" t="str">
        <f>IF(確３面!K67="","",確３面!K67)</f>
        <v/>
      </c>
      <c r="L67" s="750"/>
      <c r="M67" s="750"/>
      <c r="N67" s="750"/>
      <c r="O67" s="750"/>
      <c r="P67" s="750"/>
      <c r="Q67" s="119" t="s">
        <v>15</v>
      </c>
      <c r="R67" s="120" t="s">
        <v>12</v>
      </c>
      <c r="S67" s="750" t="str">
        <f>IF(確３面!S67="","",確３面!S67)</f>
        <v/>
      </c>
      <c r="T67" s="750"/>
      <c r="U67" s="750"/>
      <c r="V67" s="750"/>
      <c r="W67" s="750"/>
      <c r="X67" s="750"/>
      <c r="Y67" s="119" t="s">
        <v>15</v>
      </c>
      <c r="Z67" s="120" t="s">
        <v>12</v>
      </c>
      <c r="AA67" s="745" t="str">
        <f>IF(確３面!AA67="","",確３面!AA67)</f>
        <v/>
      </c>
      <c r="AB67" s="745"/>
      <c r="AC67" s="745"/>
      <c r="AD67" s="745"/>
      <c r="AE67" s="745"/>
      <c r="AF67" s="745"/>
      <c r="AG67" s="119" t="s">
        <v>15</v>
      </c>
      <c r="AH67" s="119" t="s">
        <v>35</v>
      </c>
    </row>
    <row r="68" spans="1:35" ht="13.5" customHeight="1" x14ac:dyDescent="0.15">
      <c r="B68" s="758" t="s">
        <v>1098</v>
      </c>
      <c r="C68" s="758"/>
      <c r="D68" s="758"/>
      <c r="E68" s="758"/>
      <c r="F68" s="758"/>
      <c r="G68" s="758"/>
      <c r="H68" s="758"/>
      <c r="I68" s="758"/>
      <c r="J68" s="120" t="s">
        <v>12</v>
      </c>
      <c r="K68" s="750" t="str">
        <f>IF(確３面!K68="","",確３面!K68)</f>
        <v/>
      </c>
      <c r="L68" s="750"/>
      <c r="M68" s="750"/>
      <c r="N68" s="750"/>
      <c r="O68" s="750"/>
      <c r="P68" s="750"/>
      <c r="Q68" s="119" t="s">
        <v>15</v>
      </c>
      <c r="R68" s="120" t="s">
        <v>12</v>
      </c>
      <c r="S68" s="750" t="str">
        <f>IF(確３面!S68="","",確３面!S68)</f>
        <v/>
      </c>
      <c r="T68" s="750"/>
      <c r="U68" s="750"/>
      <c r="V68" s="750"/>
      <c r="W68" s="750"/>
      <c r="X68" s="750"/>
      <c r="Y68" s="119" t="s">
        <v>15</v>
      </c>
      <c r="Z68" s="120" t="s">
        <v>12</v>
      </c>
      <c r="AA68" s="745" t="str">
        <f>IF(確３面!AA68="","",確３面!AA68)</f>
        <v/>
      </c>
      <c r="AB68" s="745"/>
      <c r="AC68" s="745"/>
      <c r="AD68" s="745"/>
      <c r="AE68" s="745"/>
      <c r="AF68" s="745"/>
      <c r="AG68" s="119" t="s">
        <v>15</v>
      </c>
      <c r="AH68" s="119" t="s">
        <v>35</v>
      </c>
    </row>
    <row r="69" spans="1:35" ht="13.5" customHeight="1" x14ac:dyDescent="0.15">
      <c r="B69" s="736" t="s">
        <v>1099</v>
      </c>
      <c r="C69" s="736"/>
      <c r="D69" s="736"/>
      <c r="E69" s="736"/>
      <c r="F69" s="736"/>
      <c r="G69" s="736"/>
      <c r="H69" s="736"/>
      <c r="I69" s="736"/>
      <c r="J69" s="120" t="s">
        <v>12</v>
      </c>
      <c r="K69" s="750" t="str">
        <f>IF(確３面!K69="","",確３面!K69)</f>
        <v/>
      </c>
      <c r="L69" s="750"/>
      <c r="M69" s="750"/>
      <c r="N69" s="750"/>
      <c r="O69" s="750"/>
      <c r="P69" s="750"/>
      <c r="Q69" s="119" t="s">
        <v>15</v>
      </c>
      <c r="R69" s="120" t="s">
        <v>12</v>
      </c>
      <c r="S69" s="750" t="str">
        <f>IF(確３面!S69="","",確３面!S69)</f>
        <v/>
      </c>
      <c r="T69" s="750"/>
      <c r="U69" s="750"/>
      <c r="V69" s="750"/>
      <c r="W69" s="750"/>
      <c r="X69" s="750"/>
      <c r="Y69" s="119" t="s">
        <v>15</v>
      </c>
      <c r="Z69" s="120" t="s">
        <v>12</v>
      </c>
      <c r="AA69" s="745" t="str">
        <f>IF(確３面!AA69="","",確３面!AA69)</f>
        <v/>
      </c>
      <c r="AB69" s="745"/>
      <c r="AC69" s="745"/>
      <c r="AD69" s="745"/>
      <c r="AE69" s="745"/>
      <c r="AF69" s="745"/>
      <c r="AG69" s="119" t="s">
        <v>15</v>
      </c>
      <c r="AH69" s="119" t="s">
        <v>35</v>
      </c>
    </row>
    <row r="70" spans="1:35" ht="13.5" customHeight="1" x14ac:dyDescent="0.15">
      <c r="B70" s="736" t="s">
        <v>1100</v>
      </c>
      <c r="C70" s="736"/>
      <c r="D70" s="736"/>
      <c r="E70" s="736"/>
      <c r="F70" s="736"/>
      <c r="G70" s="736"/>
      <c r="H70" s="736"/>
      <c r="I70" s="736"/>
      <c r="J70" s="120" t="s">
        <v>12</v>
      </c>
      <c r="K70" s="750" t="str">
        <f>IF(確３面!K70="","",確３面!K70)</f>
        <v/>
      </c>
      <c r="L70" s="750"/>
      <c r="M70" s="750"/>
      <c r="N70" s="750"/>
      <c r="O70" s="750"/>
      <c r="P70" s="750"/>
      <c r="Q70" s="119" t="s">
        <v>15</v>
      </c>
      <c r="R70" s="120" t="s">
        <v>12</v>
      </c>
      <c r="S70" s="750" t="str">
        <f>IF(確３面!S70="","",確３面!S70)</f>
        <v/>
      </c>
      <c r="T70" s="750"/>
      <c r="U70" s="750"/>
      <c r="V70" s="750"/>
      <c r="W70" s="750"/>
      <c r="X70" s="750"/>
      <c r="Y70" s="119" t="s">
        <v>15</v>
      </c>
      <c r="Z70" s="120" t="s">
        <v>12</v>
      </c>
      <c r="AA70" s="745" t="str">
        <f>IF(確３面!AA70="","",確３面!AA70)</f>
        <v/>
      </c>
      <c r="AB70" s="745"/>
      <c r="AC70" s="745"/>
      <c r="AD70" s="745"/>
      <c r="AE70" s="745"/>
      <c r="AF70" s="745"/>
      <c r="AG70" s="119" t="s">
        <v>15</v>
      </c>
      <c r="AH70" s="119" t="s">
        <v>35</v>
      </c>
    </row>
    <row r="71" spans="1:35" ht="13.5" customHeight="1" x14ac:dyDescent="0.15">
      <c r="B71" s="758" t="s">
        <v>1101</v>
      </c>
      <c r="C71" s="758"/>
      <c r="D71" s="758"/>
      <c r="E71" s="758"/>
      <c r="F71" s="758"/>
      <c r="G71" s="758"/>
      <c r="H71" s="758"/>
      <c r="I71" s="758"/>
      <c r="J71" s="120" t="s">
        <v>12</v>
      </c>
      <c r="K71" s="750" t="str">
        <f>IF(確３面!K71="","",確３面!K71)</f>
        <v/>
      </c>
      <c r="L71" s="750"/>
      <c r="M71" s="750"/>
      <c r="N71" s="750"/>
      <c r="O71" s="750"/>
      <c r="P71" s="750"/>
      <c r="Q71" s="119" t="s">
        <v>15</v>
      </c>
      <c r="R71" s="120" t="s">
        <v>12</v>
      </c>
      <c r="S71" s="750" t="str">
        <f>IF(確３面!S71="","",確３面!S71)</f>
        <v/>
      </c>
      <c r="T71" s="750"/>
      <c r="U71" s="750"/>
      <c r="V71" s="750"/>
      <c r="W71" s="750"/>
      <c r="X71" s="750"/>
      <c r="Y71" s="119" t="s">
        <v>15</v>
      </c>
      <c r="Z71" s="120" t="s">
        <v>12</v>
      </c>
      <c r="AA71" s="745" t="str">
        <f>IF(確３面!AA71="","",確３面!AA71)</f>
        <v/>
      </c>
      <c r="AB71" s="745"/>
      <c r="AC71" s="745"/>
      <c r="AD71" s="745"/>
      <c r="AE71" s="745"/>
      <c r="AF71" s="745"/>
      <c r="AG71" s="119" t="s">
        <v>15</v>
      </c>
      <c r="AH71" s="119" t="s">
        <v>35</v>
      </c>
    </row>
    <row r="72" spans="1:35" ht="13.5" customHeight="1" x14ac:dyDescent="0.15">
      <c r="B72" s="736" t="s">
        <v>1102</v>
      </c>
      <c r="C72" s="736"/>
      <c r="D72" s="736"/>
      <c r="E72" s="736"/>
      <c r="F72" s="736"/>
      <c r="G72" s="736"/>
      <c r="H72" s="736"/>
      <c r="I72" s="736"/>
      <c r="J72" s="120" t="s">
        <v>12</v>
      </c>
      <c r="K72" s="750" t="str">
        <f>IF(確３面!K72="","",確３面!K72)</f>
        <v/>
      </c>
      <c r="L72" s="750"/>
      <c r="M72" s="750"/>
      <c r="N72" s="750"/>
      <c r="O72" s="750"/>
      <c r="P72" s="750"/>
      <c r="Q72" s="119" t="s">
        <v>15</v>
      </c>
      <c r="R72" s="120" t="s">
        <v>12</v>
      </c>
      <c r="S72" s="750" t="str">
        <f>IF(確３面!S72="","",確３面!S72)</f>
        <v/>
      </c>
      <c r="T72" s="750"/>
      <c r="U72" s="750"/>
      <c r="V72" s="750"/>
      <c r="W72" s="750"/>
      <c r="X72" s="750"/>
      <c r="Y72" s="119" t="s">
        <v>15</v>
      </c>
      <c r="Z72" s="120" t="s">
        <v>12</v>
      </c>
      <c r="AA72" s="745" t="str">
        <f>IF(確３面!AA72="","",確３面!AA72)</f>
        <v/>
      </c>
      <c r="AB72" s="745"/>
      <c r="AC72" s="745"/>
      <c r="AD72" s="745"/>
      <c r="AE72" s="745"/>
      <c r="AF72" s="745"/>
      <c r="AG72" s="119" t="s">
        <v>15</v>
      </c>
      <c r="AH72" s="119" t="s">
        <v>35</v>
      </c>
    </row>
    <row r="73" spans="1:35" ht="13.5" customHeight="1" x14ac:dyDescent="0.15">
      <c r="B73" s="758" t="s">
        <v>1103</v>
      </c>
      <c r="C73" s="758"/>
      <c r="D73" s="758"/>
      <c r="E73" s="758"/>
      <c r="F73" s="758"/>
      <c r="G73" s="758"/>
      <c r="H73" s="758"/>
      <c r="I73" s="758"/>
      <c r="J73" s="120" t="s">
        <v>12</v>
      </c>
      <c r="K73" s="750" t="str">
        <f>IF(確３面!K73="","",確３面!K73)</f>
        <v/>
      </c>
      <c r="L73" s="750"/>
      <c r="M73" s="750"/>
      <c r="N73" s="750"/>
      <c r="O73" s="750"/>
      <c r="P73" s="750"/>
      <c r="Q73" s="119" t="s">
        <v>15</v>
      </c>
      <c r="R73" s="120" t="s">
        <v>12</v>
      </c>
      <c r="S73" s="750" t="str">
        <f>IF(確３面!S73="","",確３面!S73)</f>
        <v/>
      </c>
      <c r="T73" s="750"/>
      <c r="U73" s="750"/>
      <c r="V73" s="750"/>
      <c r="W73" s="750"/>
      <c r="X73" s="750"/>
      <c r="Y73" s="119" t="s">
        <v>15</v>
      </c>
      <c r="Z73" s="120" t="s">
        <v>12</v>
      </c>
      <c r="AA73" s="745" t="str">
        <f>IF(確３面!AA73="","",確３面!AA73)</f>
        <v/>
      </c>
      <c r="AB73" s="745"/>
      <c r="AC73" s="745"/>
      <c r="AD73" s="745"/>
      <c r="AE73" s="745"/>
      <c r="AF73" s="745"/>
      <c r="AG73" s="119" t="s">
        <v>15</v>
      </c>
      <c r="AH73" s="119" t="s">
        <v>35</v>
      </c>
    </row>
    <row r="74" spans="1:35" ht="13.5" customHeight="1" x14ac:dyDescent="0.15">
      <c r="B74" s="758" t="s">
        <v>1104</v>
      </c>
      <c r="C74" s="758"/>
      <c r="D74" s="758"/>
      <c r="E74" s="758"/>
      <c r="F74" s="758"/>
      <c r="G74" s="758"/>
      <c r="H74" s="758"/>
      <c r="I74" s="758"/>
      <c r="J74" s="120" t="s">
        <v>12</v>
      </c>
      <c r="K74" s="750" t="str">
        <f>IF(確３面!K74="","",確３面!K74)</f>
        <v/>
      </c>
      <c r="L74" s="750"/>
      <c r="M74" s="750"/>
      <c r="N74" s="750"/>
      <c r="O74" s="750"/>
      <c r="P74" s="750"/>
      <c r="Q74" s="119" t="s">
        <v>15</v>
      </c>
      <c r="R74" s="120" t="s">
        <v>12</v>
      </c>
      <c r="S74" s="750" t="str">
        <f>IF(確３面!S74="","",確３面!S74)</f>
        <v/>
      </c>
      <c r="T74" s="750"/>
      <c r="U74" s="750"/>
      <c r="V74" s="750"/>
      <c r="W74" s="750"/>
      <c r="X74" s="750"/>
      <c r="Y74" s="119" t="s">
        <v>15</v>
      </c>
      <c r="Z74" s="120" t="s">
        <v>12</v>
      </c>
      <c r="AA74" s="745" t="str">
        <f>IF(確３面!AA74="","",確３面!AA74)</f>
        <v/>
      </c>
      <c r="AB74" s="745"/>
      <c r="AC74" s="745"/>
      <c r="AD74" s="745"/>
      <c r="AE74" s="745"/>
      <c r="AF74" s="745"/>
      <c r="AG74" s="119" t="s">
        <v>15</v>
      </c>
      <c r="AH74" s="119" t="s">
        <v>35</v>
      </c>
    </row>
    <row r="75" spans="1:35" ht="13.5" customHeight="1" x14ac:dyDescent="0.15">
      <c r="B75" s="736" t="s">
        <v>1105</v>
      </c>
      <c r="C75" s="736"/>
      <c r="D75" s="736"/>
      <c r="E75" s="736"/>
      <c r="F75" s="736"/>
      <c r="G75" s="736"/>
      <c r="H75" s="736"/>
      <c r="I75" s="736"/>
      <c r="J75" s="120" t="s">
        <v>12</v>
      </c>
      <c r="K75" s="750" t="str">
        <f>IF(確３面!K75="","",確３面!K75)</f>
        <v/>
      </c>
      <c r="L75" s="750"/>
      <c r="M75" s="750"/>
      <c r="N75" s="750"/>
      <c r="O75" s="750"/>
      <c r="P75" s="750"/>
      <c r="Q75" s="119" t="s">
        <v>15</v>
      </c>
      <c r="R75" s="120" t="s">
        <v>12</v>
      </c>
      <c r="S75" s="750" t="str">
        <f>IF(確３面!S75="","",確３面!S75)</f>
        <v/>
      </c>
      <c r="T75" s="750"/>
      <c r="U75" s="750"/>
      <c r="V75" s="750"/>
      <c r="W75" s="750"/>
      <c r="X75" s="750"/>
      <c r="Y75" s="119" t="s">
        <v>15</v>
      </c>
      <c r="Z75" s="120" t="s">
        <v>12</v>
      </c>
      <c r="AA75" s="745" t="str">
        <f>IF(確３面!AA75="","",確３面!AA75)</f>
        <v/>
      </c>
      <c r="AB75" s="745"/>
      <c r="AC75" s="745"/>
      <c r="AD75" s="745"/>
      <c r="AE75" s="745"/>
      <c r="AF75" s="745"/>
      <c r="AG75" s="119" t="s">
        <v>15</v>
      </c>
      <c r="AH75" s="119" t="s">
        <v>35</v>
      </c>
    </row>
    <row r="76" spans="1:35" ht="13.5" customHeight="1" x14ac:dyDescent="0.15">
      <c r="B76" s="736" t="s">
        <v>1106</v>
      </c>
      <c r="C76" s="736"/>
      <c r="D76" s="736"/>
      <c r="E76" s="736"/>
      <c r="F76" s="736"/>
      <c r="G76" s="736"/>
      <c r="H76" s="736"/>
      <c r="I76" s="736"/>
      <c r="J76" s="120" t="s">
        <v>12</v>
      </c>
      <c r="K76" s="750" t="str">
        <f>IF(確３面!K76="","",確３面!K76)</f>
        <v/>
      </c>
      <c r="L76" s="750"/>
      <c r="M76" s="750"/>
      <c r="N76" s="750"/>
      <c r="O76" s="750"/>
      <c r="P76" s="750"/>
      <c r="Q76" s="119" t="s">
        <v>15</v>
      </c>
      <c r="R76" s="120" t="s">
        <v>12</v>
      </c>
      <c r="S76" s="750" t="str">
        <f>IF(確３面!S76="","",確３面!S76)</f>
        <v/>
      </c>
      <c r="T76" s="750"/>
      <c r="U76" s="750"/>
      <c r="V76" s="750"/>
      <c r="W76" s="750"/>
      <c r="X76" s="750"/>
      <c r="Y76" s="119" t="s">
        <v>15</v>
      </c>
      <c r="Z76" s="120" t="s">
        <v>12</v>
      </c>
      <c r="AA76" s="745" t="str">
        <f>IF(確３面!AA76="","",確３面!AA76)</f>
        <v/>
      </c>
      <c r="AB76" s="745"/>
      <c r="AC76" s="745"/>
      <c r="AD76" s="745"/>
      <c r="AE76" s="745"/>
      <c r="AF76" s="745"/>
      <c r="AG76" s="119" t="s">
        <v>15</v>
      </c>
      <c r="AH76" s="119" t="s">
        <v>35</v>
      </c>
    </row>
    <row r="77" spans="1:35" ht="13.5" customHeight="1" x14ac:dyDescent="0.15">
      <c r="B77" s="736" t="s">
        <v>1107</v>
      </c>
      <c r="C77" s="736"/>
      <c r="D77" s="736"/>
      <c r="E77" s="736"/>
      <c r="F77" s="736"/>
      <c r="G77" s="736"/>
      <c r="H77" s="736"/>
      <c r="I77" s="736"/>
      <c r="J77" s="120"/>
      <c r="K77" s="750" t="str">
        <f>IF(確３面!K77="","",確３面!K77)</f>
        <v/>
      </c>
      <c r="L77" s="750"/>
      <c r="M77" s="750"/>
      <c r="N77" s="750"/>
      <c r="O77" s="750"/>
      <c r="P77" s="750"/>
      <c r="Q77" s="119" t="s">
        <v>35</v>
      </c>
      <c r="S77" s="194"/>
      <c r="T77" s="120"/>
      <c r="U77" s="181"/>
      <c r="W77" s="120"/>
      <c r="X77" s="120"/>
      <c r="Z77" s="120"/>
      <c r="AA77" s="120"/>
      <c r="AB77" s="120"/>
      <c r="AC77" s="120"/>
      <c r="AD77" s="120"/>
      <c r="AE77" s="120"/>
      <c r="AF77" s="120"/>
    </row>
    <row r="78" spans="1:35" ht="13.5" customHeight="1" x14ac:dyDescent="0.15">
      <c r="B78" s="736" t="s">
        <v>1108</v>
      </c>
      <c r="C78" s="736"/>
      <c r="D78" s="736"/>
      <c r="E78" s="736"/>
      <c r="F78" s="736"/>
      <c r="G78" s="736"/>
      <c r="H78" s="736"/>
      <c r="I78" s="736"/>
      <c r="K78" s="750" t="str">
        <f>IF(確３面!K78="","",確３面!K78)</f>
        <v/>
      </c>
      <c r="L78" s="750"/>
      <c r="M78" s="750"/>
      <c r="N78" s="750"/>
      <c r="O78" s="750"/>
      <c r="P78" s="750"/>
      <c r="Q78" s="119" t="s">
        <v>412</v>
      </c>
      <c r="U78" s="181"/>
      <c r="Y78" s="170" t="str">
        <f>IF(K78&gt;T42,"容積率ＮＧです！","")</f>
        <v/>
      </c>
    </row>
    <row r="79" spans="1:35" ht="4.1500000000000004" customHeight="1" x14ac:dyDescent="0.15">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row>
    <row r="80" spans="1:35" ht="4.1500000000000004" customHeight="1" thickBot="1" x14ac:dyDescent="0.2"/>
    <row r="81" spans="1:37" ht="14.25" customHeight="1" thickTop="1" x14ac:dyDescent="0.15">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271"/>
      <c r="AK81" s="271"/>
    </row>
    <row r="82" spans="1:37" ht="4.1500000000000004" customHeight="1" x14ac:dyDescent="0.1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row>
    <row r="83" spans="1:37" ht="13.5" customHeight="1" x14ac:dyDescent="0.15">
      <c r="A83" s="119" t="s">
        <v>77</v>
      </c>
    </row>
    <row r="84" spans="1:37" ht="13.5" customHeight="1" x14ac:dyDescent="0.15">
      <c r="B84" s="119" t="s">
        <v>168</v>
      </c>
      <c r="N84" s="906" t="str">
        <f>IF(確３面!N84="","",確３面!N84)</f>
        <v/>
      </c>
      <c r="O84" s="906"/>
      <c r="P84" s="906"/>
      <c r="Q84" s="182"/>
      <c r="R84" s="182"/>
    </row>
    <row r="85" spans="1:37" ht="13.5" customHeight="1" x14ac:dyDescent="0.15">
      <c r="B85" s="119" t="s">
        <v>169</v>
      </c>
      <c r="N85" s="906" t="str">
        <f>IF(確３面!N85="","",確３面!N85)</f>
        <v/>
      </c>
      <c r="O85" s="906"/>
      <c r="P85" s="906"/>
      <c r="Q85" s="182"/>
      <c r="R85" s="182"/>
    </row>
    <row r="86" spans="1:37" ht="4.1500000000000004"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row>
    <row r="87" spans="1:37" ht="4.1500000000000004" customHeight="1" x14ac:dyDescent="0.1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row>
    <row r="88" spans="1:37" ht="13.5" customHeight="1" x14ac:dyDescent="0.15">
      <c r="A88" s="119" t="s">
        <v>78</v>
      </c>
      <c r="J88" s="120" t="s">
        <v>12</v>
      </c>
      <c r="K88" s="119" t="s">
        <v>415</v>
      </c>
      <c r="Q88" s="137" t="s">
        <v>15</v>
      </c>
      <c r="R88" s="120" t="s">
        <v>12</v>
      </c>
      <c r="S88" s="137" t="s">
        <v>416</v>
      </c>
      <c r="T88" s="120"/>
      <c r="U88" s="120"/>
      <c r="V88" s="120"/>
      <c r="W88" s="120"/>
      <c r="X88" s="120"/>
      <c r="Y88" s="119" t="s">
        <v>15</v>
      </c>
    </row>
    <row r="89" spans="1:37" ht="13.5" customHeight="1" x14ac:dyDescent="0.15">
      <c r="B89" s="119" t="s">
        <v>170</v>
      </c>
      <c r="J89" s="120" t="s">
        <v>12</v>
      </c>
      <c r="K89" s="907" t="str">
        <f>IF(確３面!K89="","",確３面!K89)</f>
        <v/>
      </c>
      <c r="L89" s="907"/>
      <c r="M89" s="907"/>
      <c r="N89" s="907"/>
      <c r="O89" s="907"/>
      <c r="P89" s="907"/>
      <c r="Q89" s="183" t="s">
        <v>15</v>
      </c>
      <c r="R89" s="184" t="s">
        <v>12</v>
      </c>
      <c r="S89" s="907" t="str">
        <f>IF(確３面!S89="","",確３面!S89)</f>
        <v/>
      </c>
      <c r="T89" s="907"/>
      <c r="U89" s="907"/>
      <c r="V89" s="907"/>
      <c r="W89" s="907"/>
      <c r="X89" s="907"/>
      <c r="Y89" s="119" t="s">
        <v>15</v>
      </c>
      <c r="Z89" s="169" t="s">
        <v>81</v>
      </c>
    </row>
    <row r="90" spans="1:37" ht="13.5" customHeight="1" x14ac:dyDescent="0.15">
      <c r="B90" s="119" t="s">
        <v>171</v>
      </c>
      <c r="H90" s="119" t="s">
        <v>172</v>
      </c>
      <c r="J90" s="120" t="s">
        <v>12</v>
      </c>
      <c r="K90" s="905" t="str">
        <f>IF(確３面!K90="","",確３面!K90)</f>
        <v/>
      </c>
      <c r="L90" s="905"/>
      <c r="M90" s="905"/>
      <c r="N90" s="905"/>
      <c r="O90" s="905"/>
      <c r="P90" s="905"/>
      <c r="Q90" s="119" t="s">
        <v>15</v>
      </c>
      <c r="R90" s="120" t="s">
        <v>12</v>
      </c>
      <c r="S90" s="905" t="str">
        <f>IF(確３面!S90="","",確３面!S90)</f>
        <v/>
      </c>
      <c r="T90" s="905"/>
      <c r="U90" s="905"/>
      <c r="V90" s="905"/>
      <c r="W90" s="905"/>
      <c r="X90" s="905"/>
      <c r="Y90" s="119" t="s">
        <v>15</v>
      </c>
      <c r="Z90" s="169" t="s">
        <v>224</v>
      </c>
    </row>
    <row r="91" spans="1:37" ht="13.5" customHeight="1" x14ac:dyDescent="0.15">
      <c r="H91" s="119" t="s">
        <v>173</v>
      </c>
      <c r="J91" s="120" t="s">
        <v>12</v>
      </c>
      <c r="K91" s="905" t="str">
        <f>IF(確３面!K91="","",確３面!K91)</f>
        <v/>
      </c>
      <c r="L91" s="905"/>
      <c r="M91" s="905"/>
      <c r="N91" s="905"/>
      <c r="O91" s="905"/>
      <c r="P91" s="905"/>
      <c r="Q91" s="119" t="s">
        <v>15</v>
      </c>
      <c r="R91" s="120" t="s">
        <v>12</v>
      </c>
      <c r="S91" s="905" t="str">
        <f>IF(確３面!S91="","",確３面!S91)</f>
        <v/>
      </c>
      <c r="T91" s="905"/>
      <c r="U91" s="905"/>
      <c r="V91" s="905"/>
      <c r="W91" s="905"/>
      <c r="X91" s="905"/>
      <c r="Y91" s="119" t="s">
        <v>15</v>
      </c>
      <c r="Z91" s="169" t="s">
        <v>224</v>
      </c>
    </row>
    <row r="92" spans="1:37" ht="13.5" customHeight="1" x14ac:dyDescent="0.15">
      <c r="B92" s="119" t="s">
        <v>174</v>
      </c>
      <c r="J92" s="737" t="str">
        <f>IF(確３面!J92="","",確３面!J92)</f>
        <v/>
      </c>
      <c r="K92" s="737"/>
      <c r="L92" s="737"/>
      <c r="M92" s="737"/>
      <c r="N92" s="737"/>
      <c r="O92" s="737"/>
      <c r="P92" s="737"/>
      <c r="Q92" s="737"/>
      <c r="R92" s="737"/>
      <c r="T92" s="736" t="str">
        <f>IF(確３面!T92="","",確３面!T92)</f>
        <v/>
      </c>
      <c r="U92" s="736"/>
      <c r="V92" s="736"/>
      <c r="W92" s="736"/>
      <c r="X92" s="736"/>
      <c r="Y92" s="736"/>
      <c r="Z92" s="736"/>
      <c r="AA92" s="736"/>
      <c r="AB92" s="736"/>
      <c r="AC92" s="736"/>
      <c r="AD92" s="736"/>
      <c r="AE92" s="736"/>
    </row>
    <row r="93" spans="1:37" ht="13.5" customHeight="1" x14ac:dyDescent="0.15">
      <c r="B93" s="119" t="s">
        <v>216</v>
      </c>
      <c r="W93" s="169" t="str">
        <f>IF(確３面!W93="","",確３面!W93)</f>
        <v>□</v>
      </c>
      <c r="X93" s="119" t="s">
        <v>195</v>
      </c>
      <c r="Z93" s="169" t="str">
        <f>IF(確３面!Z93="","",確３面!Z93)</f>
        <v>■</v>
      </c>
      <c r="AA93" s="119" t="s">
        <v>196</v>
      </c>
    </row>
    <row r="94" spans="1:37" ht="13.5" customHeight="1" x14ac:dyDescent="0.15">
      <c r="B94" s="119" t="s">
        <v>217</v>
      </c>
    </row>
    <row r="95" spans="1:37" ht="13.5" customHeight="1" x14ac:dyDescent="0.15">
      <c r="H95" s="169" t="str">
        <f>IF(確３面!H95="","",確３面!H95)</f>
        <v>□</v>
      </c>
      <c r="I95" s="119" t="s">
        <v>218</v>
      </c>
      <c r="Q95" s="169" t="str">
        <f>IF(確３面!Q95="","",確３面!Q95)</f>
        <v>□</v>
      </c>
      <c r="R95" s="119" t="s">
        <v>219</v>
      </c>
      <c r="Z95" s="169" t="str">
        <f>IF(確３面!Z95="","",確３面!Z95)</f>
        <v>□</v>
      </c>
      <c r="AA95" s="119" t="s">
        <v>220</v>
      </c>
    </row>
    <row r="96" spans="1:37" ht="4.1500000000000004" customHeight="1" x14ac:dyDescent="0.15">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row>
    <row r="97" spans="1:35" ht="4.1500000000000004" customHeight="1" x14ac:dyDescent="0.1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row>
    <row r="98" spans="1:35" ht="13.5" customHeight="1" x14ac:dyDescent="0.15">
      <c r="A98" s="119" t="s">
        <v>175</v>
      </c>
    </row>
    <row r="99" spans="1:35" ht="6" customHeight="1" x14ac:dyDescent="0.15"/>
    <row r="100" spans="1:35" ht="13.5" customHeight="1" x14ac:dyDescent="0.15">
      <c r="E100" s="736" t="str">
        <f>IF(確３面!E100="","",確３面!E100)</f>
        <v/>
      </c>
      <c r="F100" s="736"/>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row>
    <row r="101" spans="1:35" ht="13.5" customHeight="1" x14ac:dyDescent="0.15">
      <c r="E101" s="736" t="str">
        <f>IF(確３面!E101="","",確３面!E101)</f>
        <v/>
      </c>
      <c r="F101" s="736"/>
      <c r="G101" s="736"/>
      <c r="H101" s="736"/>
      <c r="I101" s="736"/>
      <c r="J101" s="736"/>
      <c r="K101" s="736"/>
      <c r="L101" s="736"/>
      <c r="M101" s="736"/>
      <c r="N101" s="736"/>
      <c r="O101" s="736"/>
      <c r="P101" s="736"/>
      <c r="Q101" s="736"/>
      <c r="R101" s="736"/>
      <c r="S101" s="736"/>
      <c r="T101" s="736"/>
      <c r="U101" s="736"/>
      <c r="V101" s="736"/>
      <c r="W101" s="736"/>
      <c r="X101" s="736"/>
      <c r="Y101" s="736"/>
      <c r="Z101" s="736"/>
      <c r="AA101" s="736"/>
      <c r="AB101" s="736"/>
      <c r="AC101" s="736"/>
      <c r="AD101" s="736"/>
      <c r="AE101" s="736"/>
      <c r="AF101" s="736"/>
      <c r="AG101" s="736"/>
      <c r="AH101" s="736"/>
      <c r="AI101" s="736"/>
    </row>
    <row r="102" spans="1:35" ht="13.5" customHeight="1" x14ac:dyDescent="0.15">
      <c r="E102" s="736" t="str">
        <f>IF(確３面!E102="","",確３面!E102)</f>
        <v/>
      </c>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6"/>
    </row>
    <row r="103" spans="1:35" ht="13.5" customHeight="1" x14ac:dyDescent="0.15">
      <c r="E103" s="736" t="str">
        <f>IF(確３面!E103="","",確３面!E103)</f>
        <v/>
      </c>
      <c r="F103" s="736"/>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row>
    <row r="104" spans="1:35" ht="13.5" customHeight="1" x14ac:dyDescent="0.15">
      <c r="E104" s="736" t="str">
        <f>IF(確３面!E104="","",確３面!E104)</f>
        <v/>
      </c>
      <c r="F104" s="736"/>
      <c r="G104" s="736"/>
      <c r="H104" s="736"/>
      <c r="I104" s="736"/>
      <c r="J104" s="736"/>
      <c r="K104" s="736"/>
      <c r="L104" s="736"/>
      <c r="M104" s="736"/>
      <c r="N104" s="736"/>
      <c r="O104" s="736"/>
      <c r="P104" s="736"/>
      <c r="Q104" s="736"/>
      <c r="R104" s="736"/>
      <c r="S104" s="736"/>
      <c r="T104" s="736"/>
      <c r="U104" s="736"/>
      <c r="V104" s="736"/>
      <c r="W104" s="736"/>
      <c r="X104" s="736"/>
      <c r="Y104" s="736"/>
      <c r="Z104" s="736"/>
      <c r="AA104" s="736"/>
      <c r="AB104" s="736"/>
      <c r="AC104" s="736"/>
      <c r="AD104" s="736"/>
      <c r="AE104" s="736"/>
      <c r="AF104" s="736"/>
      <c r="AG104" s="736"/>
      <c r="AH104" s="736"/>
      <c r="AI104" s="736"/>
    </row>
    <row r="105" spans="1:35" ht="13.5" customHeight="1" x14ac:dyDescent="0.15">
      <c r="E105" s="736" t="str">
        <f>IF(確３面!E105="","",確３面!E105)</f>
        <v/>
      </c>
      <c r="F105" s="736"/>
      <c r="G105" s="736"/>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row>
    <row r="106" spans="1:35" ht="13.5" customHeight="1" x14ac:dyDescent="0.15">
      <c r="E106" s="736" t="str">
        <f>IF(確３面!E106="","",確３面!E106)</f>
        <v/>
      </c>
      <c r="F106" s="736"/>
      <c r="G106" s="736"/>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row>
    <row r="107" spans="1:35" ht="4.1500000000000004" customHeight="1" x14ac:dyDescent="0.15">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row>
    <row r="108" spans="1:35" ht="4.1500000000000004" customHeight="1" x14ac:dyDescent="0.1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row>
    <row r="109" spans="1:35" ht="13.5" customHeight="1" x14ac:dyDescent="0.15">
      <c r="A109" s="119" t="s">
        <v>176</v>
      </c>
      <c r="K109" s="119" t="str">
        <f>確３面!K109</f>
        <v>令和</v>
      </c>
      <c r="M109" s="205" t="str">
        <f>IF(確３面!M109="","",確３面!M109)</f>
        <v/>
      </c>
      <c r="N109" s="119" t="s">
        <v>177</v>
      </c>
      <c r="O109" s="205" t="str">
        <f>IF(確３面!O109="","",確３面!O109)</f>
        <v/>
      </c>
      <c r="P109" s="119" t="s">
        <v>93</v>
      </c>
      <c r="Q109" s="205" t="str">
        <f>IF(確３面!Q109="","",確３面!Q109)</f>
        <v/>
      </c>
      <c r="R109" s="119" t="s">
        <v>179</v>
      </c>
    </row>
    <row r="110" spans="1:35" ht="4.1500000000000004" customHeight="1" x14ac:dyDescent="0.15">
      <c r="A110" s="122"/>
      <c r="B110" s="122"/>
      <c r="C110" s="122"/>
      <c r="D110" s="122"/>
      <c r="E110" s="122"/>
      <c r="F110" s="122"/>
      <c r="G110" s="122"/>
      <c r="H110" s="122"/>
      <c r="I110" s="122"/>
      <c r="J110" s="122"/>
      <c r="K110" s="122"/>
      <c r="L110" s="122"/>
      <c r="M110" s="379"/>
      <c r="N110" s="122"/>
      <c r="O110" s="379"/>
      <c r="P110" s="122"/>
      <c r="Q110" s="379"/>
      <c r="R110" s="122"/>
      <c r="S110" s="122"/>
      <c r="T110" s="122"/>
      <c r="U110" s="122"/>
      <c r="V110" s="122"/>
      <c r="W110" s="122"/>
      <c r="X110" s="122"/>
      <c r="Y110" s="122"/>
      <c r="Z110" s="122"/>
      <c r="AA110" s="122"/>
      <c r="AB110" s="122"/>
      <c r="AC110" s="122"/>
      <c r="AD110" s="122"/>
      <c r="AE110" s="122"/>
      <c r="AF110" s="122"/>
      <c r="AG110" s="122"/>
      <c r="AH110" s="122"/>
      <c r="AI110" s="122"/>
    </row>
    <row r="111" spans="1:35" ht="4.1500000000000004" customHeight="1" x14ac:dyDescent="0.15">
      <c r="A111" s="143"/>
      <c r="B111" s="143"/>
      <c r="C111" s="143"/>
      <c r="D111" s="143"/>
      <c r="E111" s="143"/>
      <c r="F111" s="143"/>
      <c r="G111" s="143"/>
      <c r="H111" s="143"/>
      <c r="I111" s="143"/>
      <c r="J111" s="143"/>
      <c r="K111" s="143"/>
      <c r="L111" s="143"/>
      <c r="M111" s="380"/>
      <c r="N111" s="143"/>
      <c r="O111" s="380"/>
      <c r="P111" s="143"/>
      <c r="Q111" s="380"/>
      <c r="R111" s="143"/>
      <c r="S111" s="143"/>
      <c r="T111" s="143"/>
      <c r="U111" s="143"/>
      <c r="V111" s="143"/>
      <c r="W111" s="143"/>
      <c r="X111" s="143"/>
      <c r="Y111" s="143"/>
      <c r="Z111" s="143"/>
      <c r="AA111" s="143"/>
      <c r="AB111" s="143"/>
      <c r="AC111" s="143"/>
      <c r="AD111" s="143"/>
      <c r="AE111" s="143"/>
      <c r="AF111" s="143"/>
      <c r="AG111" s="143"/>
      <c r="AH111" s="143"/>
      <c r="AI111" s="143"/>
    </row>
    <row r="112" spans="1:35" ht="13.5" customHeight="1" x14ac:dyDescent="0.15">
      <c r="A112" s="119" t="s">
        <v>180</v>
      </c>
      <c r="K112" s="119" t="str">
        <f>確３面!K112</f>
        <v>令和</v>
      </c>
      <c r="M112" s="205" t="str">
        <f>IF(確３面!M112="","",確３面!M112)</f>
        <v/>
      </c>
      <c r="N112" s="119" t="s">
        <v>177</v>
      </c>
      <c r="O112" s="205" t="str">
        <f>IF(確３面!O112="","",確３面!O112)</f>
        <v/>
      </c>
      <c r="P112" s="119" t="s">
        <v>94</v>
      </c>
      <c r="Q112" s="205" t="str">
        <f>IF(確３面!Q112="","",確３面!Q112)</f>
        <v/>
      </c>
      <c r="R112" s="119" t="s">
        <v>179</v>
      </c>
    </row>
    <row r="113" spans="1:35" ht="4.1500000000000004" customHeight="1" x14ac:dyDescent="0.15">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row>
    <row r="114" spans="1:35" ht="4.1500000000000004" customHeight="1" x14ac:dyDescent="0.1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row>
    <row r="115" spans="1:35" ht="13.5" customHeight="1" x14ac:dyDescent="0.15">
      <c r="A115" s="119" t="s">
        <v>7</v>
      </c>
      <c r="S115" s="119" t="s">
        <v>51</v>
      </c>
      <c r="T115" s="137"/>
      <c r="U115" s="169"/>
      <c r="V115" s="169"/>
      <c r="W115" s="169"/>
    </row>
    <row r="116" spans="1:35" ht="13.5" customHeight="1" x14ac:dyDescent="0.15">
      <c r="D116" s="120" t="s">
        <v>12</v>
      </c>
      <c r="E116" s="119" t="s">
        <v>131</v>
      </c>
      <c r="F116" s="169" t="str">
        <f>IF(確３面!F116="","",確３面!F116)</f>
        <v/>
      </c>
      <c r="G116" s="119" t="s">
        <v>37</v>
      </c>
      <c r="H116" s="137" t="s">
        <v>15</v>
      </c>
      <c r="I116" s="119" t="str">
        <f>確３面!I116</f>
        <v>令和</v>
      </c>
      <c r="K116" s="205" t="str">
        <f>IF(確３面!K116="","",確３面!K116)</f>
        <v/>
      </c>
      <c r="L116" s="119" t="s">
        <v>177</v>
      </c>
      <c r="M116" s="205" t="str">
        <f>IF(確３面!M116="","",確３面!M116)</f>
        <v/>
      </c>
      <c r="N116" s="119" t="s">
        <v>94</v>
      </c>
      <c r="O116" s="205" t="str">
        <f>IF(確３面!O116="","",確３面!O116)</f>
        <v/>
      </c>
      <c r="P116" s="119" t="s">
        <v>179</v>
      </c>
      <c r="Q116" s="169" t="s">
        <v>12</v>
      </c>
      <c r="R116" s="758" t="str">
        <f>IF(確３面!R116="","",確３面!R116)</f>
        <v/>
      </c>
      <c r="S116" s="758"/>
      <c r="T116" s="758"/>
      <c r="U116" s="758"/>
      <c r="V116" s="758"/>
      <c r="W116" s="758"/>
      <c r="X116" s="758"/>
      <c r="Y116" s="758"/>
      <c r="Z116" s="758"/>
      <c r="AA116" s="758"/>
      <c r="AB116" s="758"/>
      <c r="AC116" s="758"/>
      <c r="AD116" s="758"/>
      <c r="AE116" s="758"/>
      <c r="AF116" s="758"/>
      <c r="AG116" s="758"/>
      <c r="AH116" s="758"/>
      <c r="AI116" s="169" t="s">
        <v>15</v>
      </c>
    </row>
    <row r="117" spans="1:35" ht="13.5" customHeight="1" x14ac:dyDescent="0.15">
      <c r="D117" s="120" t="s">
        <v>12</v>
      </c>
      <c r="E117" s="119" t="s">
        <v>131</v>
      </c>
      <c r="F117" s="169" t="str">
        <f>IF(確３面!F117="","",確３面!F117)</f>
        <v/>
      </c>
      <c r="G117" s="119" t="s">
        <v>37</v>
      </c>
      <c r="H117" s="137" t="s">
        <v>15</v>
      </c>
      <c r="I117" s="119" t="str">
        <f>確３面!I117</f>
        <v>令和</v>
      </c>
      <c r="K117" s="205" t="str">
        <f>IF(確３面!K117="","",確３面!K117)</f>
        <v/>
      </c>
      <c r="L117" s="119" t="s">
        <v>177</v>
      </c>
      <c r="M117" s="205" t="str">
        <f>IF(確３面!M117="","",確３面!M117)</f>
        <v/>
      </c>
      <c r="N117" s="119" t="s">
        <v>94</v>
      </c>
      <c r="O117" s="205" t="str">
        <f>IF(確３面!O117="","",確３面!O117)</f>
        <v/>
      </c>
      <c r="P117" s="119" t="s">
        <v>179</v>
      </c>
      <c r="Q117" s="169" t="s">
        <v>12</v>
      </c>
      <c r="R117" s="758" t="str">
        <f>IF(確３面!R117="","",確３面!R117)</f>
        <v/>
      </c>
      <c r="S117" s="758"/>
      <c r="T117" s="758"/>
      <c r="U117" s="758"/>
      <c r="V117" s="758"/>
      <c r="W117" s="758"/>
      <c r="X117" s="758"/>
      <c r="Y117" s="758"/>
      <c r="Z117" s="758"/>
      <c r="AA117" s="758"/>
      <c r="AB117" s="758"/>
      <c r="AC117" s="758"/>
      <c r="AD117" s="758"/>
      <c r="AE117" s="758"/>
      <c r="AF117" s="758"/>
      <c r="AG117" s="758"/>
      <c r="AH117" s="758"/>
      <c r="AI117" s="169" t="s">
        <v>15</v>
      </c>
    </row>
    <row r="118" spans="1:35" ht="13.5" customHeight="1" x14ac:dyDescent="0.15">
      <c r="D118" s="120" t="s">
        <v>12</v>
      </c>
      <c r="E118" s="119" t="s">
        <v>131</v>
      </c>
      <c r="F118" s="169" t="str">
        <f>IF(確３面!F118="","",確３面!F118)</f>
        <v/>
      </c>
      <c r="G118" s="119" t="s">
        <v>37</v>
      </c>
      <c r="H118" s="137" t="s">
        <v>15</v>
      </c>
      <c r="I118" s="119" t="str">
        <f>確３面!I118</f>
        <v>令和</v>
      </c>
      <c r="K118" s="205" t="str">
        <f>IF(確３面!K118="","",確３面!K118)</f>
        <v/>
      </c>
      <c r="L118" s="119" t="s">
        <v>177</v>
      </c>
      <c r="M118" s="205" t="str">
        <f>IF(確３面!M118="","",確３面!M118)</f>
        <v/>
      </c>
      <c r="N118" s="119" t="s">
        <v>94</v>
      </c>
      <c r="O118" s="205" t="str">
        <f>IF(確３面!O118="","",確３面!O118)</f>
        <v/>
      </c>
      <c r="P118" s="119" t="s">
        <v>179</v>
      </c>
      <c r="Q118" s="169" t="s">
        <v>12</v>
      </c>
      <c r="R118" s="758" t="str">
        <f>IF(確３面!R118="","",確３面!R118)</f>
        <v/>
      </c>
      <c r="S118" s="758"/>
      <c r="T118" s="758"/>
      <c r="U118" s="758"/>
      <c r="V118" s="758"/>
      <c r="W118" s="758"/>
      <c r="X118" s="758"/>
      <c r="Y118" s="758"/>
      <c r="Z118" s="758"/>
      <c r="AA118" s="758"/>
      <c r="AB118" s="758"/>
      <c r="AC118" s="758"/>
      <c r="AD118" s="758"/>
      <c r="AE118" s="758"/>
      <c r="AF118" s="758"/>
      <c r="AG118" s="758"/>
      <c r="AH118" s="758"/>
      <c r="AI118" s="169" t="s">
        <v>15</v>
      </c>
    </row>
    <row r="119" spans="1:35" ht="4.1500000000000004" customHeight="1" x14ac:dyDescent="0.15">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row>
    <row r="120" spans="1:35" ht="4.1500000000000004" customHeight="1" x14ac:dyDescent="0.1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row>
    <row r="121" spans="1:35" ht="13.5" customHeight="1" x14ac:dyDescent="0.15">
      <c r="A121" s="119" t="s">
        <v>1019</v>
      </c>
    </row>
    <row r="122" spans="1:35" ht="5.45" customHeight="1" x14ac:dyDescent="0.15"/>
    <row r="123" spans="1:35" ht="13.5" customHeight="1" x14ac:dyDescent="0.15">
      <c r="E123" s="169" t="str">
        <f>確３面!AB148</f>
        <v>□</v>
      </c>
      <c r="F123" s="119" t="s">
        <v>1039</v>
      </c>
      <c r="H123" s="169" t="str">
        <f>確３面!AE148</f>
        <v>■</v>
      </c>
      <c r="I123" s="119" t="s">
        <v>1040</v>
      </c>
    </row>
    <row r="124" spans="1:35" ht="4.1500000000000004" customHeight="1" x14ac:dyDescent="0.15">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row>
    <row r="125" spans="1:35" ht="4.1500000000000004" customHeight="1" x14ac:dyDescent="0.1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row>
    <row r="126" spans="1:35" ht="13.5" customHeight="1" x14ac:dyDescent="0.15">
      <c r="A126" s="119" t="s">
        <v>1020</v>
      </c>
    </row>
    <row r="127" spans="1:35" ht="6.4" customHeight="1" x14ac:dyDescent="0.15"/>
    <row r="128" spans="1:35" ht="13.5" customHeight="1" x14ac:dyDescent="0.15">
      <c r="E128" s="169" t="str">
        <f>確３面!AB149</f>
        <v>□</v>
      </c>
      <c r="F128" s="119" t="s">
        <v>195</v>
      </c>
      <c r="H128" s="169" t="str">
        <f>確３面!AE149</f>
        <v>■</v>
      </c>
      <c r="I128" s="119" t="s">
        <v>196</v>
      </c>
    </row>
    <row r="129" spans="1:69" ht="4.1500000000000004" customHeight="1" x14ac:dyDescent="0.15"/>
    <row r="130" spans="1:69" ht="4.1500000000000004" customHeight="1" x14ac:dyDescent="0.15">
      <c r="A130" s="377"/>
      <c r="B130" s="377"/>
      <c r="C130" s="377"/>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row>
    <row r="131" spans="1:69" ht="13.5" customHeight="1" x14ac:dyDescent="0.15">
      <c r="A131" s="119" t="s">
        <v>1178</v>
      </c>
    </row>
    <row r="132" spans="1:69" ht="13.5" customHeight="1" x14ac:dyDescent="0.15">
      <c r="B132" s="119" t="s">
        <v>1174</v>
      </c>
      <c r="E132" s="24"/>
      <c r="F132" s="24"/>
      <c r="G132" s="24"/>
      <c r="H132" s="169" t="str">
        <f>確３面!H122</f>
        <v>□</v>
      </c>
      <c r="I132" s="119" t="s">
        <v>30</v>
      </c>
      <c r="J132" s="24"/>
      <c r="K132" s="24"/>
      <c r="L132" s="24"/>
      <c r="M132" s="24"/>
      <c r="N132" s="169" t="str">
        <f>確３面!N122</f>
        <v>□</v>
      </c>
      <c r="O132" s="24" t="s">
        <v>1177</v>
      </c>
      <c r="P132" s="24"/>
    </row>
    <row r="133" spans="1:69" ht="13.5" customHeight="1" x14ac:dyDescent="0.15">
      <c r="B133" s="119" t="s">
        <v>1175</v>
      </c>
      <c r="E133" s="24"/>
      <c r="F133" s="24"/>
      <c r="G133" s="24"/>
      <c r="H133" s="24"/>
      <c r="I133" s="24"/>
      <c r="J133" s="24"/>
      <c r="K133" s="24"/>
      <c r="L133" s="24"/>
      <c r="M133" s="24"/>
      <c r="N133" s="24"/>
      <c r="O133" s="24"/>
      <c r="P133" s="24"/>
    </row>
    <row r="134" spans="1:69" ht="13.5" customHeight="1" x14ac:dyDescent="0.15">
      <c r="E134" s="24"/>
      <c r="F134" s="24"/>
      <c r="G134" s="24"/>
      <c r="H134" s="169" t="str">
        <f>確３面!H124</f>
        <v>□</v>
      </c>
      <c r="I134" s="119" t="s">
        <v>1176</v>
      </c>
      <c r="J134" s="24"/>
      <c r="K134" s="24"/>
      <c r="L134" s="24"/>
      <c r="M134" s="24"/>
      <c r="N134" s="24"/>
      <c r="O134" s="24"/>
      <c r="P134" s="24"/>
    </row>
    <row r="135" spans="1:69" ht="13.5" customHeight="1" x14ac:dyDescent="0.15">
      <c r="E135" s="24"/>
      <c r="F135" s="24"/>
      <c r="G135" s="24"/>
      <c r="H135" s="169" t="str">
        <f>確３面!H125</f>
        <v>□</v>
      </c>
      <c r="I135" s="119" t="s">
        <v>120</v>
      </c>
      <c r="J135" s="24"/>
      <c r="K135" s="24"/>
      <c r="L135" s="24"/>
      <c r="M135" s="24"/>
      <c r="N135" s="24"/>
      <c r="O135" s="24"/>
      <c r="P135" s="24"/>
    </row>
    <row r="136" spans="1:69" ht="3.75" customHeight="1" x14ac:dyDescent="0.15">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row>
    <row r="137" spans="1:69" ht="3.75" customHeight="1" x14ac:dyDescent="0.1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BO137" s="198"/>
      <c r="BP137" s="295"/>
      <c r="BQ137" s="186"/>
    </row>
    <row r="138" spans="1:69" ht="13.5" customHeight="1" x14ac:dyDescent="0.15">
      <c r="A138" s="119" t="s">
        <v>1179</v>
      </c>
      <c r="AJ138" s="105"/>
      <c r="BO138" s="198"/>
      <c r="BP138" s="295"/>
      <c r="BQ138" s="186"/>
    </row>
    <row r="139" spans="1:69" ht="13.5" customHeight="1" x14ac:dyDescent="0.15">
      <c r="E139" s="736" t="str">
        <f>IF(確３面!E129="","",確３面!E129)</f>
        <v/>
      </c>
      <c r="F139" s="736"/>
      <c r="G139" s="736"/>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105"/>
      <c r="BO139" s="198"/>
      <c r="BP139" s="295"/>
      <c r="BQ139" s="186"/>
    </row>
    <row r="140" spans="1:69" ht="13.5" customHeight="1" x14ac:dyDescent="0.15">
      <c r="E140" s="736" t="str">
        <f>IF(確３面!E130="","",確３面!E130)</f>
        <v/>
      </c>
      <c r="F140" s="736"/>
      <c r="G140" s="736"/>
      <c r="H140" s="736"/>
      <c r="I140" s="736"/>
      <c r="J140" s="736"/>
      <c r="K140" s="736"/>
      <c r="L140" s="736"/>
      <c r="M140" s="736"/>
      <c r="N140" s="736"/>
      <c r="O140" s="736"/>
      <c r="P140" s="736"/>
      <c r="Q140" s="736"/>
      <c r="R140" s="736"/>
      <c r="S140" s="736"/>
      <c r="T140" s="736"/>
      <c r="U140" s="736"/>
      <c r="V140" s="736"/>
      <c r="W140" s="736"/>
      <c r="X140" s="736"/>
      <c r="Y140" s="736"/>
      <c r="Z140" s="736"/>
      <c r="AA140" s="736"/>
      <c r="AB140" s="736"/>
      <c r="AC140" s="736"/>
      <c r="AD140" s="736"/>
      <c r="AE140" s="736"/>
      <c r="AF140" s="736"/>
      <c r="AG140" s="736"/>
      <c r="AH140" s="736"/>
      <c r="AI140" s="736"/>
      <c r="AJ140" s="105"/>
      <c r="BO140" s="198"/>
      <c r="BP140" s="295"/>
      <c r="BQ140" s="186"/>
    </row>
    <row r="141" spans="1:69" ht="13.5" customHeight="1" x14ac:dyDescent="0.15">
      <c r="E141" s="736" t="str">
        <f>IF(確３面!E131="","",確３面!E131)</f>
        <v/>
      </c>
      <c r="F141" s="736"/>
      <c r="G141" s="736"/>
      <c r="H141" s="736"/>
      <c r="I141" s="736"/>
      <c r="J141" s="736"/>
      <c r="K141" s="736"/>
      <c r="L141" s="736"/>
      <c r="M141" s="736"/>
      <c r="N141" s="736"/>
      <c r="O141" s="736"/>
      <c r="P141" s="736"/>
      <c r="Q141" s="736"/>
      <c r="R141" s="736"/>
      <c r="S141" s="736"/>
      <c r="T141" s="736"/>
      <c r="U141" s="736"/>
      <c r="V141" s="736"/>
      <c r="W141" s="736"/>
      <c r="X141" s="736"/>
      <c r="Y141" s="736"/>
      <c r="Z141" s="736"/>
      <c r="AA141" s="736"/>
      <c r="AB141" s="736"/>
      <c r="AC141" s="736"/>
      <c r="AD141" s="736"/>
      <c r="AE141" s="736"/>
      <c r="AF141" s="736"/>
      <c r="AG141" s="736"/>
      <c r="AH141" s="736"/>
      <c r="AI141" s="736"/>
      <c r="AJ141" s="105"/>
      <c r="BO141" s="198"/>
      <c r="BP141" s="295"/>
      <c r="BQ141" s="186"/>
    </row>
    <row r="142" spans="1:69" ht="13.5" customHeight="1" x14ac:dyDescent="0.15">
      <c r="E142" s="736" t="str">
        <f>IF(確３面!E132="","",確３面!E132)</f>
        <v/>
      </c>
      <c r="F142" s="736"/>
      <c r="G142" s="736"/>
      <c r="H142" s="736"/>
      <c r="I142" s="736"/>
      <c r="J142" s="736"/>
      <c r="K142" s="736"/>
      <c r="L142" s="736"/>
      <c r="M142" s="736"/>
      <c r="N142" s="736"/>
      <c r="O142" s="736"/>
      <c r="P142" s="736"/>
      <c r="Q142" s="736"/>
      <c r="R142" s="736"/>
      <c r="S142" s="736"/>
      <c r="T142" s="736"/>
      <c r="U142" s="736"/>
      <c r="V142" s="736"/>
      <c r="W142" s="736"/>
      <c r="X142" s="736"/>
      <c r="Y142" s="736"/>
      <c r="Z142" s="736"/>
      <c r="AA142" s="736"/>
      <c r="AB142" s="736"/>
      <c r="AC142" s="736"/>
      <c r="AD142" s="736"/>
      <c r="AE142" s="736"/>
      <c r="AF142" s="736"/>
      <c r="AG142" s="736"/>
      <c r="AH142" s="736"/>
      <c r="AI142" s="736"/>
      <c r="AJ142" s="105"/>
      <c r="BO142" s="198"/>
      <c r="BP142" s="295"/>
      <c r="BQ142" s="186"/>
    </row>
    <row r="143" spans="1:69" ht="13.5" customHeight="1" x14ac:dyDescent="0.15">
      <c r="E143" s="736" t="str">
        <f>IF(確３面!E133="","",確３面!E133)</f>
        <v/>
      </c>
      <c r="F143" s="736"/>
      <c r="G143" s="736"/>
      <c r="H143" s="736"/>
      <c r="I143" s="736"/>
      <c r="J143" s="736"/>
      <c r="K143" s="736"/>
      <c r="L143" s="736"/>
      <c r="M143" s="736"/>
      <c r="N143" s="736"/>
      <c r="O143" s="736"/>
      <c r="P143" s="736"/>
      <c r="Q143" s="736"/>
      <c r="R143" s="736"/>
      <c r="S143" s="736"/>
      <c r="T143" s="736"/>
      <c r="U143" s="736"/>
      <c r="V143" s="736"/>
      <c r="W143" s="736"/>
      <c r="X143" s="736"/>
      <c r="Y143" s="736"/>
      <c r="Z143" s="736"/>
      <c r="AA143" s="736"/>
      <c r="AB143" s="736"/>
      <c r="AC143" s="736"/>
      <c r="AD143" s="736"/>
      <c r="AE143" s="736"/>
      <c r="AF143" s="736"/>
      <c r="AG143" s="736"/>
      <c r="AH143" s="736"/>
      <c r="AI143" s="736"/>
      <c r="AJ143" s="105"/>
      <c r="BO143" s="198"/>
      <c r="BP143" s="295"/>
      <c r="BQ143" s="186"/>
    </row>
    <row r="144" spans="1:69" ht="13.5" customHeight="1" x14ac:dyDescent="0.15">
      <c r="E144" s="736" t="str">
        <f>IF(確３面!E134="","",確３面!E134)</f>
        <v/>
      </c>
      <c r="F144" s="736"/>
      <c r="G144" s="736"/>
      <c r="H144" s="736"/>
      <c r="I144" s="736"/>
      <c r="J144" s="736"/>
      <c r="K144" s="736"/>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736"/>
      <c r="AI144" s="736"/>
      <c r="AJ144" s="105"/>
      <c r="BO144" s="198"/>
      <c r="BP144" s="295"/>
      <c r="BQ144" s="186"/>
    </row>
    <row r="145" spans="1:69" ht="13.5" customHeight="1" x14ac:dyDescent="0.15">
      <c r="E145" s="736" t="str">
        <f>IF(確３面!E135="","",確３面!E135)</f>
        <v/>
      </c>
      <c r="F145" s="736"/>
      <c r="G145" s="736"/>
      <c r="H145" s="736"/>
      <c r="I145" s="736"/>
      <c r="J145" s="736"/>
      <c r="K145" s="736"/>
      <c r="L145" s="736"/>
      <c r="M145" s="736"/>
      <c r="N145" s="736"/>
      <c r="O145" s="736"/>
      <c r="P145" s="736"/>
      <c r="Q145" s="736"/>
      <c r="R145" s="736"/>
      <c r="S145" s="736"/>
      <c r="T145" s="736"/>
      <c r="U145" s="736"/>
      <c r="V145" s="736"/>
      <c r="W145" s="736"/>
      <c r="X145" s="736"/>
      <c r="Y145" s="736"/>
      <c r="Z145" s="736"/>
      <c r="AA145" s="736"/>
      <c r="AB145" s="736"/>
      <c r="AC145" s="736"/>
      <c r="AD145" s="736"/>
      <c r="AE145" s="736"/>
      <c r="AF145" s="736"/>
      <c r="AG145" s="736"/>
      <c r="AH145" s="736"/>
      <c r="AI145" s="736"/>
      <c r="AJ145" s="105"/>
      <c r="BO145" s="198"/>
      <c r="BP145" s="295"/>
      <c r="BQ145" s="186"/>
    </row>
    <row r="146" spans="1:69" ht="4.1500000000000004" customHeight="1" x14ac:dyDescent="0.15">
      <c r="A146" s="122"/>
      <c r="B146" s="122"/>
      <c r="C146" s="122"/>
      <c r="D146" s="122"/>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row>
    <row r="147" spans="1:69" ht="4.1500000000000004" customHeight="1" x14ac:dyDescent="0.15"/>
    <row r="148" spans="1:69" ht="13.5" customHeight="1" x14ac:dyDescent="0.15">
      <c r="A148" s="119" t="s">
        <v>1023</v>
      </c>
      <c r="Y148" s="119" t="str">
        <f>IF(確４面!AY64="■","住宅用火災警報器設置あり","")</f>
        <v/>
      </c>
    </row>
    <row r="149" spans="1:69" ht="6" customHeight="1" x14ac:dyDescent="0.15"/>
    <row r="150" spans="1:69" ht="13.5" customHeight="1" x14ac:dyDescent="0.15">
      <c r="E150" s="736" t="str">
        <f>IF(確３面!E139="","",確３面!E139)</f>
        <v/>
      </c>
      <c r="F150" s="736"/>
      <c r="G150" s="736"/>
      <c r="H150" s="736"/>
      <c r="I150" s="736"/>
      <c r="J150" s="736"/>
      <c r="K150" s="736"/>
      <c r="L150" s="736"/>
      <c r="M150" s="736"/>
      <c r="N150" s="736"/>
      <c r="O150" s="736"/>
      <c r="P150" s="736"/>
      <c r="Q150" s="736"/>
      <c r="R150" s="736"/>
      <c r="S150" s="736"/>
      <c r="T150" s="736"/>
      <c r="U150" s="736"/>
      <c r="V150" s="736"/>
      <c r="W150" s="736"/>
      <c r="X150" s="736"/>
      <c r="Y150" s="736"/>
      <c r="Z150" s="736"/>
      <c r="AA150" s="736"/>
      <c r="AB150" s="736"/>
      <c r="AC150" s="736"/>
      <c r="AD150" s="736"/>
      <c r="AE150" s="736"/>
      <c r="AF150" s="736"/>
      <c r="AG150" s="736"/>
      <c r="AH150" s="736"/>
      <c r="AI150" s="736"/>
    </row>
    <row r="151" spans="1:69" ht="13.5" customHeight="1" x14ac:dyDescent="0.15">
      <c r="E151" s="736" t="str">
        <f>IF(確３面!E140="","",確３面!E140)</f>
        <v/>
      </c>
      <c r="F151" s="736"/>
      <c r="G151" s="736"/>
      <c r="H151" s="736"/>
      <c r="I151" s="736"/>
      <c r="J151" s="736"/>
      <c r="K151" s="736"/>
      <c r="L151" s="736"/>
      <c r="M151" s="736"/>
      <c r="N151" s="736"/>
      <c r="O151" s="736"/>
      <c r="P151" s="736"/>
      <c r="Q151" s="736"/>
      <c r="R151" s="736"/>
      <c r="S151" s="736"/>
      <c r="T151" s="736"/>
      <c r="U151" s="736"/>
      <c r="V151" s="736"/>
      <c r="W151" s="736"/>
      <c r="X151" s="736"/>
      <c r="Y151" s="736"/>
      <c r="Z151" s="736"/>
      <c r="AA151" s="736"/>
      <c r="AB151" s="736"/>
      <c r="AC151" s="736"/>
      <c r="AD151" s="736"/>
      <c r="AE151" s="736"/>
      <c r="AF151" s="736"/>
      <c r="AG151" s="736"/>
      <c r="AH151" s="736"/>
      <c r="AI151" s="736"/>
    </row>
    <row r="152" spans="1:69" ht="13.5" customHeight="1" x14ac:dyDescent="0.15">
      <c r="E152" s="736" t="str">
        <f>IF(確３面!E141="","",確３面!E141)</f>
        <v/>
      </c>
      <c r="F152" s="736"/>
      <c r="G152" s="736"/>
      <c r="H152" s="736"/>
      <c r="I152" s="736"/>
      <c r="J152" s="736"/>
      <c r="K152" s="736"/>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736"/>
      <c r="AI152" s="736"/>
    </row>
    <row r="153" spans="1:69" ht="13.5" customHeight="1" x14ac:dyDescent="0.15">
      <c r="E153" s="736" t="str">
        <f>IF(確３面!E142="","",確３面!E142)</f>
        <v/>
      </c>
      <c r="F153" s="736"/>
      <c r="G153" s="736"/>
      <c r="H153" s="736"/>
      <c r="I153" s="736"/>
      <c r="J153" s="736"/>
      <c r="K153" s="736"/>
      <c r="L153" s="736"/>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736"/>
      <c r="AI153" s="736"/>
    </row>
    <row r="154" spans="1:69" x14ac:dyDescent="0.15">
      <c r="E154" s="736" t="str">
        <f>IF(確３面!E143="","",確３面!E143)</f>
        <v/>
      </c>
      <c r="F154" s="736"/>
      <c r="G154" s="736"/>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row>
    <row r="155" spans="1:69" x14ac:dyDescent="0.15">
      <c r="E155" s="736" t="str">
        <f>IF(確３面!E144="","",確３面!E144)</f>
        <v/>
      </c>
      <c r="F155" s="736"/>
      <c r="G155" s="736"/>
      <c r="H155" s="736"/>
      <c r="I155" s="736"/>
      <c r="J155" s="736"/>
      <c r="K155" s="736"/>
      <c r="L155" s="736"/>
      <c r="M155" s="736"/>
      <c r="N155" s="736"/>
      <c r="O155" s="736"/>
      <c r="P155" s="736"/>
      <c r="Q155" s="736"/>
      <c r="R155" s="736"/>
      <c r="S155" s="736"/>
      <c r="T155" s="736"/>
      <c r="U155" s="736"/>
      <c r="V155" s="736"/>
      <c r="W155" s="736"/>
      <c r="X155" s="736"/>
      <c r="Y155" s="736"/>
      <c r="Z155" s="736"/>
      <c r="AA155" s="736"/>
      <c r="AB155" s="736"/>
      <c r="AC155" s="736"/>
      <c r="AD155" s="736"/>
      <c r="AE155" s="736"/>
      <c r="AF155" s="736"/>
      <c r="AG155" s="736"/>
      <c r="AH155" s="736"/>
      <c r="AI155" s="736"/>
    </row>
    <row r="156" spans="1:69" x14ac:dyDescent="0.15">
      <c r="E156" s="736" t="str">
        <f>IF(確３面!E145="","",確３面!E145)</f>
        <v/>
      </c>
      <c r="F156" s="736"/>
      <c r="G156" s="736"/>
      <c r="H156" s="736"/>
      <c r="I156" s="736"/>
      <c r="J156" s="736"/>
      <c r="K156" s="736"/>
      <c r="L156" s="736"/>
      <c r="M156" s="736"/>
      <c r="N156" s="736"/>
      <c r="O156" s="736"/>
      <c r="P156" s="736"/>
      <c r="Q156" s="736"/>
      <c r="R156" s="736"/>
      <c r="S156" s="736"/>
      <c r="T156" s="736"/>
      <c r="U156" s="736"/>
      <c r="V156" s="736"/>
      <c r="W156" s="736"/>
      <c r="X156" s="736"/>
      <c r="Y156" s="736"/>
      <c r="Z156" s="736"/>
      <c r="AA156" s="736"/>
      <c r="AB156" s="736"/>
      <c r="AC156" s="736"/>
      <c r="AD156" s="736"/>
      <c r="AE156" s="736"/>
      <c r="AF156" s="736"/>
      <c r="AG156" s="736"/>
      <c r="AH156" s="736"/>
      <c r="AI156" s="736"/>
    </row>
    <row r="157" spans="1:69" ht="6.95" customHeight="1" thickBot="1" x14ac:dyDescent="0.2">
      <c r="A157" s="441"/>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273"/>
      <c r="AK157" s="273"/>
      <c r="AL157" s="273"/>
    </row>
    <row r="158" spans="1:69" ht="13.5" thickTop="1" x14ac:dyDescent="0.15"/>
  </sheetData>
  <sheetProtection algorithmName="SHA-512" hashValue="tylEJYmlcUbbnJCvHS9yftcqaH2STsPMuR8OuaAUNN3pQ04GzqLS6Var+RkRqvWoEJ14sM+2VZpTDVEAALw81A==" saltValue="q19o6jIKN9/d4kviUuJ9yQ==" spinCount="100000" sheet="1" objects="1" scenarios="1"/>
  <protectedRanges>
    <protectedRange sqref="H134:H135 H132 N132" name="範囲4"/>
    <protectedRange sqref="E133:P133 E134:G135 J134:P135 E132:G132 J132:M132 O132:P132" name="範囲5"/>
  </protectedRanges>
  <mergeCells count="137">
    <mergeCell ref="B77:I77"/>
    <mergeCell ref="B78:I78"/>
    <mergeCell ref="K67:P67"/>
    <mergeCell ref="S67:X67"/>
    <mergeCell ref="AA67:AF67"/>
    <mergeCell ref="K74:P74"/>
    <mergeCell ref="S74:X74"/>
    <mergeCell ref="AA74:AF74"/>
    <mergeCell ref="K75:P75"/>
    <mergeCell ref="S75:X75"/>
    <mergeCell ref="AA75:AF75"/>
    <mergeCell ref="K77:P77"/>
    <mergeCell ref="K78:P78"/>
    <mergeCell ref="B71:I71"/>
    <mergeCell ref="B70:I70"/>
    <mergeCell ref="B72:I72"/>
    <mergeCell ref="K69:P69"/>
    <mergeCell ref="S69:X69"/>
    <mergeCell ref="AA69:AF69"/>
    <mergeCell ref="B67:I67"/>
    <mergeCell ref="B69:I69"/>
    <mergeCell ref="B74:I74"/>
    <mergeCell ref="B75:I75"/>
    <mergeCell ref="B76:I76"/>
    <mergeCell ref="O24:X24"/>
    <mergeCell ref="D24:M24"/>
    <mergeCell ref="Z23:AI23"/>
    <mergeCell ref="E150:AI150"/>
    <mergeCell ref="E151:AI151"/>
    <mergeCell ref="K90:P90"/>
    <mergeCell ref="S90:X90"/>
    <mergeCell ref="K91:P91"/>
    <mergeCell ref="S91:X91"/>
    <mergeCell ref="E100:AI100"/>
    <mergeCell ref="E101:AI101"/>
    <mergeCell ref="E102:AI102"/>
    <mergeCell ref="J92:R92"/>
    <mergeCell ref="T92:AE92"/>
    <mergeCell ref="N84:P84"/>
    <mergeCell ref="N85:P85"/>
    <mergeCell ref="K89:P89"/>
    <mergeCell ref="S89:X89"/>
    <mergeCell ref="K76:P76"/>
    <mergeCell ref="S76:X76"/>
    <mergeCell ref="AA76:AF76"/>
    <mergeCell ref="K70:P70"/>
    <mergeCell ref="S70:X70"/>
    <mergeCell ref="AA70:AF70"/>
    <mergeCell ref="E152:AI152"/>
    <mergeCell ref="E153:AI153"/>
    <mergeCell ref="E154:AI154"/>
    <mergeCell ref="E156:AI156"/>
    <mergeCell ref="E139:AI139"/>
    <mergeCell ref="E140:AI140"/>
    <mergeCell ref="E141:AI141"/>
    <mergeCell ref="E142:AI142"/>
    <mergeCell ref="E103:AI103"/>
    <mergeCell ref="E104:AI104"/>
    <mergeCell ref="E105:AI105"/>
    <mergeCell ref="E106:AI106"/>
    <mergeCell ref="R116:AH116"/>
    <mergeCell ref="R117:AH117"/>
    <mergeCell ref="R118:AH118"/>
    <mergeCell ref="E143:AI143"/>
    <mergeCell ref="E144:AI144"/>
    <mergeCell ref="E145:AI145"/>
    <mergeCell ref="E155:AI155"/>
    <mergeCell ref="K71:P71"/>
    <mergeCell ref="S71:X71"/>
    <mergeCell ref="AA71:AF71"/>
    <mergeCell ref="K72:P72"/>
    <mergeCell ref="S72:X72"/>
    <mergeCell ref="AA72:AF72"/>
    <mergeCell ref="B64:I64"/>
    <mergeCell ref="K64:P64"/>
    <mergeCell ref="S64:X64"/>
    <mergeCell ref="AA64:AF64"/>
    <mergeCell ref="K66:P66"/>
    <mergeCell ref="S66:X66"/>
    <mergeCell ref="AA66:AF66"/>
    <mergeCell ref="B68:I68"/>
    <mergeCell ref="K68:P68"/>
    <mergeCell ref="S68:X68"/>
    <mergeCell ref="AA68:AF68"/>
    <mergeCell ref="K57:P57"/>
    <mergeCell ref="K61:P61"/>
    <mergeCell ref="S61:X61"/>
    <mergeCell ref="AA61:AF61"/>
    <mergeCell ref="K63:P63"/>
    <mergeCell ref="S63:X63"/>
    <mergeCell ref="AA63:AF63"/>
    <mergeCell ref="K56:P56"/>
    <mergeCell ref="S56:X56"/>
    <mergeCell ref="AA56:AF56"/>
    <mergeCell ref="J47:M47"/>
    <mergeCell ref="O47:AH47"/>
    <mergeCell ref="A50:F50"/>
    <mergeCell ref="H50:I50"/>
    <mergeCell ref="K50:L50"/>
    <mergeCell ref="N50:O50"/>
    <mergeCell ref="Q50:R50"/>
    <mergeCell ref="K54:P54"/>
    <mergeCell ref="S54:X54"/>
    <mergeCell ref="AA54:AF54"/>
    <mergeCell ref="K39:P39"/>
    <mergeCell ref="S39:X39"/>
    <mergeCell ref="AA39:AF39"/>
    <mergeCell ref="K40:P40"/>
    <mergeCell ref="K41:P41"/>
    <mergeCell ref="T42:W42"/>
    <mergeCell ref="T43:W43"/>
    <mergeCell ref="J44:O44"/>
    <mergeCell ref="Q44:AI44"/>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s>
  <phoneticPr fontId="2"/>
  <dataValidations count="4">
    <dataValidation errorStyle="warning" imeMode="off" allowBlank="1" showInputMessage="1" showErrorMessage="1" sqref="K57" xr:uid="{00000000-0002-0000-1000-000000000000}"/>
    <dataValidation imeMode="halfAlpha" allowBlank="1" showInputMessage="1" showErrorMessage="1" sqref="S55:X56 K55:P56" xr:uid="{00000000-0002-0000-1000-000001000000}"/>
    <dataValidation imeMode="off" allowBlank="1" showInputMessage="1" showErrorMessage="1" sqref="AA55:AF56" xr:uid="{00000000-0002-0000-1000-000002000000}"/>
    <dataValidation imeMode="hiragana" allowBlank="1" showInputMessage="1" showErrorMessage="1" sqref="E132:E135" xr:uid="{D061DF1A-C4A9-4D25-8064-2C20FB854D5A}"/>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rowBreaks count="1" manualBreakCount="1">
    <brk id="80"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AM109"/>
  <sheetViews>
    <sheetView view="pageBreakPreview" zoomScaleNormal="100" zoomScaleSheetLayoutView="100" workbookViewId="0">
      <selection activeCell="S3" sqref="S3"/>
    </sheetView>
  </sheetViews>
  <sheetFormatPr defaultColWidth="2.625" defaultRowHeight="13.5" x14ac:dyDescent="0.15"/>
  <cols>
    <col min="1" max="34" width="2.625" style="1" customWidth="1"/>
    <col min="35" max="16384" width="2.625" style="1"/>
  </cols>
  <sheetData>
    <row r="1" spans="1:39" x14ac:dyDescent="0.15">
      <c r="A1" s="908" t="s">
        <v>110</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row>
    <row r="2" spans="1:39" ht="13.5" customHeight="1" x14ac:dyDescent="0.15">
      <c r="A2" s="908"/>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row>
    <row r="3" spans="1:39" ht="6.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x14ac:dyDescent="0.15"/>
    <row r="5" spans="1:39" ht="13.5" customHeight="1" x14ac:dyDescent="0.15">
      <c r="A5" s="1" t="s">
        <v>111</v>
      </c>
      <c r="AM5" s="1" t="s">
        <v>894</v>
      </c>
    </row>
    <row r="6" spans="1:39" ht="13.5" customHeight="1" x14ac:dyDescent="0.15">
      <c r="AM6" s="1" t="s">
        <v>895</v>
      </c>
    </row>
    <row r="7" spans="1:39" ht="13.5" customHeight="1" x14ac:dyDescent="0.15"/>
    <row r="8" spans="1:39" ht="13.5" customHeight="1" x14ac:dyDescent="0.15"/>
    <row r="9" spans="1:39" ht="13.5" customHeight="1" x14ac:dyDescent="0.15"/>
    <row r="10" spans="1:39" ht="13.5" customHeight="1" x14ac:dyDescent="0.15"/>
    <row r="11" spans="1:39" ht="13.5" customHeight="1" x14ac:dyDescent="0.15"/>
    <row r="12" spans="1:39" ht="13.5" customHeight="1" x14ac:dyDescent="0.15"/>
    <row r="13" spans="1:39" ht="13.5" customHeight="1" x14ac:dyDescent="0.15"/>
    <row r="14" spans="1:39" ht="13.5" customHeight="1" x14ac:dyDescent="0.15"/>
    <row r="15" spans="1:39" ht="13.5" customHeight="1" x14ac:dyDescent="0.15"/>
    <row r="16" spans="1:39" ht="13.5" customHeight="1" x14ac:dyDescent="0.15"/>
    <row r="17" spans="1:35" ht="13.5" customHeight="1" x14ac:dyDescent="0.15"/>
    <row r="18" spans="1:35" ht="13.5" customHeight="1" x14ac:dyDescent="0.15"/>
    <row r="19" spans="1:35" ht="13.5" customHeight="1" x14ac:dyDescent="0.15"/>
    <row r="20" spans="1:35" ht="13.5" customHeight="1" x14ac:dyDescent="0.15"/>
    <row r="21" spans="1:35" ht="13.5" customHeight="1" x14ac:dyDescent="0.15"/>
    <row r="22" spans="1:35" ht="13.5" customHeight="1" x14ac:dyDescent="0.15"/>
    <row r="23" spans="1:35" ht="13.5" customHeight="1" x14ac:dyDescent="0.15"/>
    <row r="24" spans="1:35" ht="13.5" customHeight="1" x14ac:dyDescent="0.15"/>
    <row r="25" spans="1:35" ht="13.5" customHeight="1" x14ac:dyDescent="0.15"/>
    <row r="26" spans="1:35" ht="13.5" customHeight="1" x14ac:dyDescent="0.15"/>
    <row r="27" spans="1:35" ht="13.5" customHeight="1" x14ac:dyDescent="0.15"/>
    <row r="28" spans="1:35" ht="13.5" customHeight="1" x14ac:dyDescent="0.15"/>
    <row r="29" spans="1:35" ht="13.5" customHeight="1" x14ac:dyDescent="0.15"/>
    <row r="30" spans="1:35" ht="13.5" customHeight="1" x14ac:dyDescent="0.15"/>
    <row r="31" spans="1:35" ht="6.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x14ac:dyDescent="0.15"/>
    <row r="33" spans="1:39" ht="13.5" customHeight="1" x14ac:dyDescent="0.15">
      <c r="A33" s="1" t="s">
        <v>112</v>
      </c>
      <c r="AM33" s="1" t="s">
        <v>894</v>
      </c>
    </row>
    <row r="34" spans="1:39" ht="13.5" customHeight="1" x14ac:dyDescent="0.15">
      <c r="AM34" s="1" t="s">
        <v>895</v>
      </c>
    </row>
    <row r="35" spans="1:39" ht="13.5" customHeight="1" x14ac:dyDescent="0.15"/>
    <row r="36" spans="1:39" ht="13.5" customHeight="1" x14ac:dyDescent="0.15"/>
    <row r="37" spans="1:39" ht="13.5" customHeight="1" x14ac:dyDescent="0.15"/>
    <row r="38" spans="1:39" ht="13.5" customHeight="1" x14ac:dyDescent="0.15"/>
    <row r="39" spans="1:39" ht="13.5" customHeight="1" x14ac:dyDescent="0.15"/>
    <row r="40" spans="1:39" ht="13.5" customHeight="1" x14ac:dyDescent="0.15"/>
    <row r="41" spans="1:39" ht="13.5" customHeight="1" x14ac:dyDescent="0.15"/>
    <row r="42" spans="1:39" ht="13.5" customHeight="1" x14ac:dyDescent="0.15"/>
    <row r="43" spans="1:39" ht="13.5" customHeight="1" x14ac:dyDescent="0.15"/>
    <row r="44" spans="1:39" ht="13.5" customHeight="1" x14ac:dyDescent="0.15"/>
    <row r="45" spans="1:39" ht="13.5" customHeight="1" x14ac:dyDescent="0.15"/>
    <row r="46" spans="1:39" ht="13.5" customHeight="1" x14ac:dyDescent="0.15"/>
    <row r="47" spans="1:39" ht="13.5" customHeight="1" x14ac:dyDescent="0.15"/>
    <row r="48" spans="1:39" ht="13.5" customHeight="1" x14ac:dyDescent="0.15"/>
    <row r="49" spans="1:35" ht="13.5" customHeight="1" x14ac:dyDescent="0.15"/>
    <row r="50" spans="1:35" ht="13.5" customHeight="1" x14ac:dyDescent="0.15"/>
    <row r="51" spans="1:35" ht="13.5" customHeight="1" x14ac:dyDescent="0.15"/>
    <row r="52" spans="1:35" ht="13.5" customHeight="1" x14ac:dyDescent="0.15"/>
    <row r="53" spans="1:35" ht="13.5" customHeight="1" x14ac:dyDescent="0.15"/>
    <row r="54" spans="1:35" ht="13.5" customHeight="1" x14ac:dyDescent="0.15"/>
    <row r="55" spans="1:35" ht="13.5" customHeight="1" x14ac:dyDescent="0.15"/>
    <row r="56" spans="1:35" ht="13.5" customHeight="1" x14ac:dyDescent="0.15"/>
    <row r="57" spans="1:35" ht="13.5" customHeight="1" x14ac:dyDescent="0.15"/>
    <row r="58" spans="1:35" ht="13.5" customHeight="1" x14ac:dyDescent="0.15"/>
    <row r="59" spans="1:35" ht="13.5" customHeight="1" x14ac:dyDescent="0.15"/>
    <row r="60" spans="1:35" ht="13.5" customHeight="1" x14ac:dyDescent="0.15"/>
    <row r="61" spans="1:35" ht="13.5" customHeight="1" x14ac:dyDescent="0.15"/>
    <row r="62" spans="1:35" ht="13.5" customHeight="1" x14ac:dyDescent="0.15"/>
    <row r="63" spans="1:35" ht="13.5" customHeight="1" x14ac:dyDescent="0.15"/>
    <row r="64" spans="1:35" ht="6.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x14ac:dyDescent="0.2"/>
    <row r="66" spans="36:37" ht="13.5" customHeight="1" thickTop="1" x14ac:dyDescent="0.15">
      <c r="AJ66" s="280"/>
      <c r="AK66" s="281"/>
    </row>
    <row r="67" spans="36:37" ht="13.5" customHeight="1" x14ac:dyDescent="0.15">
      <c r="AJ67" s="282"/>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sheetData>
  <sheetProtection selectLockedCells="1" selectUnlockedCells="1"/>
  <mergeCells count="1">
    <mergeCell ref="A1:AI2"/>
  </mergeCells>
  <phoneticPr fontId="2"/>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60"/>
  <sheetViews>
    <sheetView view="pageBreakPreview" zoomScaleNormal="100" zoomScaleSheetLayoutView="100" workbookViewId="0">
      <selection activeCell="S3" sqref="S3"/>
    </sheetView>
  </sheetViews>
  <sheetFormatPr defaultRowHeight="13.5" x14ac:dyDescent="0.15"/>
  <cols>
    <col min="1" max="35" width="2.75" style="422" customWidth="1"/>
    <col min="36" max="253" width="8.875" style="422"/>
    <col min="254" max="291" width="2.75" style="422" customWidth="1"/>
    <col min="292" max="509" width="8.875" style="422"/>
    <col min="510" max="547" width="2.75" style="422" customWidth="1"/>
    <col min="548" max="765" width="8.875" style="422"/>
    <col min="766" max="803" width="2.75" style="422" customWidth="1"/>
    <col min="804" max="1021" width="8.875" style="422"/>
    <col min="1022" max="1059" width="2.75" style="422" customWidth="1"/>
    <col min="1060" max="1277" width="8.875" style="422"/>
    <col min="1278" max="1315" width="2.75" style="422" customWidth="1"/>
    <col min="1316" max="1533" width="8.875" style="422"/>
    <col min="1534" max="1571" width="2.75" style="422" customWidth="1"/>
    <col min="1572" max="1789" width="8.875" style="422"/>
    <col min="1790" max="1827" width="2.75" style="422" customWidth="1"/>
    <col min="1828" max="2045" width="8.875" style="422"/>
    <col min="2046" max="2083" width="2.75" style="422" customWidth="1"/>
    <col min="2084" max="2301" width="8.875" style="422"/>
    <col min="2302" max="2339" width="2.75" style="422" customWidth="1"/>
    <col min="2340" max="2557" width="8.875" style="422"/>
    <col min="2558" max="2595" width="2.75" style="422" customWidth="1"/>
    <col min="2596" max="2813" width="8.875" style="422"/>
    <col min="2814" max="2851" width="2.75" style="422" customWidth="1"/>
    <col min="2852" max="3069" width="8.875" style="422"/>
    <col min="3070" max="3107" width="2.75" style="422" customWidth="1"/>
    <col min="3108" max="3325" width="8.875" style="422"/>
    <col min="3326" max="3363" width="2.75" style="422" customWidth="1"/>
    <col min="3364" max="3581" width="8.875" style="422"/>
    <col min="3582" max="3619" width="2.75" style="422" customWidth="1"/>
    <col min="3620" max="3837" width="8.875" style="422"/>
    <col min="3838" max="3875" width="2.75" style="422" customWidth="1"/>
    <col min="3876" max="4093" width="8.875" style="422"/>
    <col min="4094" max="4131" width="2.75" style="422" customWidth="1"/>
    <col min="4132" max="4349" width="8.875" style="422"/>
    <col min="4350" max="4387" width="2.75" style="422" customWidth="1"/>
    <col min="4388" max="4605" width="8.875" style="422"/>
    <col min="4606" max="4643" width="2.75" style="422" customWidth="1"/>
    <col min="4644" max="4861" width="8.875" style="422"/>
    <col min="4862" max="4899" width="2.75" style="422" customWidth="1"/>
    <col min="4900" max="5117" width="8.875" style="422"/>
    <col min="5118" max="5155" width="2.75" style="422" customWidth="1"/>
    <col min="5156" max="5373" width="8.875" style="422"/>
    <col min="5374" max="5411" width="2.75" style="422" customWidth="1"/>
    <col min="5412" max="5629" width="8.875" style="422"/>
    <col min="5630" max="5667" width="2.75" style="422" customWidth="1"/>
    <col min="5668" max="5885" width="8.875" style="422"/>
    <col min="5886" max="5923" width="2.75" style="422" customWidth="1"/>
    <col min="5924" max="6141" width="8.875" style="422"/>
    <col min="6142" max="6179" width="2.75" style="422" customWidth="1"/>
    <col min="6180" max="6397" width="8.875" style="422"/>
    <col min="6398" max="6435" width="2.75" style="422" customWidth="1"/>
    <col min="6436" max="6653" width="8.875" style="422"/>
    <col min="6654" max="6691" width="2.75" style="422" customWidth="1"/>
    <col min="6692" max="6909" width="8.875" style="422"/>
    <col min="6910" max="6947" width="2.75" style="422" customWidth="1"/>
    <col min="6948" max="7165" width="8.875" style="422"/>
    <col min="7166" max="7203" width="2.75" style="422" customWidth="1"/>
    <col min="7204" max="7421" width="8.875" style="422"/>
    <col min="7422" max="7459" width="2.75" style="422" customWidth="1"/>
    <col min="7460" max="7677" width="8.875" style="422"/>
    <col min="7678" max="7715" width="2.75" style="422" customWidth="1"/>
    <col min="7716" max="7933" width="8.875" style="422"/>
    <col min="7934" max="7971" width="2.75" style="422" customWidth="1"/>
    <col min="7972" max="8189" width="8.875" style="422"/>
    <col min="8190" max="8227" width="2.75" style="422" customWidth="1"/>
    <col min="8228" max="8445" width="8.875" style="422"/>
    <col min="8446" max="8483" width="2.75" style="422" customWidth="1"/>
    <col min="8484" max="8701" width="8.875" style="422"/>
    <col min="8702" max="8739" width="2.75" style="422" customWidth="1"/>
    <col min="8740" max="8957" width="8.875" style="422"/>
    <col min="8958" max="8995" width="2.75" style="422" customWidth="1"/>
    <col min="8996" max="9213" width="8.875" style="422"/>
    <col min="9214" max="9251" width="2.75" style="422" customWidth="1"/>
    <col min="9252" max="9469" width="8.875" style="422"/>
    <col min="9470" max="9507" width="2.75" style="422" customWidth="1"/>
    <col min="9508" max="9725" width="8.875" style="422"/>
    <col min="9726" max="9763" width="2.75" style="422" customWidth="1"/>
    <col min="9764" max="9981" width="8.875" style="422"/>
    <col min="9982" max="10019" width="2.75" style="422" customWidth="1"/>
    <col min="10020" max="10237" width="8.875" style="422"/>
    <col min="10238" max="10275" width="2.75" style="422" customWidth="1"/>
    <col min="10276" max="10493" width="8.875" style="422"/>
    <col min="10494" max="10531" width="2.75" style="422" customWidth="1"/>
    <col min="10532" max="10749" width="8.875" style="422"/>
    <col min="10750" max="10787" width="2.75" style="422" customWidth="1"/>
    <col min="10788" max="11005" width="8.875" style="422"/>
    <col min="11006" max="11043" width="2.75" style="422" customWidth="1"/>
    <col min="11044" max="11261" width="8.875" style="422"/>
    <col min="11262" max="11299" width="2.75" style="422" customWidth="1"/>
    <col min="11300" max="11517" width="8.875" style="422"/>
    <col min="11518" max="11555" width="2.75" style="422" customWidth="1"/>
    <col min="11556" max="11773" width="8.875" style="422"/>
    <col min="11774" max="11811" width="2.75" style="422" customWidth="1"/>
    <col min="11812" max="12029" width="8.875" style="422"/>
    <col min="12030" max="12067" width="2.75" style="422" customWidth="1"/>
    <col min="12068" max="12285" width="8.875" style="422"/>
    <col min="12286" max="12323" width="2.75" style="422" customWidth="1"/>
    <col min="12324" max="12541" width="8.875" style="422"/>
    <col min="12542" max="12579" width="2.75" style="422" customWidth="1"/>
    <col min="12580" max="12797" width="8.875" style="422"/>
    <col min="12798" max="12835" width="2.75" style="422" customWidth="1"/>
    <col min="12836" max="13053" width="8.875" style="422"/>
    <col min="13054" max="13091" width="2.75" style="422" customWidth="1"/>
    <col min="13092" max="13309" width="8.875" style="422"/>
    <col min="13310" max="13347" width="2.75" style="422" customWidth="1"/>
    <col min="13348" max="13565" width="8.875" style="422"/>
    <col min="13566" max="13603" width="2.75" style="422" customWidth="1"/>
    <col min="13604" max="13821" width="8.875" style="422"/>
    <col min="13822" max="13859" width="2.75" style="422" customWidth="1"/>
    <col min="13860" max="14077" width="8.875" style="422"/>
    <col min="14078" max="14115" width="2.75" style="422" customWidth="1"/>
    <col min="14116" max="14333" width="8.875" style="422"/>
    <col min="14334" max="14371" width="2.75" style="422" customWidth="1"/>
    <col min="14372" max="14589" width="8.875" style="422"/>
    <col min="14590" max="14627" width="2.75" style="422" customWidth="1"/>
    <col min="14628" max="14845" width="8.875" style="422"/>
    <col min="14846" max="14883" width="2.75" style="422" customWidth="1"/>
    <col min="14884" max="15101" width="8.875" style="422"/>
    <col min="15102" max="15139" width="2.75" style="422" customWidth="1"/>
    <col min="15140" max="15357" width="8.875" style="422"/>
    <col min="15358" max="15395" width="2.75" style="422" customWidth="1"/>
    <col min="15396" max="15613" width="8.875" style="422"/>
    <col min="15614" max="15651" width="2.75" style="422" customWidth="1"/>
    <col min="15652" max="15869" width="8.875" style="422"/>
    <col min="15870" max="15907" width="2.75" style="422" customWidth="1"/>
    <col min="15908" max="16125" width="8.875" style="422"/>
    <col min="16126" max="16163" width="2.75" style="422" customWidth="1"/>
    <col min="16164" max="16384" width="8.875" style="422"/>
  </cols>
  <sheetData>
    <row r="1" spans="1:33" x14ac:dyDescent="0.15">
      <c r="A1" s="910" t="s">
        <v>1118</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row>
    <row r="2" spans="1:33" x14ac:dyDescent="0.15">
      <c r="A2" s="910"/>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row>
    <row r="4" spans="1:33" x14ac:dyDescent="0.15">
      <c r="V4" s="911" t="s">
        <v>1119</v>
      </c>
      <c r="W4" s="911"/>
      <c r="X4" s="911"/>
      <c r="Y4" s="911"/>
      <c r="Z4" s="422" t="s">
        <v>1120</v>
      </c>
      <c r="AA4" s="911"/>
      <c r="AB4" s="911"/>
      <c r="AC4" s="422" t="s">
        <v>738</v>
      </c>
      <c r="AD4" s="911"/>
      <c r="AE4" s="911"/>
      <c r="AF4" s="422" t="s">
        <v>739</v>
      </c>
    </row>
    <row r="5" spans="1:33" s="424" customFormat="1" ht="12" x14ac:dyDescent="0.15"/>
    <row r="6" spans="1:33" s="424" customFormat="1" ht="12" x14ac:dyDescent="0.15"/>
    <row r="7" spans="1:33" x14ac:dyDescent="0.15">
      <c r="B7" s="422" t="s">
        <v>1121</v>
      </c>
    </row>
    <row r="8" spans="1:33" x14ac:dyDescent="0.15">
      <c r="C8" s="422" t="s">
        <v>1122</v>
      </c>
    </row>
    <row r="10" spans="1:33" x14ac:dyDescent="0.15">
      <c r="N10" s="422" t="s">
        <v>1123</v>
      </c>
      <c r="Q10" s="425" t="s">
        <v>1124</v>
      </c>
      <c r="U10" s="909" t="str">
        <f>確２面!$K$18</f>
        <v/>
      </c>
      <c r="V10" s="909"/>
      <c r="W10" s="909"/>
      <c r="X10" s="909"/>
      <c r="Y10" s="909"/>
      <c r="Z10" s="909"/>
      <c r="AA10" s="909"/>
      <c r="AB10" s="909"/>
      <c r="AC10" s="909"/>
      <c r="AD10" s="909"/>
      <c r="AE10" s="909"/>
      <c r="AF10" s="909"/>
      <c r="AG10" s="909"/>
    </row>
    <row r="11" spans="1:33" x14ac:dyDescent="0.15">
      <c r="Q11" s="425"/>
      <c r="U11" s="425"/>
      <c r="V11" s="425"/>
      <c r="W11" s="425"/>
      <c r="X11" s="425"/>
      <c r="Y11" s="425"/>
      <c r="Z11" s="425"/>
      <c r="AA11" s="425"/>
      <c r="AB11" s="425"/>
      <c r="AC11" s="425"/>
      <c r="AD11" s="425"/>
      <c r="AE11" s="425"/>
      <c r="AF11" s="425"/>
      <c r="AG11" s="425"/>
    </row>
    <row r="12" spans="1:33" x14ac:dyDescent="0.15">
      <c r="Q12" s="422" t="s">
        <v>1125</v>
      </c>
      <c r="U12" s="926" t="str">
        <f>確２面!$K$16</f>
        <v/>
      </c>
      <c r="V12" s="926"/>
      <c r="W12" s="926"/>
      <c r="X12" s="926"/>
      <c r="Y12" s="926"/>
      <c r="Z12" s="926"/>
      <c r="AA12" s="926"/>
      <c r="AB12" s="926"/>
      <c r="AC12" s="926"/>
      <c r="AD12" s="926"/>
      <c r="AE12" s="926"/>
      <c r="AF12" s="926"/>
      <c r="AG12" s="926"/>
    </row>
    <row r="14" spans="1:33" x14ac:dyDescent="0.15">
      <c r="B14" s="422" t="s">
        <v>1126</v>
      </c>
    </row>
    <row r="15" spans="1:33" x14ac:dyDescent="0.15">
      <c r="B15" s="422" t="s">
        <v>1127</v>
      </c>
    </row>
    <row r="17" spans="1:36" x14ac:dyDescent="0.15">
      <c r="A17" s="422" t="s">
        <v>1128</v>
      </c>
      <c r="H17" s="927"/>
      <c r="I17" s="927"/>
      <c r="J17" s="927"/>
      <c r="K17" s="927"/>
      <c r="L17" s="927"/>
      <c r="M17" s="927"/>
      <c r="N17" s="927"/>
      <c r="O17" s="927"/>
      <c r="P17" s="927"/>
      <c r="Q17" s="927"/>
      <c r="R17" s="927"/>
      <c r="S17" s="927"/>
      <c r="T17" s="927"/>
    </row>
    <row r="19" spans="1:36" x14ac:dyDescent="0.15">
      <c r="A19" s="422" t="s">
        <v>1129</v>
      </c>
      <c r="H19" s="909">
        <f>確２面!$K$8</f>
        <v>0</v>
      </c>
      <c r="I19" s="909"/>
      <c r="J19" s="909"/>
      <c r="K19" s="909"/>
      <c r="L19" s="909"/>
      <c r="M19" s="909"/>
      <c r="N19" s="909"/>
      <c r="O19" s="909"/>
      <c r="P19" s="909"/>
      <c r="Q19" s="909"/>
      <c r="R19" s="909"/>
      <c r="S19" s="909"/>
      <c r="T19" s="909" t="s">
        <v>1144</v>
      </c>
      <c r="U19" s="909"/>
      <c r="V19" s="909"/>
      <c r="W19" s="909"/>
      <c r="X19" s="909"/>
      <c r="Y19" s="909"/>
      <c r="Z19" s="909"/>
      <c r="AA19" s="909"/>
      <c r="AB19" s="909"/>
      <c r="AC19" s="909"/>
      <c r="AD19" s="909"/>
      <c r="AE19" s="909"/>
      <c r="AF19" s="909"/>
    </row>
    <row r="20" spans="1:36" x14ac:dyDescent="0.15">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row>
    <row r="21" spans="1:36" x14ac:dyDescent="0.15">
      <c r="A21" s="422" t="s">
        <v>1130</v>
      </c>
      <c r="H21" s="928">
        <f>確３面!$H$6</f>
        <v>0</v>
      </c>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J21" s="422" t="s">
        <v>1131</v>
      </c>
    </row>
    <row r="22" spans="1:36" x14ac:dyDescent="0.15">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row>
    <row r="23" spans="1:36" x14ac:dyDescent="0.15">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row>
    <row r="24" spans="1:36" x14ac:dyDescent="0.15">
      <c r="B24" s="425"/>
    </row>
    <row r="25" spans="1:36" x14ac:dyDescent="0.15">
      <c r="A25" s="427"/>
      <c r="B25" s="929" t="s">
        <v>1132</v>
      </c>
      <c r="C25" s="930"/>
      <c r="D25" s="930"/>
      <c r="E25" s="930"/>
      <c r="F25" s="930"/>
      <c r="G25" s="929" t="s">
        <v>1133</v>
      </c>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1"/>
    </row>
    <row r="26" spans="1:36" x14ac:dyDescent="0.15">
      <c r="A26" s="912"/>
      <c r="B26" s="933" t="s">
        <v>1134</v>
      </c>
      <c r="C26" s="934"/>
      <c r="D26" s="934"/>
      <c r="E26" s="934"/>
      <c r="F26" s="934"/>
      <c r="G26" s="939" t="s">
        <v>1135</v>
      </c>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1"/>
    </row>
    <row r="27" spans="1:36" x14ac:dyDescent="0.15">
      <c r="A27" s="913"/>
      <c r="B27" s="935"/>
      <c r="C27" s="936"/>
      <c r="D27" s="936"/>
      <c r="E27" s="936"/>
      <c r="F27" s="936"/>
      <c r="G27" s="942"/>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4"/>
    </row>
    <row r="28" spans="1:36" x14ac:dyDescent="0.15">
      <c r="A28" s="932"/>
      <c r="B28" s="937"/>
      <c r="C28" s="938"/>
      <c r="D28" s="938"/>
      <c r="E28" s="938"/>
      <c r="F28" s="938"/>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7"/>
    </row>
    <row r="29" spans="1:36" x14ac:dyDescent="0.15">
      <c r="A29" s="428"/>
      <c r="B29" s="429"/>
      <c r="C29" s="429"/>
      <c r="D29" s="429"/>
      <c r="E29" s="429"/>
      <c r="F29" s="429"/>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row>
    <row r="30" spans="1:36" x14ac:dyDescent="0.15">
      <c r="B30" s="431"/>
      <c r="C30" s="431"/>
      <c r="D30" s="431"/>
      <c r="E30" s="431"/>
      <c r="F30" s="431"/>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row>
    <row r="31" spans="1:36" x14ac:dyDescent="0.15">
      <c r="A31" s="427"/>
      <c r="B31" s="929" t="s">
        <v>1132</v>
      </c>
      <c r="C31" s="930"/>
      <c r="D31" s="930"/>
      <c r="E31" s="930"/>
      <c r="F31" s="930"/>
      <c r="G31" s="929" t="s">
        <v>1133</v>
      </c>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1"/>
    </row>
    <row r="32" spans="1:36" x14ac:dyDescent="0.15">
      <c r="A32" s="912">
        <v>1</v>
      </c>
      <c r="B32" s="914"/>
      <c r="C32" s="915"/>
      <c r="D32" s="915"/>
      <c r="E32" s="915"/>
      <c r="F32" s="916"/>
      <c r="G32" s="920"/>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2"/>
      <c r="AJ32" s="422" t="s">
        <v>1136</v>
      </c>
    </row>
    <row r="33" spans="1:33" x14ac:dyDescent="0.15">
      <c r="A33" s="913"/>
      <c r="B33" s="917"/>
      <c r="C33" s="918"/>
      <c r="D33" s="918"/>
      <c r="E33" s="918"/>
      <c r="F33" s="919"/>
      <c r="G33" s="923"/>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c r="AG33" s="925"/>
    </row>
    <row r="34" spans="1:33" x14ac:dyDescent="0.15">
      <c r="A34" s="913"/>
      <c r="B34" s="917"/>
      <c r="C34" s="918"/>
      <c r="D34" s="918"/>
      <c r="E34" s="918"/>
      <c r="F34" s="919"/>
      <c r="G34" s="923"/>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c r="AG34" s="925"/>
    </row>
    <row r="35" spans="1:33" x14ac:dyDescent="0.15">
      <c r="A35" s="913"/>
      <c r="B35" s="917"/>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5"/>
    </row>
    <row r="36" spans="1:33" x14ac:dyDescent="0.15">
      <c r="A36" s="912">
        <v>2</v>
      </c>
      <c r="B36" s="914"/>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2"/>
    </row>
    <row r="37" spans="1:33" x14ac:dyDescent="0.15">
      <c r="A37" s="913"/>
      <c r="B37" s="917"/>
      <c r="C37" s="918"/>
      <c r="D37" s="918"/>
      <c r="E37" s="918"/>
      <c r="F37" s="919"/>
      <c r="G37" s="923"/>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5"/>
    </row>
    <row r="38" spans="1:33" x14ac:dyDescent="0.15">
      <c r="A38" s="913"/>
      <c r="B38" s="917"/>
      <c r="C38" s="918"/>
      <c r="D38" s="918"/>
      <c r="E38" s="918"/>
      <c r="F38" s="919"/>
      <c r="G38" s="923"/>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5"/>
    </row>
    <row r="39" spans="1:33" x14ac:dyDescent="0.15">
      <c r="A39" s="913"/>
      <c r="B39" s="917"/>
      <c r="C39" s="918"/>
      <c r="D39" s="918"/>
      <c r="E39" s="918"/>
      <c r="F39" s="919"/>
      <c r="G39" s="923"/>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5"/>
    </row>
    <row r="40" spans="1:33" x14ac:dyDescent="0.15">
      <c r="A40" s="912">
        <v>3</v>
      </c>
      <c r="B40" s="914"/>
      <c r="C40" s="915"/>
      <c r="D40" s="915"/>
      <c r="E40" s="915"/>
      <c r="F40" s="916"/>
      <c r="G40" s="920"/>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2"/>
    </row>
    <row r="41" spans="1:33" x14ac:dyDescent="0.15">
      <c r="A41" s="913"/>
      <c r="B41" s="917"/>
      <c r="C41" s="918"/>
      <c r="D41" s="918"/>
      <c r="E41" s="918"/>
      <c r="F41" s="919"/>
      <c r="G41" s="923"/>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5"/>
    </row>
    <row r="42" spans="1:33" x14ac:dyDescent="0.15">
      <c r="A42" s="913"/>
      <c r="B42" s="917"/>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5"/>
    </row>
    <row r="43" spans="1:33" x14ac:dyDescent="0.15">
      <c r="A43" s="913"/>
      <c r="B43" s="917"/>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5"/>
    </row>
    <row r="44" spans="1:33" x14ac:dyDescent="0.15">
      <c r="A44" s="912">
        <v>4</v>
      </c>
      <c r="B44" s="914"/>
      <c r="C44" s="915"/>
      <c r="D44" s="915"/>
      <c r="E44" s="915"/>
      <c r="F44" s="916"/>
      <c r="G44" s="920"/>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2"/>
    </row>
    <row r="45" spans="1:33" x14ac:dyDescent="0.15">
      <c r="A45" s="913"/>
      <c r="B45" s="917"/>
      <c r="C45" s="918"/>
      <c r="D45" s="918"/>
      <c r="E45" s="918"/>
      <c r="F45" s="919"/>
      <c r="G45" s="923"/>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5"/>
    </row>
    <row r="46" spans="1:33" x14ac:dyDescent="0.15">
      <c r="A46" s="913"/>
      <c r="B46" s="917"/>
      <c r="C46" s="918"/>
      <c r="D46" s="918"/>
      <c r="E46" s="918"/>
      <c r="F46" s="919"/>
      <c r="G46" s="923"/>
      <c r="H46" s="924"/>
      <c r="I46" s="924"/>
      <c r="J46" s="924"/>
      <c r="K46" s="924"/>
      <c r="L46" s="924"/>
      <c r="M46" s="924"/>
      <c r="N46" s="924"/>
      <c r="O46" s="924"/>
      <c r="P46" s="924"/>
      <c r="Q46" s="924"/>
      <c r="R46" s="924"/>
      <c r="S46" s="924"/>
      <c r="T46" s="924"/>
      <c r="U46" s="924"/>
      <c r="V46" s="924"/>
      <c r="W46" s="924"/>
      <c r="X46" s="924"/>
      <c r="Y46" s="924"/>
      <c r="Z46" s="924"/>
      <c r="AA46" s="924"/>
      <c r="AB46" s="924"/>
      <c r="AC46" s="924"/>
      <c r="AD46" s="924"/>
      <c r="AE46" s="924"/>
      <c r="AF46" s="924"/>
      <c r="AG46" s="925"/>
    </row>
    <row r="47" spans="1:33" x14ac:dyDescent="0.15">
      <c r="A47" s="913"/>
      <c r="B47" s="917"/>
      <c r="C47" s="918"/>
      <c r="D47" s="918"/>
      <c r="E47" s="918"/>
      <c r="F47" s="919"/>
      <c r="G47" s="923"/>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5"/>
    </row>
    <row r="48" spans="1:33" x14ac:dyDescent="0.15">
      <c r="A48" s="912">
        <v>5</v>
      </c>
      <c r="B48" s="914"/>
      <c r="C48" s="915"/>
      <c r="D48" s="915"/>
      <c r="E48" s="915"/>
      <c r="F48" s="916"/>
      <c r="G48" s="920"/>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2"/>
    </row>
    <row r="49" spans="1:33" x14ac:dyDescent="0.15">
      <c r="A49" s="913"/>
      <c r="B49" s="917"/>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5"/>
    </row>
    <row r="50" spans="1:33" x14ac:dyDescent="0.15">
      <c r="A50" s="913"/>
      <c r="B50" s="917"/>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5"/>
    </row>
    <row r="51" spans="1:33" x14ac:dyDescent="0.15">
      <c r="A51" s="913"/>
      <c r="B51" s="917"/>
      <c r="C51" s="918"/>
      <c r="D51" s="918"/>
      <c r="E51" s="918"/>
      <c r="F51" s="919"/>
      <c r="G51" s="923"/>
      <c r="H51" s="924"/>
      <c r="I51" s="924"/>
      <c r="J51" s="924"/>
      <c r="K51" s="924"/>
      <c r="L51" s="924"/>
      <c r="M51" s="924"/>
      <c r="N51" s="924"/>
      <c r="O51" s="924"/>
      <c r="P51" s="924"/>
      <c r="Q51" s="924"/>
      <c r="R51" s="924"/>
      <c r="S51" s="924"/>
      <c r="T51" s="924"/>
      <c r="U51" s="924"/>
      <c r="V51" s="924"/>
      <c r="W51" s="924"/>
      <c r="X51" s="924"/>
      <c r="Y51" s="924"/>
      <c r="Z51" s="924"/>
      <c r="AA51" s="924"/>
      <c r="AB51" s="924"/>
      <c r="AC51" s="924"/>
      <c r="AD51" s="924"/>
      <c r="AE51" s="924"/>
      <c r="AF51" s="924"/>
      <c r="AG51" s="925"/>
    </row>
    <row r="52" spans="1:33" x14ac:dyDescent="0.15">
      <c r="A52" s="428"/>
      <c r="B52" s="429"/>
      <c r="C52" s="429"/>
      <c r="D52" s="429"/>
      <c r="E52" s="429"/>
      <c r="F52" s="429"/>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row>
    <row r="53" spans="1:33" x14ac:dyDescent="0.15">
      <c r="B53" s="431"/>
      <c r="C53" s="431"/>
      <c r="D53" s="431"/>
      <c r="E53" s="431"/>
      <c r="F53" s="431"/>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row>
    <row r="54" spans="1:33" x14ac:dyDescent="0.15">
      <c r="B54" s="431"/>
      <c r="C54" s="431"/>
      <c r="D54" s="431"/>
      <c r="E54" s="431"/>
      <c r="F54" s="431"/>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row>
    <row r="55" spans="1:33" x14ac:dyDescent="0.15">
      <c r="B55" s="431"/>
      <c r="C55" s="431"/>
      <c r="D55" s="431"/>
      <c r="E55" s="431"/>
      <c r="F55" s="431"/>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row>
    <row r="56" spans="1:33" x14ac:dyDescent="0.15">
      <c r="A56" s="423"/>
      <c r="B56" s="431"/>
      <c r="C56" s="431"/>
      <c r="D56" s="431"/>
      <c r="E56" s="431"/>
      <c r="F56" s="431"/>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row>
    <row r="57" spans="1:33" x14ac:dyDescent="0.15">
      <c r="A57" s="423"/>
      <c r="B57" s="431"/>
      <c r="C57" s="431"/>
      <c r="D57" s="431"/>
      <c r="E57" s="431"/>
      <c r="F57" s="431"/>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row>
    <row r="58" spans="1:33" x14ac:dyDescent="0.15">
      <c r="A58" s="423"/>
      <c r="B58" s="431"/>
      <c r="C58" s="431"/>
      <c r="D58" s="431"/>
      <c r="E58" s="431"/>
      <c r="F58" s="431"/>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row>
    <row r="59" spans="1:33" x14ac:dyDescent="0.15">
      <c r="A59" s="423"/>
      <c r="B59" s="431"/>
      <c r="C59" s="431"/>
      <c r="D59" s="431"/>
      <c r="E59" s="431"/>
      <c r="F59" s="431"/>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row>
    <row r="60" spans="1:33" x14ac:dyDescent="0.15">
      <c r="C60" s="422" t="s">
        <v>1137</v>
      </c>
    </row>
  </sheetData>
  <sheetProtection algorithmName="SHA-512" hashValue="PQuu3n3zGYpBhrwAoypsSkJMZ165gCnbpJlQaDQV2fGrn240H1Em4QmJbGaAZzX+WqYGFnmDE9GFPxUZ8dfG9w==" saltValue="2niPFj2hufjK+V68ltZS8g==" spinCount="100000" sheet="1" objects="1" scenarios="1"/>
  <protectedRanges>
    <protectedRange sqref="B32:AG51" name="範囲2"/>
    <protectedRange sqref="X4 AA4 AD4 H17" name="範囲1"/>
  </protectedRanges>
  <mergeCells count="33">
    <mergeCell ref="A44:A47"/>
    <mergeCell ref="B44:F47"/>
    <mergeCell ref="G44:AG47"/>
    <mergeCell ref="A48:A51"/>
    <mergeCell ref="B48:F51"/>
    <mergeCell ref="G48:AG51"/>
    <mergeCell ref="A36:A39"/>
    <mergeCell ref="B36:F39"/>
    <mergeCell ref="G36:AG39"/>
    <mergeCell ref="A40:A43"/>
    <mergeCell ref="B40:F43"/>
    <mergeCell ref="G40:AG43"/>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U10:AG10"/>
    <mergeCell ref="A1:AG2"/>
    <mergeCell ref="V4:W4"/>
    <mergeCell ref="X4:Y4"/>
    <mergeCell ref="AA4:AB4"/>
    <mergeCell ref="AD4:AE4"/>
  </mergeCells>
  <phoneticPr fontId="2"/>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 Ver.23.0&amp;R&amp;"ＭＳ Ｐ明朝,標準"&amp;8(R0704)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利用方法</vt:lpstr>
      <vt:lpstr>業者date</vt:lpstr>
      <vt:lpstr>物件情報</vt:lpstr>
      <vt:lpstr>申込事前情報</vt:lpstr>
      <vt:lpstr>確１面</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追加説明</vt:lpstr>
      <vt:lpstr>委任状!Print_Area</vt:lpstr>
      <vt:lpstr>概１面!Print_Area</vt:lpstr>
      <vt:lpstr>概１面その２!Print_Area</vt:lpstr>
      <vt:lpstr>概２面!Print_Area</vt:lpstr>
      <vt:lpstr>概３面!Print_Area</vt:lpstr>
      <vt:lpstr>確１面!Print_Area</vt:lpstr>
      <vt:lpstr>確２面!Print_Area</vt:lpstr>
      <vt:lpstr>確２面その２!Print_Area</vt:lpstr>
      <vt:lpstr>確３面!Print_Area</vt:lpstr>
      <vt:lpstr>確４面!Print_Area</vt:lpstr>
      <vt:lpstr>'確５面(1F)'!Print_Area</vt:lpstr>
      <vt:lpstr>'確５面(2F)'!Print_Area</vt:lpstr>
      <vt:lpstr>確６面!Print_Area</vt:lpstr>
      <vt:lpstr>申込事前情報!Print_Area</vt:lpstr>
      <vt:lpstr>制限業種!Print_Area</vt:lpstr>
      <vt:lpstr>調査書!Print_Area</vt:lpstr>
      <vt:lpstr>追加説明!Print_Area</vt:lpstr>
      <vt:lpstr>利用方法!Print_Area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yahata01 nkbi</cp:lastModifiedBy>
  <cp:lastPrinted>2025-03-11T14:56:55Z</cp:lastPrinted>
  <dcterms:created xsi:type="dcterms:W3CDTF">2002-01-04T01:03:19Z</dcterms:created>
  <dcterms:modified xsi:type="dcterms:W3CDTF">2025-05-13T02:31:25Z</dcterms:modified>
</cp:coreProperties>
</file>