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192.168.2.150\共有フォルダ\4★「社内受渡フォルダ」★\R8.04改定＿確認・計変申請書書式\"/>
    </mc:Choice>
  </mc:AlternateContent>
  <xr:revisionPtr revIDLastSave="0" documentId="13_ncr:1_{94346B3E-DF23-416B-A2DA-5EE3CFA0EBA8}" xr6:coauthVersionLast="47" xr6:coauthVersionMax="47" xr10:uidLastSave="{00000000-0000-0000-0000-000000000000}"/>
  <bookViews>
    <workbookView xWindow="-120" yWindow="-120" windowWidth="20730" windowHeight="11040" tabRatio="945" activeTab="3" xr2:uid="{00000000-000D-0000-FFFF-FFFF00000000}"/>
  </bookViews>
  <sheets>
    <sheet name="利用方法" sheetId="80" r:id="rId1"/>
    <sheet name="業者date" sheetId="90" r:id="rId2"/>
    <sheet name="物件情報" sheetId="83" r:id="rId3"/>
    <sheet name="申込事前情報" sheetId="76" r:id="rId4"/>
    <sheet name="確１面" sheetId="14" r:id="rId5"/>
    <sheet name="確２面" sheetId="1" r:id="rId6"/>
    <sheet name="確２面その２" sheetId="18" r:id="rId7"/>
    <sheet name="確３面" sheetId="2" r:id="rId8"/>
    <sheet name="確４面" sheetId="73" r:id="rId9"/>
    <sheet name="確５面(1F)" sheetId="4" r:id="rId10"/>
    <sheet name="確５面(2F)" sheetId="94" r:id="rId11"/>
    <sheet name="確６面" sheetId="71" r:id="rId12"/>
    <sheet name="委任状" sheetId="34" r:id="rId13"/>
    <sheet name="調査書" sheetId="24" r:id="rId14"/>
    <sheet name="制限業種" sheetId="38" r:id="rId15"/>
    <sheet name="概１面" sheetId="19" r:id="rId16"/>
    <sheet name="概１面その２" sheetId="49" r:id="rId17"/>
    <sheet name="概２面" sheetId="72" r:id="rId18"/>
    <sheet name="概３面" sheetId="35" r:id="rId19"/>
    <sheet name="追加説明" sheetId="91" r:id="rId20"/>
    <sheet name="申込・連絡（中間）" sheetId="74" r:id="rId21"/>
    <sheet name="中間１面" sheetId="48" r:id="rId22"/>
    <sheet name="中間２面" sheetId="60" r:id="rId23"/>
    <sheet name="中間２面その２" sheetId="66" r:id="rId24"/>
    <sheet name="中間３面" sheetId="28" r:id="rId25"/>
    <sheet name="中間４面" sheetId="27" r:id="rId26"/>
    <sheet name="制限業種 (2)" sheetId="62" r:id="rId27"/>
    <sheet name="申込・連絡（完了）" sheetId="92" r:id="rId28"/>
    <sheet name="完了１面" sheetId="54" r:id="rId29"/>
    <sheet name="完了２面" sheetId="65" r:id="rId30"/>
    <sheet name="完了２面その２ " sheetId="64" r:id="rId31"/>
    <sheet name="完了３面" sheetId="61" r:id="rId32"/>
    <sheet name="完了４面" sheetId="68" r:id="rId33"/>
    <sheet name="制限業種 (3)" sheetId="63" r:id="rId34"/>
  </sheets>
  <definedNames>
    <definedName name="_xlnm.Print_Area" localSheetId="12">委任状!$A$1:$AI$65</definedName>
    <definedName name="_xlnm.Print_Area" localSheetId="15">概１面!$A$1:$AI$203</definedName>
    <definedName name="_xlnm.Print_Area" localSheetId="16">概１面その２!$A$1:$AI$66</definedName>
    <definedName name="_xlnm.Print_Area" localSheetId="17">概２面!$A$1:$AI$150</definedName>
    <definedName name="_xlnm.Print_Area" localSheetId="18">概３面!$A$1:$AI$65</definedName>
    <definedName name="_xlnm.Print_Area" localSheetId="4">確１面!$A$1:$AI$68</definedName>
    <definedName name="_xlnm.Print_Area" localSheetId="5">確２面!$A$1:$AI$205</definedName>
    <definedName name="_xlnm.Print_Area" localSheetId="6">確２面その２!$A$1:$AI$67</definedName>
    <definedName name="_xlnm.Print_Area" localSheetId="7">確３面!$A$1:$AI$144</definedName>
    <definedName name="_xlnm.Print_Area" localSheetId="8">確４面!$A$1:$AI$126</definedName>
    <definedName name="_xlnm.Print_Area" localSheetId="9">'確５面(1F)'!$A$1:$AI$72</definedName>
    <definedName name="_xlnm.Print_Area" localSheetId="10">'確５面(2F)'!$A$1:$AI$72</definedName>
    <definedName name="_xlnm.Print_Area" localSheetId="11">確６面!$A$1:$AI$70</definedName>
    <definedName name="_xlnm.Print_Area" localSheetId="28">完了１面!$A$1:$AI$70</definedName>
    <definedName name="_xlnm.Print_Area" localSheetId="29">完了２面!$A$1:$AI$173</definedName>
    <definedName name="_xlnm.Print_Area" localSheetId="30">'完了２面その２ '!$A$1:$AI$61</definedName>
    <definedName name="_xlnm.Print_Area" localSheetId="31">完了３面!$A$1:$AI$75</definedName>
    <definedName name="_xlnm.Print_Area" localSheetId="32">完了４面!$A$1:$G$62</definedName>
    <definedName name="_xlnm.Print_Area" localSheetId="27">'申込・連絡（完了）'!$A$1:$U$53</definedName>
    <definedName name="_xlnm.Print_Area" localSheetId="20">'申込・連絡（中間）'!$A$1:$U$53</definedName>
    <definedName name="_xlnm.Print_Area" localSheetId="3">申込事前情報!$A$1:$V$123</definedName>
    <definedName name="_xlnm.Print_Area" localSheetId="14">制限業種!$A$1:$M$61</definedName>
    <definedName name="_xlnm.Print_Area" localSheetId="26">'制限業種 (2)'!$A$1:$M$61</definedName>
    <definedName name="_xlnm.Print_Area" localSheetId="33">'制限業種 (3)'!$A$1:$M$61</definedName>
    <definedName name="_xlnm.Print_Area" localSheetId="21">中間１面!$A$1:$AI$70</definedName>
    <definedName name="_xlnm.Print_Area" localSheetId="22">中間２面!$A$1:$AI$172</definedName>
    <definedName name="_xlnm.Print_Area" localSheetId="23">中間２面その２!$A$1:$AI$60</definedName>
    <definedName name="_xlnm.Print_Area" localSheetId="24">中間３面!$A$1:$AI$75</definedName>
    <definedName name="_xlnm.Print_Area" localSheetId="25">中間４面!$A$1:$G$62</definedName>
    <definedName name="_xlnm.Print_Area" localSheetId="13">調査書!$A$1:$AJ$229</definedName>
    <definedName name="_xlnm.Print_Area" localSheetId="19">追加説明!$A$1:$AG$61</definedName>
    <definedName name="_xlnm.Print_Area" localSheetId="0">利用方法!$A$2:$AL$58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K15" i="1"/>
  <c r="T32" i="61"/>
  <c r="W32" i="61"/>
  <c r="Q32" i="61"/>
  <c r="W29" i="61"/>
  <c r="T29" i="61"/>
  <c r="Q29" i="61"/>
  <c r="W23" i="61"/>
  <c r="T23" i="61"/>
  <c r="Q23" i="61"/>
  <c r="S20" i="61"/>
  <c r="W32" i="28"/>
  <c r="T32" i="28"/>
  <c r="Q32" i="28"/>
  <c r="O38" i="28"/>
  <c r="W37" i="28"/>
  <c r="T37" i="28"/>
  <c r="T29" i="28"/>
  <c r="W29" i="28"/>
  <c r="Q29" i="28"/>
  <c r="W23" i="28"/>
  <c r="T23" i="28"/>
  <c r="Q37" i="28"/>
  <c r="Q23" i="28"/>
  <c r="S20" i="28"/>
  <c r="Y2" i="19" l="1"/>
  <c r="AC1" i="19"/>
  <c r="B57" i="76"/>
  <c r="B3" i="83" s="1"/>
  <c r="BA3" i="80"/>
  <c r="BA4" i="80"/>
  <c r="BA5" i="80"/>
  <c r="BA6" i="80"/>
  <c r="BA7" i="80"/>
  <c r="BA8" i="80"/>
  <c r="BA9" i="80"/>
  <c r="BA10" i="80"/>
  <c r="BA11" i="80"/>
  <c r="BA12" i="80"/>
  <c r="BA13" i="80"/>
  <c r="BA14" i="80"/>
  <c r="BA15" i="80"/>
  <c r="BA16" i="80"/>
  <c r="BA17" i="80"/>
  <c r="BA18" i="80"/>
  <c r="BA19" i="80"/>
  <c r="BA20" i="80"/>
  <c r="BA21" i="80"/>
  <c r="BA22" i="80"/>
  <c r="BA23" i="80"/>
  <c r="BA24" i="80"/>
  <c r="BA25" i="80"/>
  <c r="BA26" i="80"/>
  <c r="BA27" i="80"/>
  <c r="BA28" i="80"/>
  <c r="BA29" i="80"/>
  <c r="BA30" i="80"/>
  <c r="BA31" i="80"/>
  <c r="BA32" i="80"/>
  <c r="BA33" i="80"/>
  <c r="BA34" i="80"/>
  <c r="BA35" i="80"/>
  <c r="BA36" i="80"/>
  <c r="BA37" i="80"/>
  <c r="BA38" i="80"/>
  <c r="BA39" i="80"/>
  <c r="BA40" i="80"/>
  <c r="BA41" i="80"/>
  <c r="BA42" i="80"/>
  <c r="BA43" i="80"/>
  <c r="BA44" i="80"/>
  <c r="BA45" i="80"/>
  <c r="BA46" i="80"/>
  <c r="BA47" i="80"/>
  <c r="BA48" i="80"/>
  <c r="BA49" i="80"/>
  <c r="BA50" i="80"/>
  <c r="BA51" i="80"/>
  <c r="BA52" i="80"/>
  <c r="BA53" i="80"/>
  <c r="BA54" i="80"/>
  <c r="BA55" i="80"/>
  <c r="BA56" i="80"/>
  <c r="BA57" i="80"/>
  <c r="BA58" i="80"/>
  <c r="BA59" i="80"/>
  <c r="BA60" i="80"/>
  <c r="BA61" i="80"/>
  <c r="BA62" i="80"/>
  <c r="BA63" i="80"/>
  <c r="BA64" i="80"/>
  <c r="BA65" i="80"/>
  <c r="BA66" i="80"/>
  <c r="BA67" i="80"/>
  <c r="BA68" i="80"/>
  <c r="BA69" i="80"/>
  <c r="BA70" i="80"/>
  <c r="BA71" i="80"/>
  <c r="BA72" i="80"/>
  <c r="BA73" i="80"/>
  <c r="BA74" i="80"/>
  <c r="BA2" i="80"/>
  <c r="BI6" i="80"/>
  <c r="BI7" i="80"/>
  <c r="BI8" i="80"/>
  <c r="BI9" i="80"/>
  <c r="BI10" i="80"/>
  <c r="BI11" i="80"/>
  <c r="BI12" i="80"/>
  <c r="BI13" i="80"/>
  <c r="BI14" i="80"/>
  <c r="BI15" i="80"/>
  <c r="BI16" i="80"/>
  <c r="BI17" i="80"/>
  <c r="BI18" i="80"/>
  <c r="BI19" i="80"/>
  <c r="BI20" i="80"/>
  <c r="BI21" i="80"/>
  <c r="BI22" i="80"/>
  <c r="BI23" i="80"/>
  <c r="BI24" i="80"/>
  <c r="BI25" i="80"/>
  <c r="BI26" i="80"/>
  <c r="BI27" i="80"/>
  <c r="BI28" i="80"/>
  <c r="BI29" i="80"/>
  <c r="BI30" i="80"/>
  <c r="BI31" i="80"/>
  <c r="BI32" i="80"/>
  <c r="BI33" i="80"/>
  <c r="BI34" i="80"/>
  <c r="BI5" i="80"/>
  <c r="BI3" i="80"/>
  <c r="BI2" i="80"/>
  <c r="AS3" i="80"/>
  <c r="AS4" i="80"/>
  <c r="AS5" i="80"/>
  <c r="AS6" i="80"/>
  <c r="AS7" i="80"/>
  <c r="AS2" i="80"/>
  <c r="G28" i="4"/>
  <c r="F13" i="76" l="1"/>
  <c r="F14" i="76"/>
  <c r="F15" i="76"/>
  <c r="E149" i="72"/>
  <c r="E148" i="72"/>
  <c r="E144" i="72"/>
  <c r="E145" i="72"/>
  <c r="E146" i="72"/>
  <c r="E147" i="72"/>
  <c r="E143" i="72"/>
  <c r="E133" i="72"/>
  <c r="E134" i="72"/>
  <c r="E135" i="72"/>
  <c r="E136" i="72"/>
  <c r="E137" i="72"/>
  <c r="E138" i="72"/>
  <c r="E132" i="72"/>
  <c r="AO36" i="94"/>
  <c r="G33" i="94"/>
  <c r="G32" i="94"/>
  <c r="G31" i="94"/>
  <c r="G30" i="94"/>
  <c r="G29" i="94"/>
  <c r="G28" i="94"/>
  <c r="P28" i="74" l="1"/>
  <c r="P27" i="74"/>
  <c r="O26" i="74"/>
  <c r="P28" i="92"/>
  <c r="P27" i="92"/>
  <c r="O26" i="92"/>
  <c r="G33" i="92"/>
  <c r="G33" i="74"/>
  <c r="X181" i="1" l="1"/>
  <c r="Z181" i="1"/>
  <c r="AA14" i="28"/>
  <c r="S56" i="72"/>
  <c r="K56" i="72"/>
  <c r="K54" i="72"/>
  <c r="P57" i="72"/>
  <c r="O57" i="72"/>
  <c r="N57" i="72"/>
  <c r="L57" i="72"/>
  <c r="AA56" i="2"/>
  <c r="AA56" i="72" s="1"/>
  <c r="H21" i="91"/>
  <c r="H19" i="91"/>
  <c r="K74" i="72"/>
  <c r="S74" i="72"/>
  <c r="K67" i="72"/>
  <c r="S67" i="72"/>
  <c r="AA74" i="2"/>
  <c r="AA74" i="72" s="1"/>
  <c r="AA67" i="2"/>
  <c r="AL67" i="2" s="1"/>
  <c r="K55" i="61"/>
  <c r="K180" i="1"/>
  <c r="AC181" i="1"/>
  <c r="Q181" i="1"/>
  <c r="K182" i="1"/>
  <c r="K183" i="1"/>
  <c r="K184" i="1"/>
  <c r="K185" i="1"/>
  <c r="K21" i="1"/>
  <c r="K20" i="1"/>
  <c r="L8" i="76" s="1"/>
  <c r="K19" i="1"/>
  <c r="K18" i="1"/>
  <c r="AB17" i="1"/>
  <c r="S17" i="1"/>
  <c r="K16" i="1"/>
  <c r="U12" i="91" s="1"/>
  <c r="AB15" i="1"/>
  <c r="S15" i="1"/>
  <c r="K175" i="1"/>
  <c r="K174" i="1"/>
  <c r="K173" i="1"/>
  <c r="K172" i="1"/>
  <c r="AB171" i="1"/>
  <c r="S171" i="1"/>
  <c r="K171" i="1"/>
  <c r="K170" i="1"/>
  <c r="AB169" i="1"/>
  <c r="S169" i="1"/>
  <c r="K169" i="1"/>
  <c r="K165" i="1"/>
  <c r="K164" i="1"/>
  <c r="K163" i="1"/>
  <c r="K162" i="1"/>
  <c r="AB161" i="1"/>
  <c r="S161" i="1"/>
  <c r="K161" i="1"/>
  <c r="K160" i="1"/>
  <c r="AB159" i="1"/>
  <c r="S159" i="1"/>
  <c r="K159" i="1"/>
  <c r="K155" i="1"/>
  <c r="K154" i="1"/>
  <c r="K153" i="1"/>
  <c r="K152" i="1"/>
  <c r="AB151" i="1"/>
  <c r="S151" i="1"/>
  <c r="K151" i="1"/>
  <c r="K150" i="1"/>
  <c r="AB149" i="1"/>
  <c r="S149" i="1"/>
  <c r="K149" i="1"/>
  <c r="K144" i="1"/>
  <c r="K143" i="1"/>
  <c r="K142" i="1"/>
  <c r="K141" i="1"/>
  <c r="AB140" i="1"/>
  <c r="S140" i="1"/>
  <c r="K140" i="1"/>
  <c r="K139" i="1"/>
  <c r="AB138" i="1"/>
  <c r="S138" i="1"/>
  <c r="K138" i="1"/>
  <c r="K63" i="1"/>
  <c r="K62" i="1"/>
  <c r="K61" i="1"/>
  <c r="K60" i="1"/>
  <c r="AB59" i="1"/>
  <c r="S59" i="1"/>
  <c r="K59" i="1"/>
  <c r="K58" i="1"/>
  <c r="AB57" i="1"/>
  <c r="S57" i="1"/>
  <c r="K57" i="1"/>
  <c r="K53" i="1"/>
  <c r="K52" i="1"/>
  <c r="K51" i="1"/>
  <c r="K50" i="1"/>
  <c r="AB49" i="1"/>
  <c r="S49" i="1"/>
  <c r="K49" i="1"/>
  <c r="K48" i="1"/>
  <c r="AB47" i="1"/>
  <c r="S47" i="1"/>
  <c r="K47" i="1"/>
  <c r="K32" i="1"/>
  <c r="K31" i="1"/>
  <c r="K30" i="1"/>
  <c r="K29" i="1"/>
  <c r="AB28" i="1"/>
  <c r="S28" i="1"/>
  <c r="K28" i="1"/>
  <c r="K27" i="1"/>
  <c r="AB26" i="1"/>
  <c r="S26" i="1"/>
  <c r="K26" i="1"/>
  <c r="U10" i="91" l="1"/>
  <c r="L9" i="76"/>
  <c r="AL74" i="2"/>
  <c r="AA67" i="72"/>
  <c r="K43" i="1"/>
  <c r="K42" i="1"/>
  <c r="K41" i="1"/>
  <c r="K40" i="1"/>
  <c r="AB39" i="1"/>
  <c r="S39" i="1"/>
  <c r="K39" i="1"/>
  <c r="K38" i="1"/>
  <c r="AB37" i="1"/>
  <c r="S37" i="1"/>
  <c r="K37" i="1"/>
  <c r="H128" i="72" l="1"/>
  <c r="E128" i="72"/>
  <c r="H123" i="72"/>
  <c r="E123" i="72"/>
  <c r="Z23" i="72"/>
  <c r="O24" i="72"/>
  <c r="D24" i="72"/>
  <c r="Y141" i="72"/>
  <c r="J92" i="72"/>
  <c r="AG24" i="72"/>
  <c r="AD24" i="72"/>
  <c r="N24" i="72"/>
  <c r="Y23" i="72"/>
  <c r="N23" i="72"/>
  <c r="C24" i="72"/>
  <c r="O23" i="72"/>
  <c r="H63" i="73"/>
  <c r="V35" i="14" l="1"/>
  <c r="V32" i="14"/>
  <c r="V30" i="14"/>
  <c r="V28" i="14"/>
  <c r="V26" i="14"/>
  <c r="K60" i="34"/>
  <c r="K53" i="34"/>
  <c r="K46" i="34"/>
  <c r="K39" i="34"/>
  <c r="G32" i="74" l="1"/>
  <c r="G32" i="92"/>
  <c r="AC160" i="65" l="1"/>
  <c r="Z160" i="65"/>
  <c r="AC160" i="60"/>
  <c r="Z160" i="60"/>
  <c r="Z186" i="19"/>
  <c r="X186" i="19"/>
  <c r="AC186" i="19"/>
  <c r="I9" i="63" l="1"/>
  <c r="B12" i="63"/>
  <c r="I12" i="63"/>
  <c r="B13" i="63"/>
  <c r="I13" i="63"/>
  <c r="H7" i="61"/>
  <c r="H10" i="61"/>
  <c r="AA14" i="61"/>
  <c r="K15" i="61"/>
  <c r="O15" i="61"/>
  <c r="S15" i="61"/>
  <c r="W15" i="61"/>
  <c r="K16" i="61"/>
  <c r="S16" i="61"/>
  <c r="Z16" i="61"/>
  <c r="O35" i="61"/>
  <c r="K7" i="64"/>
  <c r="K8" i="64"/>
  <c r="K9" i="64"/>
  <c r="K10" i="64"/>
  <c r="K11" i="64"/>
  <c r="K15" i="64"/>
  <c r="H16" i="64"/>
  <c r="K16" i="64"/>
  <c r="H17" i="64"/>
  <c r="K17" i="64"/>
  <c r="K18" i="64"/>
  <c r="K19" i="64"/>
  <c r="K23" i="64"/>
  <c r="H24" i="64"/>
  <c r="K24" i="64"/>
  <c r="H25" i="64"/>
  <c r="K25" i="64"/>
  <c r="H26" i="64"/>
  <c r="K26" i="64"/>
  <c r="K27" i="64"/>
  <c r="K7" i="65"/>
  <c r="K8" i="65"/>
  <c r="K9" i="65"/>
  <c r="K10" i="65"/>
  <c r="K11" i="65"/>
  <c r="K15" i="65"/>
  <c r="S15" i="65"/>
  <c r="AB15" i="65"/>
  <c r="K16" i="65"/>
  <c r="K17" i="65"/>
  <c r="S17" i="65"/>
  <c r="AB17" i="65"/>
  <c r="K18" i="65"/>
  <c r="K19" i="65"/>
  <c r="K20" i="65"/>
  <c r="K21" i="65"/>
  <c r="K26" i="65"/>
  <c r="S26" i="65"/>
  <c r="AB26" i="65"/>
  <c r="K27" i="65"/>
  <c r="K28" i="65"/>
  <c r="S28" i="65"/>
  <c r="AB28" i="65"/>
  <c r="K29" i="65"/>
  <c r="K30" i="65"/>
  <c r="K31" i="65"/>
  <c r="K32" i="65"/>
  <c r="M33" i="65"/>
  <c r="K37" i="65"/>
  <c r="S37" i="65"/>
  <c r="AB37" i="65"/>
  <c r="K38" i="65"/>
  <c r="K39" i="65"/>
  <c r="S39" i="65"/>
  <c r="AB39" i="65"/>
  <c r="K40" i="65"/>
  <c r="K41" i="65"/>
  <c r="K42" i="65"/>
  <c r="K43" i="65"/>
  <c r="M44" i="65"/>
  <c r="K47" i="65"/>
  <c r="S47" i="65"/>
  <c r="AB47" i="65"/>
  <c r="K48" i="65"/>
  <c r="K49" i="65"/>
  <c r="S49" i="65"/>
  <c r="AB49" i="65"/>
  <c r="K50" i="65"/>
  <c r="K51" i="65"/>
  <c r="K52" i="65"/>
  <c r="K53" i="65"/>
  <c r="M54" i="65"/>
  <c r="K57" i="65"/>
  <c r="S57" i="65"/>
  <c r="AB57" i="65"/>
  <c r="K58" i="65"/>
  <c r="K59" i="65"/>
  <c r="S59" i="65"/>
  <c r="AB59" i="65"/>
  <c r="K60" i="65"/>
  <c r="K61" i="65"/>
  <c r="K62" i="65"/>
  <c r="K63" i="65"/>
  <c r="M64" i="65"/>
  <c r="K72" i="65"/>
  <c r="S72" i="65"/>
  <c r="AB72" i="65"/>
  <c r="K73" i="65"/>
  <c r="K74" i="65"/>
  <c r="S74" i="65"/>
  <c r="AB74" i="65"/>
  <c r="K75" i="65"/>
  <c r="K76" i="65"/>
  <c r="K77" i="65"/>
  <c r="K78" i="65"/>
  <c r="M79" i="65"/>
  <c r="K84" i="65"/>
  <c r="S84" i="65"/>
  <c r="AB84" i="65"/>
  <c r="K85" i="65"/>
  <c r="K86" i="65"/>
  <c r="S86" i="65"/>
  <c r="AB86" i="65"/>
  <c r="K87" i="65"/>
  <c r="K88" i="65"/>
  <c r="K89" i="65"/>
  <c r="K90" i="65"/>
  <c r="M91" i="65"/>
  <c r="K95" i="65"/>
  <c r="S95" i="65"/>
  <c r="AB95" i="65"/>
  <c r="K96" i="65"/>
  <c r="K97" i="65"/>
  <c r="S97" i="65"/>
  <c r="AB97" i="65"/>
  <c r="K98" i="65"/>
  <c r="K99" i="65"/>
  <c r="K100" i="65"/>
  <c r="K101" i="65"/>
  <c r="M102" i="65"/>
  <c r="K106" i="65"/>
  <c r="S106" i="65"/>
  <c r="AB106" i="65"/>
  <c r="K107" i="65"/>
  <c r="K108" i="65"/>
  <c r="S108" i="65"/>
  <c r="AB108" i="65"/>
  <c r="K109" i="65"/>
  <c r="K110" i="65"/>
  <c r="K111" i="65"/>
  <c r="K112" i="65"/>
  <c r="M113" i="65"/>
  <c r="K121" i="65"/>
  <c r="K122" i="65"/>
  <c r="K123" i="65"/>
  <c r="K124" i="65"/>
  <c r="K125" i="65"/>
  <c r="K126" i="65"/>
  <c r="M127" i="65"/>
  <c r="K131" i="65"/>
  <c r="K132" i="65"/>
  <c r="K133" i="65"/>
  <c r="K134" i="65"/>
  <c r="K135" i="65"/>
  <c r="K136" i="65"/>
  <c r="M137" i="65"/>
  <c r="K140" i="65"/>
  <c r="K141" i="65"/>
  <c r="K142" i="65"/>
  <c r="K143" i="65"/>
  <c r="K144" i="65"/>
  <c r="M145" i="65"/>
  <c r="M146" i="65"/>
  <c r="K149" i="65"/>
  <c r="K150" i="65"/>
  <c r="K151" i="65"/>
  <c r="K152" i="65"/>
  <c r="K153" i="65"/>
  <c r="K154" i="65"/>
  <c r="M155" i="65"/>
  <c r="H159" i="65"/>
  <c r="K159" i="65"/>
  <c r="Q160" i="65"/>
  <c r="X160" i="65"/>
  <c r="K161" i="65"/>
  <c r="K162" i="65"/>
  <c r="K163" i="65"/>
  <c r="K164" i="65"/>
  <c r="K169" i="65"/>
  <c r="K170" i="65"/>
  <c r="V26" i="54"/>
  <c r="F28" i="54"/>
  <c r="V28" i="54"/>
  <c r="F30" i="54"/>
  <c r="V30" i="54"/>
  <c r="V32" i="54"/>
  <c r="I9" i="62"/>
  <c r="B12" i="62"/>
  <c r="I12" i="62"/>
  <c r="B13" i="62"/>
  <c r="I13" i="62"/>
  <c r="H7" i="28"/>
  <c r="H10" i="28"/>
  <c r="K15" i="28"/>
  <c r="O15" i="28"/>
  <c r="S15" i="28"/>
  <c r="W15" i="28"/>
  <c r="K16" i="28"/>
  <c r="S16" i="28"/>
  <c r="Z16" i="28"/>
  <c r="O36" i="28"/>
  <c r="K7" i="66"/>
  <c r="K8" i="66"/>
  <c r="K9" i="66"/>
  <c r="K10" i="66"/>
  <c r="K11" i="66"/>
  <c r="K15" i="66"/>
  <c r="H16" i="66"/>
  <c r="K16" i="66"/>
  <c r="H17" i="66"/>
  <c r="K17" i="66"/>
  <c r="K18" i="66"/>
  <c r="K19" i="66"/>
  <c r="K23" i="66"/>
  <c r="H24" i="66"/>
  <c r="K24" i="66"/>
  <c r="H25" i="66"/>
  <c r="K25" i="66"/>
  <c r="H26" i="66"/>
  <c r="K26" i="66"/>
  <c r="K27" i="66"/>
  <c r="K7" i="60"/>
  <c r="K8" i="60"/>
  <c r="K9" i="60"/>
  <c r="K10" i="60"/>
  <c r="K11" i="60"/>
  <c r="K15" i="60"/>
  <c r="S15" i="60"/>
  <c r="AB15" i="60"/>
  <c r="K16" i="60"/>
  <c r="K17" i="60"/>
  <c r="S17" i="60"/>
  <c r="AB17" i="60"/>
  <c r="K18" i="60"/>
  <c r="K19" i="60"/>
  <c r="K20" i="60"/>
  <c r="K21" i="60"/>
  <c r="K26" i="60"/>
  <c r="S26" i="60"/>
  <c r="AB26" i="60"/>
  <c r="K27" i="60"/>
  <c r="K28" i="60"/>
  <c r="S28" i="60"/>
  <c r="AB28" i="60"/>
  <c r="K29" i="60"/>
  <c r="K30" i="60"/>
  <c r="K31" i="60"/>
  <c r="K32" i="60"/>
  <c r="M33" i="60"/>
  <c r="K37" i="60"/>
  <c r="S37" i="60"/>
  <c r="AB37" i="60"/>
  <c r="K38" i="60"/>
  <c r="K39" i="60"/>
  <c r="S39" i="60"/>
  <c r="AB39" i="60"/>
  <c r="K40" i="60"/>
  <c r="K41" i="60"/>
  <c r="K42" i="60"/>
  <c r="K43" i="60"/>
  <c r="M44" i="60"/>
  <c r="K47" i="60"/>
  <c r="S47" i="60"/>
  <c r="AB47" i="60"/>
  <c r="K48" i="60"/>
  <c r="K49" i="60"/>
  <c r="S49" i="60"/>
  <c r="AB49" i="60"/>
  <c r="K50" i="60"/>
  <c r="K51" i="60"/>
  <c r="K52" i="60"/>
  <c r="K53" i="60"/>
  <c r="M54" i="60"/>
  <c r="K57" i="60"/>
  <c r="S57" i="60"/>
  <c r="AB57" i="60"/>
  <c r="K58" i="60"/>
  <c r="K59" i="60"/>
  <c r="S59" i="60"/>
  <c r="AB59" i="60"/>
  <c r="K60" i="60"/>
  <c r="K61" i="60"/>
  <c r="K62" i="60"/>
  <c r="K63" i="60"/>
  <c r="M64" i="60"/>
  <c r="K72" i="60"/>
  <c r="S72" i="60"/>
  <c r="AB72" i="60"/>
  <c r="K73" i="60"/>
  <c r="K74" i="60"/>
  <c r="S74" i="60"/>
  <c r="AB74" i="60"/>
  <c r="K75" i="60"/>
  <c r="K76" i="60"/>
  <c r="K77" i="60"/>
  <c r="K78" i="60"/>
  <c r="M79" i="60"/>
  <c r="K84" i="60"/>
  <c r="S84" i="60"/>
  <c r="AB84" i="60"/>
  <c r="K85" i="60"/>
  <c r="K86" i="60"/>
  <c r="S86" i="60"/>
  <c r="AB86" i="60"/>
  <c r="K87" i="60"/>
  <c r="K88" i="60"/>
  <c r="K89" i="60"/>
  <c r="K90" i="60"/>
  <c r="M91" i="60"/>
  <c r="K95" i="60"/>
  <c r="S95" i="60"/>
  <c r="AB95" i="60"/>
  <c r="K96" i="60"/>
  <c r="K97" i="60"/>
  <c r="S97" i="60"/>
  <c r="AB97" i="60"/>
  <c r="K98" i="60"/>
  <c r="K99" i="60"/>
  <c r="K100" i="60"/>
  <c r="K101" i="60"/>
  <c r="M102" i="60"/>
  <c r="K106" i="60"/>
  <c r="S106" i="60"/>
  <c r="AB106" i="60"/>
  <c r="K107" i="60"/>
  <c r="K108" i="60"/>
  <c r="S108" i="60"/>
  <c r="AB108" i="60"/>
  <c r="K109" i="60"/>
  <c r="K110" i="60"/>
  <c r="K111" i="60"/>
  <c r="K112" i="60"/>
  <c r="M113" i="60"/>
  <c r="K121" i="60"/>
  <c r="K122" i="60"/>
  <c r="K123" i="60"/>
  <c r="K124" i="60"/>
  <c r="K125" i="60"/>
  <c r="K126" i="60"/>
  <c r="M127" i="60"/>
  <c r="K131" i="60"/>
  <c r="K132" i="60"/>
  <c r="K133" i="60"/>
  <c r="K134" i="60"/>
  <c r="K135" i="60"/>
  <c r="K136" i="60"/>
  <c r="M137" i="60"/>
  <c r="K140" i="60"/>
  <c r="K141" i="60"/>
  <c r="K142" i="60"/>
  <c r="K143" i="60"/>
  <c r="K144" i="60"/>
  <c r="K145" i="60"/>
  <c r="M146" i="60"/>
  <c r="K149" i="60"/>
  <c r="K150" i="60"/>
  <c r="K151" i="60"/>
  <c r="K152" i="60"/>
  <c r="K153" i="60"/>
  <c r="K154" i="60"/>
  <c r="M155" i="60"/>
  <c r="H159" i="60"/>
  <c r="K159" i="60"/>
  <c r="Q160" i="60"/>
  <c r="X160" i="60"/>
  <c r="K161" i="60"/>
  <c r="K162" i="60"/>
  <c r="K163" i="60"/>
  <c r="K164" i="60"/>
  <c r="K169" i="60"/>
  <c r="K170" i="60"/>
  <c r="V26" i="48"/>
  <c r="F28" i="48"/>
  <c r="V28" i="48"/>
  <c r="F30" i="48"/>
  <c r="V30" i="48"/>
  <c r="V32" i="48"/>
  <c r="V37" i="48"/>
  <c r="I9" i="38"/>
  <c r="B12" i="38"/>
  <c r="I12" i="38"/>
  <c r="B13" i="38"/>
  <c r="I13" i="38"/>
  <c r="I7" i="24"/>
  <c r="I8" i="24"/>
  <c r="I9" i="24"/>
  <c r="I10" i="24"/>
  <c r="I11" i="24"/>
  <c r="H6" i="72"/>
  <c r="H11" i="72"/>
  <c r="C15" i="72"/>
  <c r="K15" i="72"/>
  <c r="R15" i="72"/>
  <c r="Y15" i="72"/>
  <c r="C16" i="72"/>
  <c r="K16" i="72"/>
  <c r="H19" i="72"/>
  <c r="N19" i="72"/>
  <c r="T19" i="72"/>
  <c r="C23" i="72"/>
  <c r="L23" i="72"/>
  <c r="M28" i="72"/>
  <c r="M29" i="72"/>
  <c r="K33" i="72"/>
  <c r="S33" i="72"/>
  <c r="AA33" i="72"/>
  <c r="K34" i="72"/>
  <c r="S34" i="72"/>
  <c r="AA34" i="72"/>
  <c r="K35" i="72"/>
  <c r="S35" i="72"/>
  <c r="AA35" i="72"/>
  <c r="K37" i="72"/>
  <c r="S37" i="72"/>
  <c r="AA37" i="72"/>
  <c r="K39" i="72"/>
  <c r="S39" i="72"/>
  <c r="AA39" i="72"/>
  <c r="K41" i="72"/>
  <c r="U42" i="72"/>
  <c r="V42" i="72"/>
  <c r="W42" i="72"/>
  <c r="U43" i="72"/>
  <c r="V43" i="72"/>
  <c r="W43" i="72"/>
  <c r="J44" i="72"/>
  <c r="Q44" i="72"/>
  <c r="O47" i="72"/>
  <c r="G50" i="72"/>
  <c r="J50" i="72"/>
  <c r="M50" i="72"/>
  <c r="P50" i="72"/>
  <c r="S50" i="72"/>
  <c r="W50" i="72"/>
  <c r="AC50" i="72"/>
  <c r="S54" i="72"/>
  <c r="K61" i="72"/>
  <c r="S61" i="72"/>
  <c r="K63" i="72"/>
  <c r="S63" i="72"/>
  <c r="K64" i="72"/>
  <c r="S64" i="72"/>
  <c r="K66" i="72"/>
  <c r="S66" i="72"/>
  <c r="K68" i="72"/>
  <c r="S68" i="72"/>
  <c r="K69" i="72"/>
  <c r="S69" i="72"/>
  <c r="K70" i="72"/>
  <c r="S70" i="72"/>
  <c r="K71" i="72"/>
  <c r="S71" i="72"/>
  <c r="K72" i="72"/>
  <c r="S72" i="72"/>
  <c r="K73" i="72"/>
  <c r="S73" i="72"/>
  <c r="K75" i="72"/>
  <c r="S75" i="72"/>
  <c r="K76" i="72"/>
  <c r="S76" i="72"/>
  <c r="N84" i="72"/>
  <c r="N85" i="72"/>
  <c r="K89" i="72"/>
  <c r="S89" i="72"/>
  <c r="K90" i="72"/>
  <c r="S90" i="72"/>
  <c r="K91" i="72"/>
  <c r="S91" i="72"/>
  <c r="T92" i="72"/>
  <c r="W93" i="72"/>
  <c r="Z93" i="72"/>
  <c r="H95" i="72"/>
  <c r="Q95" i="72"/>
  <c r="Z95" i="72"/>
  <c r="E100" i="72"/>
  <c r="E101" i="72"/>
  <c r="E102" i="72"/>
  <c r="E103" i="72"/>
  <c r="E104" i="72"/>
  <c r="E105" i="72"/>
  <c r="E106" i="72"/>
  <c r="K109" i="72"/>
  <c r="M109" i="72"/>
  <c r="O109" i="72"/>
  <c r="Q109" i="72"/>
  <c r="K112" i="72"/>
  <c r="M112" i="72"/>
  <c r="O112" i="72"/>
  <c r="Q112" i="72"/>
  <c r="F116" i="72"/>
  <c r="I116" i="72"/>
  <c r="K116" i="72"/>
  <c r="M116" i="72"/>
  <c r="O116" i="72"/>
  <c r="R116" i="72"/>
  <c r="F117" i="72"/>
  <c r="I117" i="72"/>
  <c r="K117" i="72"/>
  <c r="M117" i="72"/>
  <c r="O117" i="72"/>
  <c r="R117" i="72"/>
  <c r="F118" i="72"/>
  <c r="I118" i="72"/>
  <c r="K118" i="72"/>
  <c r="M118" i="72"/>
  <c r="O118" i="72"/>
  <c r="R118" i="72"/>
  <c r="K7" i="49"/>
  <c r="K8" i="49"/>
  <c r="K9" i="49"/>
  <c r="K10" i="49"/>
  <c r="K15" i="49"/>
  <c r="H16" i="49"/>
  <c r="K16" i="49"/>
  <c r="H17" i="49"/>
  <c r="K17" i="49"/>
  <c r="K18" i="49"/>
  <c r="K23" i="49"/>
  <c r="H24" i="49"/>
  <c r="K24" i="49"/>
  <c r="H25" i="49"/>
  <c r="K25" i="49"/>
  <c r="H26" i="49"/>
  <c r="K26" i="49"/>
  <c r="K12" i="19"/>
  <c r="H13" i="19"/>
  <c r="H8" i="64" s="1"/>
  <c r="K13" i="19"/>
  <c r="H14" i="19"/>
  <c r="H9" i="64" s="1"/>
  <c r="K14" i="19"/>
  <c r="H15" i="19"/>
  <c r="H10" i="64" s="1"/>
  <c r="K15" i="19"/>
  <c r="K20" i="19"/>
  <c r="S20" i="19"/>
  <c r="AB20" i="19"/>
  <c r="K21" i="19"/>
  <c r="K22" i="19"/>
  <c r="S22" i="19"/>
  <c r="AB22" i="19"/>
  <c r="H23" i="19"/>
  <c r="H18" i="64" s="1"/>
  <c r="K23" i="19"/>
  <c r="H24" i="19"/>
  <c r="H19" i="65" s="1"/>
  <c r="K24" i="19"/>
  <c r="H25" i="19"/>
  <c r="H20" i="65" s="1"/>
  <c r="K25" i="19"/>
  <c r="H26" i="19"/>
  <c r="H21" i="65" s="1"/>
  <c r="K26" i="19"/>
  <c r="K31" i="19"/>
  <c r="S31" i="19"/>
  <c r="AB31" i="19"/>
  <c r="K32" i="19"/>
  <c r="K33" i="19"/>
  <c r="S33" i="19"/>
  <c r="AB33" i="19"/>
  <c r="K34" i="19"/>
  <c r="K35" i="19"/>
  <c r="K36" i="19"/>
  <c r="K37" i="19"/>
  <c r="M38" i="19"/>
  <c r="K42" i="19"/>
  <c r="S42" i="19"/>
  <c r="AB42" i="19"/>
  <c r="K43" i="19"/>
  <c r="K44" i="19"/>
  <c r="S44" i="19"/>
  <c r="AB44" i="19"/>
  <c r="K45" i="19"/>
  <c r="K46" i="19"/>
  <c r="K47" i="19"/>
  <c r="K48" i="19"/>
  <c r="M49" i="19"/>
  <c r="K52" i="19"/>
  <c r="S52" i="19"/>
  <c r="AB52" i="19"/>
  <c r="K53" i="19"/>
  <c r="K54" i="19"/>
  <c r="S54" i="19"/>
  <c r="AB54" i="19"/>
  <c r="K55" i="19"/>
  <c r="K56" i="19"/>
  <c r="K57" i="19"/>
  <c r="K58" i="19"/>
  <c r="M59" i="19"/>
  <c r="K62" i="19"/>
  <c r="S62" i="19"/>
  <c r="AB62" i="19"/>
  <c r="K63" i="19"/>
  <c r="K64" i="19"/>
  <c r="S64" i="19"/>
  <c r="AB64" i="19"/>
  <c r="K65" i="19"/>
  <c r="K66" i="19"/>
  <c r="K67" i="19"/>
  <c r="K68" i="19"/>
  <c r="M69" i="19"/>
  <c r="B77" i="19"/>
  <c r="K78" i="19"/>
  <c r="S79" i="19"/>
  <c r="B80" i="19"/>
  <c r="K81" i="19"/>
  <c r="S82" i="19"/>
  <c r="B83" i="19"/>
  <c r="K84" i="19"/>
  <c r="S85" i="19"/>
  <c r="K86" i="19"/>
  <c r="S87" i="19"/>
  <c r="K88" i="19"/>
  <c r="S89" i="19"/>
  <c r="B90" i="19"/>
  <c r="K91" i="19"/>
  <c r="S92" i="19"/>
  <c r="K93" i="19"/>
  <c r="S94" i="19"/>
  <c r="K95" i="19"/>
  <c r="S96" i="19"/>
  <c r="K101" i="19"/>
  <c r="K102" i="19"/>
  <c r="K103" i="19"/>
  <c r="K104" i="19"/>
  <c r="K105" i="19"/>
  <c r="K106" i="19"/>
  <c r="M107" i="19"/>
  <c r="K111" i="19"/>
  <c r="K112" i="19"/>
  <c r="K113" i="19"/>
  <c r="K114" i="19"/>
  <c r="K115" i="19"/>
  <c r="K116" i="19"/>
  <c r="M117" i="19"/>
  <c r="K120" i="19"/>
  <c r="K121" i="19"/>
  <c r="K122" i="19"/>
  <c r="K123" i="19"/>
  <c r="K124" i="19"/>
  <c r="K125" i="19"/>
  <c r="M126" i="19"/>
  <c r="K129" i="19"/>
  <c r="K130" i="19"/>
  <c r="K131" i="19"/>
  <c r="K132" i="19"/>
  <c r="K133" i="19"/>
  <c r="K134" i="19"/>
  <c r="M135" i="19"/>
  <c r="K143" i="19"/>
  <c r="S143" i="19"/>
  <c r="AB143" i="19"/>
  <c r="K144" i="19"/>
  <c r="V37" i="54" s="1"/>
  <c r="K145" i="19"/>
  <c r="S145" i="19"/>
  <c r="AB145" i="19"/>
  <c r="K146" i="19"/>
  <c r="K147" i="19"/>
  <c r="K148" i="19"/>
  <c r="K149" i="19"/>
  <c r="M150" i="19"/>
  <c r="K154" i="19"/>
  <c r="S154" i="19"/>
  <c r="AB154" i="19"/>
  <c r="K155" i="19"/>
  <c r="K156" i="19"/>
  <c r="S156" i="19"/>
  <c r="AB156" i="19"/>
  <c r="K157" i="19"/>
  <c r="K158" i="19"/>
  <c r="K159" i="19"/>
  <c r="K160" i="19"/>
  <c r="M161" i="19"/>
  <c r="K164" i="19"/>
  <c r="S164" i="19"/>
  <c r="AB164" i="19"/>
  <c r="K165" i="19"/>
  <c r="K166" i="19"/>
  <c r="S166" i="19"/>
  <c r="AB166" i="19"/>
  <c r="K167" i="19"/>
  <c r="K168" i="19"/>
  <c r="K169" i="19"/>
  <c r="K170" i="19"/>
  <c r="M171" i="19"/>
  <c r="K174" i="19"/>
  <c r="S174" i="19"/>
  <c r="AB174" i="19"/>
  <c r="K175" i="19"/>
  <c r="K176" i="19"/>
  <c r="S176" i="19"/>
  <c r="AB176" i="19"/>
  <c r="K177" i="19"/>
  <c r="K178" i="19"/>
  <c r="K179" i="19"/>
  <c r="K180" i="19"/>
  <c r="M181" i="19"/>
  <c r="H185" i="19"/>
  <c r="K185" i="19"/>
  <c r="Q186" i="19"/>
  <c r="K187" i="19"/>
  <c r="K188" i="19"/>
  <c r="K189" i="19"/>
  <c r="K190" i="19"/>
  <c r="K195" i="19"/>
  <c r="K196" i="19"/>
  <c r="K7" i="34"/>
  <c r="S7" i="34"/>
  <c r="U7" i="34"/>
  <c r="AB7" i="34"/>
  <c r="AD7" i="34"/>
  <c r="AF7" i="34"/>
  <c r="K8" i="34"/>
  <c r="K9" i="34"/>
  <c r="S9" i="34"/>
  <c r="U9" i="34"/>
  <c r="AB9" i="34"/>
  <c r="AD9" i="34"/>
  <c r="AF9" i="34"/>
  <c r="H10" i="34"/>
  <c r="K10" i="34"/>
  <c r="H11" i="34"/>
  <c r="K11" i="34"/>
  <c r="H12" i="34"/>
  <c r="K12" i="34"/>
  <c r="H13" i="34"/>
  <c r="K13" i="34"/>
  <c r="I19" i="34"/>
  <c r="I22" i="34"/>
  <c r="I24" i="34"/>
  <c r="K38" i="34"/>
  <c r="K40" i="34"/>
  <c r="K41" i="34"/>
  <c r="K42" i="34"/>
  <c r="C44" i="34"/>
  <c r="D45" i="34"/>
  <c r="K45" i="34"/>
  <c r="D46" i="34"/>
  <c r="D47" i="34"/>
  <c r="K47" i="34"/>
  <c r="D48" i="34"/>
  <c r="K48" i="34"/>
  <c r="D49" i="34"/>
  <c r="K49" i="34"/>
  <c r="C51" i="34"/>
  <c r="D52" i="34"/>
  <c r="K52" i="34"/>
  <c r="D53" i="34"/>
  <c r="D54" i="34"/>
  <c r="K54" i="34"/>
  <c r="D55" i="34"/>
  <c r="K55" i="34"/>
  <c r="D56" i="34"/>
  <c r="K56" i="34"/>
  <c r="C58" i="34"/>
  <c r="D59" i="34"/>
  <c r="K59" i="34"/>
  <c r="D60" i="34"/>
  <c r="D61" i="34"/>
  <c r="K61" i="34"/>
  <c r="D62" i="34"/>
  <c r="K62" i="34"/>
  <c r="D63" i="34"/>
  <c r="K63" i="34"/>
  <c r="G29" i="4"/>
  <c r="G30" i="4"/>
  <c r="G31" i="4"/>
  <c r="G32" i="4"/>
  <c r="G33" i="4"/>
  <c r="AO36" i="4"/>
  <c r="H9" i="73"/>
  <c r="H10" i="73"/>
  <c r="H11" i="73"/>
  <c r="H12" i="73"/>
  <c r="H13" i="73"/>
  <c r="Y88" i="73"/>
  <c r="Y89" i="73"/>
  <c r="Y90" i="73"/>
  <c r="Y91" i="73"/>
  <c r="Y92" i="73"/>
  <c r="Y93" i="73"/>
  <c r="K94" i="73"/>
  <c r="R94" i="73"/>
  <c r="K40" i="2"/>
  <c r="U42" i="2"/>
  <c r="V42" i="2"/>
  <c r="W42" i="2"/>
  <c r="J47" i="2"/>
  <c r="J47" i="72" s="1"/>
  <c r="AA54" i="2"/>
  <c r="AA54" i="72" s="1"/>
  <c r="M57" i="72" s="1"/>
  <c r="L57" i="2"/>
  <c r="N57" i="2"/>
  <c r="O57" i="2"/>
  <c r="P57" i="2"/>
  <c r="AA61" i="2"/>
  <c r="AA61" i="72" s="1"/>
  <c r="AA63" i="2"/>
  <c r="AA63" i="72" s="1"/>
  <c r="AA64" i="2"/>
  <c r="AK64" i="2" s="1"/>
  <c r="AA66" i="2"/>
  <c r="AL66" i="2" s="1"/>
  <c r="AA68" i="2"/>
  <c r="AA68" i="72" s="1"/>
  <c r="AA69" i="2"/>
  <c r="AA69" i="72" s="1"/>
  <c r="AA70" i="2"/>
  <c r="AK70" i="2" s="1"/>
  <c r="AA71" i="2"/>
  <c r="AA72" i="2"/>
  <c r="AA72" i="72" s="1"/>
  <c r="AA73" i="2"/>
  <c r="AA73" i="72" s="1"/>
  <c r="AA75" i="2"/>
  <c r="AA75" i="72" s="1"/>
  <c r="AA76" i="2"/>
  <c r="AA76" i="72" s="1"/>
  <c r="L78" i="2"/>
  <c r="M78" i="2"/>
  <c r="N78" i="2"/>
  <c r="O78" i="2"/>
  <c r="P78" i="2"/>
  <c r="H9" i="1"/>
  <c r="H18" i="1"/>
  <c r="H19" i="1"/>
  <c r="H20" i="1"/>
  <c r="H180" i="1"/>
  <c r="AB181" i="1"/>
  <c r="V39" i="14"/>
  <c r="V40" i="14"/>
  <c r="V42" i="14"/>
  <c r="C5" i="76"/>
  <c r="H10" i="1" l="1"/>
  <c r="K57" i="2"/>
  <c r="K57" i="72" s="1"/>
  <c r="H8" i="1"/>
  <c r="H21" i="1"/>
  <c r="H18" i="49"/>
  <c r="H10" i="49"/>
  <c r="H9" i="49"/>
  <c r="H8" i="49"/>
  <c r="H21" i="60"/>
  <c r="H20" i="60"/>
  <c r="H19" i="60"/>
  <c r="H18" i="60"/>
  <c r="H10" i="60"/>
  <c r="H9" i="60"/>
  <c r="H8" i="60"/>
  <c r="H18" i="66"/>
  <c r="H10" i="66"/>
  <c r="H9" i="66"/>
  <c r="H8" i="66"/>
  <c r="H18" i="65"/>
  <c r="H10" i="65"/>
  <c r="H9" i="65"/>
  <c r="H8" i="65"/>
  <c r="AL71" i="2"/>
  <c r="AL73" i="2"/>
  <c r="AB160" i="60"/>
  <c r="AB160" i="65"/>
  <c r="AB186" i="19"/>
  <c r="AK73" i="2"/>
  <c r="AL63" i="2"/>
  <c r="AL69" i="2"/>
  <c r="AK71" i="2"/>
  <c r="AK69" i="2"/>
  <c r="AK66" i="2"/>
  <c r="AK63" i="2"/>
  <c r="AL72" i="2"/>
  <c r="AK72" i="2"/>
  <c r="AL68" i="2"/>
  <c r="M57" i="2"/>
  <c r="AK68" i="2"/>
  <c r="AA70" i="72"/>
  <c r="AA64" i="72"/>
  <c r="AL70" i="2"/>
  <c r="AL64" i="2"/>
  <c r="AA71" i="72"/>
  <c r="AA66" i="72"/>
  <c r="K40" i="72"/>
  <c r="Y94" i="73"/>
  <c r="AL43" i="2"/>
  <c r="AL44" i="2" s="1"/>
  <c r="T43" i="2" s="1"/>
  <c r="T43" i="72" s="1"/>
  <c r="T42" i="2"/>
  <c r="AL75" i="2" l="1"/>
  <c r="AL77" i="2" s="1"/>
  <c r="K77" i="2" s="1"/>
  <c r="T42" i="72"/>
  <c r="Y57" i="2"/>
  <c r="Y57" i="72" s="1"/>
  <c r="K77" i="72" l="1"/>
  <c r="K78" i="2"/>
  <c r="K78" i="72" l="1"/>
  <c r="Y78" i="72" s="1"/>
  <c r="Y78" i="2"/>
</calcChain>
</file>

<file path=xl/sharedStrings.xml><?xml version="1.0" encoding="utf-8"?>
<sst xmlns="http://schemas.openxmlformats.org/spreadsheetml/2006/main" count="4649" uniqueCount="1427">
  <si>
    <t>【建築物の名称又は工事名】</t>
    <rPh sb="1" eb="4">
      <t>ケンチクブツ</t>
    </rPh>
    <rPh sb="5" eb="7">
      <t>メイショウ</t>
    </rPh>
    <rPh sb="7" eb="8">
      <t>マタ</t>
    </rPh>
    <rPh sb="9" eb="12">
      <t>コウジメイ</t>
    </rPh>
    <phoneticPr fontId="2"/>
  </si>
  <si>
    <t>【名称のフリガナ】</t>
    <rPh sb="1" eb="3">
      <t>メイショウ</t>
    </rPh>
    <phoneticPr fontId="2"/>
  </si>
  <si>
    <t>【名称】</t>
    <rPh sb="1" eb="3">
      <t>メイショウ</t>
    </rPh>
    <phoneticPr fontId="2"/>
  </si>
  <si>
    <t>　（代表となる設計者）</t>
    <rPh sb="2" eb="4">
      <t>ダイヒョウ</t>
    </rPh>
    <rPh sb="7" eb="10">
      <t>セッケイシャ</t>
    </rPh>
    <phoneticPr fontId="2"/>
  </si>
  <si>
    <t>　（その他の設計者）</t>
    <rPh sb="4" eb="5">
      <t>タ</t>
    </rPh>
    <rPh sb="6" eb="9">
      <t>セッケイシャ</t>
    </rPh>
    <phoneticPr fontId="2"/>
  </si>
  <si>
    <t>　（代表となる工事監理者）</t>
    <rPh sb="2" eb="4">
      <t>ダイヒョウ</t>
    </rPh>
    <rPh sb="7" eb="11">
      <t>コウジカンリ</t>
    </rPh>
    <rPh sb="11" eb="12">
      <t>シャ</t>
    </rPh>
    <phoneticPr fontId="2"/>
  </si>
  <si>
    <t>　（その他の工事監理者）</t>
    <rPh sb="4" eb="5">
      <t>タ</t>
    </rPh>
    <rPh sb="6" eb="10">
      <t>コウジカンリ</t>
    </rPh>
    <rPh sb="10" eb="11">
      <t>シャ</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</si>
  <si>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</si>
  <si>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申請者氏名</t>
    <rPh sb="0" eb="3">
      <t>シンセイシャ</t>
    </rPh>
    <rPh sb="3" eb="5">
      <t>シメイ</t>
    </rPh>
    <phoneticPr fontId="2"/>
  </si>
  <si>
    <t>※受付欄</t>
    <rPh sb="1" eb="3">
      <t>ウケツケ</t>
    </rPh>
    <rPh sb="3" eb="4">
      <t>ラン</t>
    </rPh>
    <phoneticPr fontId="2"/>
  </si>
  <si>
    <t>※確認番号欄</t>
    <rPh sb="1" eb="3">
      <t>カクニン</t>
    </rPh>
    <rPh sb="3" eb="5">
      <t>バンゴウ</t>
    </rPh>
    <rPh sb="5" eb="6">
      <t>ラン</t>
    </rPh>
    <phoneticPr fontId="2"/>
  </si>
  <si>
    <t>（第一面）</t>
    <rPh sb="1" eb="2">
      <t>ダイ</t>
    </rPh>
    <rPh sb="2" eb="3">
      <t>イチ</t>
    </rPh>
    <rPh sb="3" eb="4">
      <t>メン</t>
    </rPh>
    <phoneticPr fontId="2"/>
  </si>
  <si>
    <t>確 認 申 請 書（建築物）</t>
    <rPh sb="0" eb="1">
      <t>アキラ</t>
    </rPh>
    <rPh sb="2" eb="3">
      <t>シノブ</t>
    </rPh>
    <rPh sb="4" eb="5">
      <t>サル</t>
    </rPh>
    <rPh sb="6" eb="7">
      <t>ショウ</t>
    </rPh>
    <rPh sb="8" eb="9">
      <t>ショ</t>
    </rPh>
    <rPh sb="10" eb="13">
      <t>ケンチクブツ</t>
    </rPh>
    <phoneticPr fontId="2"/>
  </si>
  <si>
    <t>（</t>
    <phoneticPr fontId="2"/>
  </si>
  <si>
    <t>建築計画概要書</t>
    <rPh sb="0" eb="2">
      <t>ケンチク</t>
    </rPh>
    <rPh sb="2" eb="4">
      <t>ケイカク</t>
    </rPh>
    <rPh sb="4" eb="7">
      <t>ガイヨウショ</t>
    </rPh>
    <phoneticPr fontId="2"/>
  </si>
  <si>
    <t>交付年月日</t>
    <rPh sb="0" eb="2">
      <t>コウフ</t>
    </rPh>
    <rPh sb="2" eb="5">
      <t>ネンガッピ</t>
    </rPh>
    <phoneticPr fontId="2"/>
  </si>
  <si>
    <t>）</t>
    <phoneticPr fontId="2"/>
  </si>
  <si>
    <t>□</t>
  </si>
  <si>
    <t>(</t>
    <phoneticPr fontId="2"/>
  </si>
  <si>
    <t>)</t>
    <phoneticPr fontId="2"/>
  </si>
  <si>
    <t>【ﾊ．建築基準法第52条第1項及び第２項の規定による建築物の容積率】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3">
      <t>ヨウセキリツ</t>
    </rPh>
    <phoneticPr fontId="2"/>
  </si>
  <si>
    <t>現　　地　　調　　査　　表</t>
    <rPh sb="0" eb="1">
      <t>ウツツ</t>
    </rPh>
    <rPh sb="3" eb="4">
      <t>チ</t>
    </rPh>
    <rPh sb="6" eb="7">
      <t>チョウ</t>
    </rPh>
    <rPh sb="9" eb="10">
      <t>サ</t>
    </rPh>
    <rPh sb="12" eb="13">
      <t>ヒョウ</t>
    </rPh>
    <phoneticPr fontId="2"/>
  </si>
  <si>
    <t>この現地調査表に記載の事項は事実に相違ありません。</t>
    <rPh sb="2" eb="4">
      <t>ゲンチ</t>
    </rPh>
    <rPh sb="4" eb="6">
      <t>チョウサ</t>
    </rPh>
    <rPh sb="6" eb="7">
      <t>ヒョウ</t>
    </rPh>
    <rPh sb="8" eb="10">
      <t>キサイ</t>
    </rPh>
    <rPh sb="11" eb="13">
      <t>ジコウ</t>
    </rPh>
    <rPh sb="14" eb="16">
      <t>ジジツ</t>
    </rPh>
    <rPh sb="17" eb="19">
      <t>ソウイ</t>
    </rPh>
    <phoneticPr fontId="2"/>
  </si>
  <si>
    <t>電話番号</t>
    <rPh sb="0" eb="2">
      <t>デンワ</t>
    </rPh>
    <rPh sb="2" eb="4">
      <t>バンゴウ</t>
    </rPh>
    <phoneticPr fontId="2"/>
  </si>
  <si>
    <t>道　　路　　種　　別</t>
    <rPh sb="0" eb="1">
      <t>ミチ</t>
    </rPh>
    <rPh sb="3" eb="4">
      <t>ロ</t>
    </rPh>
    <rPh sb="6" eb="7">
      <t>タネ</t>
    </rPh>
    <rPh sb="9" eb="10">
      <t>ベツ</t>
    </rPh>
    <phoneticPr fontId="2"/>
  </si>
  <si>
    <t>４２条１項：</t>
    <rPh sb="2" eb="3">
      <t>ジョウ</t>
    </rPh>
    <rPh sb="4" eb="5">
      <t>コウ</t>
    </rPh>
    <phoneticPr fontId="2"/>
  </si>
  <si>
    <t>１号</t>
    <rPh sb="1" eb="2">
      <t>ゴウ</t>
    </rPh>
    <phoneticPr fontId="2"/>
  </si>
  <si>
    <t>３号</t>
    <rPh sb="1" eb="2">
      <t>ゴウ</t>
    </rPh>
    <phoneticPr fontId="2"/>
  </si>
  <si>
    <t>市町村道</t>
    <rPh sb="0" eb="3">
      <t>シチョウソン</t>
    </rPh>
    <rPh sb="3" eb="4">
      <t>ドウ</t>
    </rPh>
    <phoneticPr fontId="2"/>
  </si>
  <si>
    <t>里道等</t>
    <rPh sb="0" eb="1">
      <t>サト</t>
    </rPh>
    <rPh sb="1" eb="2">
      <t>ドウ</t>
    </rPh>
    <rPh sb="2" eb="3">
      <t>トウ</t>
    </rPh>
    <phoneticPr fontId="2"/>
  </si>
  <si>
    <t>私道</t>
    <rPh sb="0" eb="2">
      <t>シドウ</t>
    </rPh>
    <phoneticPr fontId="2"/>
  </si>
  <si>
    <t>有</t>
    <rPh sb="0" eb="1">
      <t>アリ</t>
    </rPh>
    <phoneticPr fontId="2"/>
  </si>
  <si>
    <t>外</t>
    <rPh sb="0" eb="1">
      <t>ガイ</t>
    </rPh>
    <phoneticPr fontId="2"/>
  </si>
  <si>
    <t>法２２条区域</t>
    <rPh sb="0" eb="1">
      <t>ホウ</t>
    </rPh>
    <rPh sb="3" eb="4">
      <t>ジョウ</t>
    </rPh>
    <rPh sb="4" eb="6">
      <t>クイキ</t>
    </rPh>
    <phoneticPr fontId="2"/>
  </si>
  <si>
    <t>備考</t>
    <rPh sb="0" eb="2">
      <t>ビコウ</t>
    </rPh>
    <phoneticPr fontId="2"/>
  </si>
  <si>
    <t>　この申請書及び添付図書に記載の事項は、事実に相違ありません。</t>
    <phoneticPr fontId="2"/>
  </si>
  <si>
    <t>　第四面に記載の事項は、事実に相違ありません。</t>
    <rPh sb="1" eb="2">
      <t>ダイ</t>
    </rPh>
    <rPh sb="2" eb="3">
      <t>４</t>
    </rPh>
    <rPh sb="3" eb="4">
      <t>メン</t>
    </rPh>
    <rPh sb="5" eb="7">
      <t>キサイ</t>
    </rPh>
    <rPh sb="8" eb="10">
      <t>ジコウ</t>
    </rPh>
    <rPh sb="12" eb="14">
      <t>ジジツ</t>
    </rPh>
    <rPh sb="15" eb="17">
      <t>ソウイ</t>
    </rPh>
    <phoneticPr fontId="2"/>
  </si>
  <si>
    <t>工事監理者氏名</t>
    <rPh sb="0" eb="2">
      <t>コウジ</t>
    </rPh>
    <rPh sb="2" eb="5">
      <t>カンリシャ</t>
    </rPh>
    <rPh sb="5" eb="7">
      <t>シメイ</t>
    </rPh>
    <phoneticPr fontId="2"/>
  </si>
  <si>
    <t>【検査を申請する建築物等】</t>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</si>
  <si>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</si>
  <si>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</si>
  <si>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</si>
  <si>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</si>
  <si>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</si>
  <si>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工作物（法第88条第1項）</t>
    <rPh sb="0" eb="3">
      <t>コウサクブツ</t>
    </rPh>
    <rPh sb="4" eb="5">
      <t>ホウ</t>
    </rPh>
    <rPh sb="5" eb="6">
      <t>ダイ</t>
    </rPh>
    <rPh sb="8" eb="9">
      <t>ジョウ</t>
    </rPh>
    <rPh sb="9" eb="10">
      <t>ダイ</t>
    </rPh>
    <rPh sb="11" eb="12">
      <t>コウ</t>
    </rPh>
    <phoneticPr fontId="2"/>
  </si>
  <si>
    <t>※検査の特例欄</t>
    <rPh sb="1" eb="3">
      <t>ケンサ</t>
    </rPh>
    <rPh sb="4" eb="6">
      <t>トクレイ</t>
    </rPh>
    <rPh sb="6" eb="7">
      <t>ラン</t>
    </rPh>
    <phoneticPr fontId="2"/>
  </si>
  <si>
    <t>※検査欄</t>
    <rPh sb="1" eb="3">
      <t>ケンサ</t>
    </rPh>
    <rPh sb="3" eb="4">
      <t>ラン</t>
    </rPh>
    <phoneticPr fontId="2"/>
  </si>
  <si>
    <t>申請する工事の概要</t>
    <rPh sb="0" eb="2">
      <t>シンセイ</t>
    </rPh>
    <rPh sb="4" eb="6">
      <t>コウジ</t>
    </rPh>
    <rPh sb="7" eb="9">
      <t>ガイヨウ</t>
    </rPh>
    <phoneticPr fontId="2"/>
  </si>
  <si>
    <t>確認済証番号</t>
    <rPh sb="0" eb="2">
      <t>カクニン</t>
    </rPh>
    <rPh sb="2" eb="3">
      <t>ズミ</t>
    </rPh>
    <rPh sb="3" eb="4">
      <t>ショウ</t>
    </rPh>
    <rPh sb="4" eb="6">
      <t>バンゴウ</t>
    </rPh>
    <phoneticPr fontId="2"/>
  </si>
  <si>
    <t>㎡</t>
    <phoneticPr fontId="2"/>
  </si>
  <si>
    <t>氏名</t>
    <rPh sb="0" eb="2">
      <t>シメイ</t>
    </rPh>
    <phoneticPr fontId="2"/>
  </si>
  <si>
    <t>回</t>
    <rPh sb="0" eb="1">
      <t>カイ</t>
    </rPh>
    <phoneticPr fontId="2"/>
  </si>
  <si>
    <t>工事監理の状況</t>
    <rPh sb="0" eb="2">
      <t>コウジ</t>
    </rPh>
    <rPh sb="2" eb="4">
      <t>カンリ</t>
    </rPh>
    <rPh sb="5" eb="7">
      <t>ジョウキョウ</t>
    </rPh>
    <phoneticPr fontId="2"/>
  </si>
  <si>
    <t>照合内容</t>
    <rPh sb="0" eb="2">
      <t>ショウゴウ</t>
    </rPh>
    <rPh sb="2" eb="4">
      <t>ナイヨウ</t>
    </rPh>
    <phoneticPr fontId="2"/>
  </si>
  <si>
    <t>照合を行った設計図書</t>
    <rPh sb="0" eb="2">
      <t>ショウゴウ</t>
    </rPh>
    <rPh sb="3" eb="4">
      <t>オコナ</t>
    </rPh>
    <phoneticPr fontId="2"/>
  </si>
  <si>
    <t>設計図書の内容について設計者に確認した事項</t>
    <rPh sb="0" eb="2">
      <t>セッケイ</t>
    </rPh>
    <rPh sb="2" eb="4">
      <t>トショ</t>
    </rPh>
    <rPh sb="5" eb="6">
      <t>ウチ</t>
    </rPh>
    <phoneticPr fontId="2"/>
  </si>
  <si>
    <t>照合方法</t>
    <rPh sb="0" eb="2">
      <t>ショウゴウ</t>
    </rPh>
    <rPh sb="2" eb="4">
      <t>ホウホウ</t>
    </rPh>
    <phoneticPr fontId="2"/>
  </si>
  <si>
    <t>照合結果</t>
    <rPh sb="0" eb="2">
      <t>ショウゴウ</t>
    </rPh>
    <rPh sb="2" eb="4">
      <t>ケッカ</t>
    </rPh>
    <phoneticPr fontId="2"/>
  </si>
  <si>
    <t>（不適の場合には建築主に対して行った報告の内容）</t>
    <rPh sb="1" eb="3">
      <t>フテキ</t>
    </rPh>
    <rPh sb="4" eb="6">
      <t>バアイ</t>
    </rPh>
    <phoneticPr fontId="2"/>
  </si>
  <si>
    <t>主要構造部及び主要構造部以外の構造耐力上主要な部分に用いる材料の接合状況、接合部分の形状等</t>
    <rPh sb="0" eb="2">
      <t>シュヨウ</t>
    </rPh>
    <rPh sb="2" eb="4">
      <t>コウゾウ</t>
    </rPh>
    <rPh sb="4" eb="5">
      <t>ブ</t>
    </rPh>
    <rPh sb="5" eb="6">
      <t>オヨ</t>
    </rPh>
    <rPh sb="7" eb="9">
      <t>シュヨウ</t>
    </rPh>
    <phoneticPr fontId="2"/>
  </si>
  <si>
    <t>建築物の各部分の位置、形状及び大きさ</t>
    <rPh sb="0" eb="3">
      <t>ケンチクブツ</t>
    </rPh>
    <rPh sb="4" eb="7">
      <t>カクブブン</t>
    </rPh>
    <rPh sb="8" eb="9">
      <t>クライ</t>
    </rPh>
    <phoneticPr fontId="2"/>
  </si>
  <si>
    <t>構造耐力上主要な部分の防錆、防腐及び防蟻措置及び状況</t>
    <rPh sb="0" eb="2">
      <t>コウゾウ</t>
    </rPh>
    <rPh sb="2" eb="4">
      <t>タイリョク</t>
    </rPh>
    <rPh sb="4" eb="5">
      <t>ジョウ</t>
    </rPh>
    <rPh sb="5" eb="7">
      <t>シュヨウ</t>
    </rPh>
    <rPh sb="8" eb="9">
      <t>ブ</t>
    </rPh>
    <phoneticPr fontId="2"/>
  </si>
  <si>
    <t>居室の内装の仕上げに用いる建築材料の種別及び当該建築材料を用いる部分の面積</t>
    <rPh sb="0" eb="2">
      <t>キョシツ</t>
    </rPh>
    <rPh sb="3" eb="5">
      <t>ナイソウ</t>
    </rPh>
    <rPh sb="6" eb="8">
      <t>シア</t>
    </rPh>
    <rPh sb="10" eb="11">
      <t>モチ</t>
    </rPh>
    <rPh sb="13" eb="15">
      <t>ケンチク</t>
    </rPh>
    <rPh sb="15" eb="17">
      <t>ザイリョウ</t>
    </rPh>
    <rPh sb="18" eb="20">
      <t>シュベツ</t>
    </rPh>
    <rPh sb="20" eb="21">
      <t>オヨ</t>
    </rPh>
    <rPh sb="22" eb="24">
      <t>トウガイ</t>
    </rPh>
    <rPh sb="24" eb="26">
      <t>ケンチク</t>
    </rPh>
    <rPh sb="26" eb="28">
      <t>ザイリョウ</t>
    </rPh>
    <rPh sb="29" eb="30">
      <t>モチ</t>
    </rPh>
    <rPh sb="32" eb="34">
      <t>ブブン</t>
    </rPh>
    <rPh sb="35" eb="37">
      <t>メンセキ</t>
    </rPh>
    <phoneticPr fontId="2"/>
  </si>
  <si>
    <t>天井及び壁の室内に面する部分に係る仕上げの材料の種別及び厚さ</t>
    <rPh sb="0" eb="2">
      <t>テンジョウ</t>
    </rPh>
    <rPh sb="2" eb="3">
      <t>オヨ</t>
    </rPh>
    <rPh sb="4" eb="5">
      <t>カベ</t>
    </rPh>
    <rPh sb="6" eb="8">
      <t>シツナイ</t>
    </rPh>
    <phoneticPr fontId="2"/>
  </si>
  <si>
    <t>開口部に設ける建具の種類及び大きさ</t>
    <rPh sb="0" eb="3">
      <t>カイコウブ</t>
    </rPh>
    <rPh sb="4" eb="5">
      <t>モウ</t>
    </rPh>
    <rPh sb="7" eb="9">
      <t>タテグ</t>
    </rPh>
    <phoneticPr fontId="2"/>
  </si>
  <si>
    <t>備　　　　　　考　</t>
    <rPh sb="0" eb="1">
      <t>ビ</t>
    </rPh>
    <rPh sb="7" eb="8">
      <t>コウ</t>
    </rPh>
    <phoneticPr fontId="2"/>
  </si>
  <si>
    <t>（第一面）</t>
    <rPh sb="1" eb="2">
      <t>ダイ</t>
    </rPh>
    <rPh sb="2" eb="4">
      <t>イチメン</t>
    </rPh>
    <phoneticPr fontId="2"/>
  </si>
  <si>
    <t>大規模の模様替</t>
    <phoneticPr fontId="2"/>
  </si>
  <si>
    <t>建築設備の設置</t>
    <phoneticPr fontId="2"/>
  </si>
  <si>
    <t>【ｲ．氏名のフリガナ】</t>
    <rPh sb="3" eb="5">
      <t>シメイ</t>
    </rPh>
    <phoneticPr fontId="2"/>
  </si>
  <si>
    <t>【ﾛ．氏名】</t>
    <rPh sb="3" eb="5">
      <t>シメイ</t>
    </rPh>
    <phoneticPr fontId="2"/>
  </si>
  <si>
    <t>【ﾊ．郵便番号】</t>
    <rPh sb="3" eb="5">
      <t>ユウビン</t>
    </rPh>
    <rPh sb="5" eb="7">
      <t>バンゴウ</t>
    </rPh>
    <phoneticPr fontId="2"/>
  </si>
  <si>
    <t>【ﾆ．住所】</t>
    <rPh sb="3" eb="5">
      <t>ジュウショ</t>
    </rPh>
    <phoneticPr fontId="2"/>
  </si>
  <si>
    <t>【ﾎ．電話番号】</t>
    <rPh sb="3" eb="5">
      <t>デンワ</t>
    </rPh>
    <rPh sb="5" eb="7">
      <t>バンゴウ</t>
    </rPh>
    <phoneticPr fontId="2"/>
  </si>
  <si>
    <t>【ｲ．資格】</t>
    <rPh sb="3" eb="5">
      <t>シカク</t>
    </rPh>
    <phoneticPr fontId="2"/>
  </si>
  <si>
    <t>）知事登録第</t>
    <rPh sb="1" eb="3">
      <t>チジ</t>
    </rPh>
    <rPh sb="3" eb="5">
      <t>トウロク</t>
    </rPh>
    <rPh sb="5" eb="6">
      <t>ダイ</t>
    </rPh>
    <phoneticPr fontId="2"/>
  </si>
  <si>
    <t>）建築士事務所</t>
    <rPh sb="1" eb="4">
      <t>ケンチクシ</t>
    </rPh>
    <rPh sb="4" eb="6">
      <t>ジム</t>
    </rPh>
    <rPh sb="6" eb="7">
      <t>ショ</t>
    </rPh>
    <phoneticPr fontId="2"/>
  </si>
  <si>
    <t>）建築士</t>
    <rPh sb="1" eb="4">
      <t>ケンチクシ</t>
    </rPh>
    <phoneticPr fontId="2"/>
  </si>
  <si>
    <t>【ﾆ．郵便番号】</t>
    <rPh sb="3" eb="5">
      <t>ユウビン</t>
    </rPh>
    <rPh sb="5" eb="7">
      <t>バンゴウ</t>
    </rPh>
    <phoneticPr fontId="2"/>
  </si>
  <si>
    <t>【ﾎ．所在地】</t>
    <rPh sb="3" eb="6">
      <t>ショザイチ</t>
    </rPh>
    <phoneticPr fontId="2"/>
  </si>
  <si>
    <t>【ﾍ．電話番号】</t>
    <rPh sb="3" eb="5">
      <t>デンワ</t>
    </rPh>
    <rPh sb="5" eb="7">
      <t>バンゴウ</t>
    </rPh>
    <phoneticPr fontId="2"/>
  </si>
  <si>
    <t>【ﾊ．建築士事務所名】</t>
    <rPh sb="3" eb="6">
      <t>ケンチクシ</t>
    </rPh>
    <rPh sb="6" eb="9">
      <t>ジムショ</t>
    </rPh>
    <rPh sb="9" eb="10">
      <t>メイ</t>
    </rPh>
    <phoneticPr fontId="2"/>
  </si>
  <si>
    <t>（　特定工程　）</t>
    <rPh sb="2" eb="4">
      <t>トクテイ</t>
    </rPh>
    <rPh sb="4" eb="6">
      <t>コウテイ</t>
    </rPh>
    <phoneticPr fontId="2"/>
  </si>
  <si>
    <t>）登録　　　第</t>
    <rPh sb="1" eb="3">
      <t>トウロク</t>
    </rPh>
    <rPh sb="6" eb="7">
      <t>ダイ</t>
    </rPh>
    <phoneticPr fontId="2"/>
  </si>
  <si>
    <t>【ｲ．氏名】</t>
    <rPh sb="3" eb="5">
      <t>シメイ</t>
    </rPh>
    <phoneticPr fontId="2"/>
  </si>
  <si>
    <t>【ﾛ．資格】</t>
    <rPh sb="3" eb="5">
      <t>シカク</t>
    </rPh>
    <phoneticPr fontId="2"/>
  </si>
  <si>
    <t>【ﾛ．勤務先】</t>
    <rPh sb="3" eb="6">
      <t>キンムサキ</t>
    </rPh>
    <phoneticPr fontId="2"/>
  </si>
  <si>
    <t>【ﾆ．所在地】</t>
    <rPh sb="3" eb="6">
      <t>ショザイチ</t>
    </rPh>
    <phoneticPr fontId="2"/>
  </si>
  <si>
    <t>【ﾍ．意見を聞いた設計図書】</t>
    <rPh sb="3" eb="5">
      <t>イケン</t>
    </rPh>
    <rPh sb="6" eb="7">
      <t>キ</t>
    </rPh>
    <rPh sb="9" eb="11">
      <t>セッケイ</t>
    </rPh>
    <rPh sb="11" eb="13">
      <t>トショ</t>
    </rPh>
    <phoneticPr fontId="2"/>
  </si>
  <si>
    <t>【ト．工事と照合する設計図書】</t>
    <rPh sb="3" eb="5">
      <t>コウジ</t>
    </rPh>
    <rPh sb="6" eb="8">
      <t>ショウゴウ</t>
    </rPh>
    <rPh sb="10" eb="14">
      <t>セッケイトショ</t>
    </rPh>
    <phoneticPr fontId="2"/>
  </si>
  <si>
    <t>【ﾛ．営業所名】</t>
    <rPh sb="3" eb="6">
      <t>エイギョウショ</t>
    </rPh>
    <rPh sb="6" eb="7">
      <t>メイ</t>
    </rPh>
    <phoneticPr fontId="2"/>
  </si>
  <si>
    <t>合　計</t>
    <rPh sb="0" eb="1">
      <t>アイ</t>
    </rPh>
    <rPh sb="2" eb="3">
      <t>ケイ</t>
    </rPh>
    <phoneticPr fontId="2"/>
  </si>
  <si>
    <t>mm</t>
    <phoneticPr fontId="2"/>
  </si>
  <si>
    <t>【ト．作成又は確認した設計図書】</t>
    <rPh sb="3" eb="5">
      <t>サクセイ</t>
    </rPh>
    <rPh sb="5" eb="6">
      <t>マタ</t>
    </rPh>
    <rPh sb="7" eb="9">
      <t>カクニン</t>
    </rPh>
    <rPh sb="11" eb="15">
      <t>セッケイトショ</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</si>
  <si>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</si>
  <si>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</si>
  <si>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</si>
  <si>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</si>
  <si>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該当なし</t>
    <rPh sb="0" eb="2">
      <t>ガイトウ</t>
    </rPh>
    <phoneticPr fontId="2"/>
  </si>
  <si>
    <t>確認検査員</t>
    <rPh sb="0" eb="2">
      <t>カクニン</t>
    </rPh>
    <rPh sb="2" eb="5">
      <t>ケンサイン</t>
    </rPh>
    <phoneticPr fontId="2"/>
  </si>
  <si>
    <t>審査担当</t>
    <rPh sb="0" eb="2">
      <t>シンサ</t>
    </rPh>
    <rPh sb="2" eb="4">
      <t>タントウ</t>
    </rPh>
    <phoneticPr fontId="2"/>
  </si>
  <si>
    <t>引受できない</t>
    <rPh sb="0" eb="2">
      <t>ヒキウケ</t>
    </rPh>
    <phoneticPr fontId="2"/>
  </si>
  <si>
    <t>担当はずし</t>
    <rPh sb="0" eb="2">
      <t>タントウ</t>
    </rPh>
    <phoneticPr fontId="2"/>
  </si>
  <si>
    <t>該当あり　⇒</t>
    <rPh sb="0" eb="2">
      <t>ガイトウ</t>
    </rPh>
    <phoneticPr fontId="2"/>
  </si>
  <si>
    <t>引受可</t>
    <rPh sb="0" eb="2">
      <t>ヒキウケ</t>
    </rPh>
    <rPh sb="2" eb="3">
      <t>カ</t>
    </rPh>
    <phoneticPr fontId="2"/>
  </si>
  <si>
    <t>役　員</t>
    <rPh sb="0" eb="1">
      <t>ヤク</t>
    </rPh>
    <rPh sb="2" eb="3">
      <t>イン</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</si>
  <si>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</si>
  <si>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</si>
  <si>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</si>
  <si>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</si>
  <si>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</si>
  <si>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下水道区域</t>
    <rPh sb="0" eb="3">
      <t>ゲスイドウ</t>
    </rPh>
    <rPh sb="3" eb="5">
      <t>クイキ</t>
    </rPh>
    <phoneticPr fontId="2"/>
  </si>
  <si>
    <t>内</t>
    <rPh sb="0" eb="1">
      <t>ナイ</t>
    </rPh>
    <phoneticPr fontId="2"/>
  </si>
  <si>
    <t>ｍ</t>
    <phoneticPr fontId="2"/>
  </si>
  <si>
    <t>(1)</t>
    <phoneticPr fontId="2"/>
  </si>
  <si>
    <t>　</t>
    <phoneticPr fontId="2"/>
  </si>
  <si>
    <t>【ｲ．】</t>
    <phoneticPr fontId="2"/>
  </si>
  <si>
    <t>【ﾛ．】</t>
    <phoneticPr fontId="2"/>
  </si>
  <si>
    <t>【ﾊ．】</t>
    <phoneticPr fontId="2"/>
  </si>
  <si>
    <t>【ﾆ．】</t>
    <phoneticPr fontId="2"/>
  </si>
  <si>
    <t>【ﾎ．】</t>
    <phoneticPr fontId="2"/>
  </si>
  <si>
    <t>【ﾍ．】</t>
    <phoneticPr fontId="2"/>
  </si>
  <si>
    <t>代理者氏名</t>
    <rPh sb="0" eb="2">
      <t>ダイリ</t>
    </rPh>
    <rPh sb="2" eb="3">
      <t>シャ</t>
    </rPh>
    <rPh sb="3" eb="5">
      <t>シメイ</t>
    </rPh>
    <phoneticPr fontId="2"/>
  </si>
  <si>
    <t>※　決　裁　欄</t>
    <rPh sb="2" eb="3">
      <t>ケツ</t>
    </rPh>
    <rPh sb="4" eb="5">
      <t>サイ</t>
    </rPh>
    <rPh sb="6" eb="7">
      <t>ラン</t>
    </rPh>
    <phoneticPr fontId="2"/>
  </si>
  <si>
    <t>※　受　付　欄</t>
    <rPh sb="2" eb="3">
      <t>ウケ</t>
    </rPh>
    <rPh sb="4" eb="5">
      <t>ヅケ</t>
    </rPh>
    <rPh sb="6" eb="7">
      <t>ラン</t>
    </rPh>
    <phoneticPr fontId="2"/>
  </si>
  <si>
    <t>月</t>
    <rPh sb="0" eb="1">
      <t>ゲツ</t>
    </rPh>
    <phoneticPr fontId="2"/>
  </si>
  <si>
    <t>月</t>
    <rPh sb="0" eb="1">
      <t>ガツ</t>
    </rPh>
    <phoneticPr fontId="2"/>
  </si>
  <si>
    <t>委　　任　　状</t>
    <rPh sb="0" eb="1">
      <t>イ</t>
    </rPh>
    <rPh sb="3" eb="4">
      <t>ニン</t>
    </rPh>
    <rPh sb="6" eb="7">
      <t>ジョウ</t>
    </rPh>
    <phoneticPr fontId="2"/>
  </si>
  <si>
    <t>　上記の者を代理人と定め、下記の建築物について建築に関する法令の規定による申請手続きを</t>
    <rPh sb="1" eb="2">
      <t>ジョウ</t>
    </rPh>
    <rPh sb="2" eb="3">
      <t>キ</t>
    </rPh>
    <rPh sb="4" eb="5">
      <t>モノ</t>
    </rPh>
    <rPh sb="6" eb="9">
      <t>ダイリニン</t>
    </rPh>
    <rPh sb="10" eb="11">
      <t>サダ</t>
    </rPh>
    <rPh sb="13" eb="15">
      <t>カキ</t>
    </rPh>
    <rPh sb="16" eb="19">
      <t>ケンチクブツ</t>
    </rPh>
    <rPh sb="23" eb="24">
      <t>ケン</t>
    </rPh>
    <rPh sb="24" eb="25">
      <t>チク</t>
    </rPh>
    <rPh sb="26" eb="27">
      <t>カン</t>
    </rPh>
    <rPh sb="29" eb="31">
      <t>ホウレイ</t>
    </rPh>
    <rPh sb="32" eb="34">
      <t>キテイ</t>
    </rPh>
    <rPh sb="37" eb="39">
      <t>シンセイ</t>
    </rPh>
    <rPh sb="39" eb="41">
      <t>テツヅ</t>
    </rPh>
    <phoneticPr fontId="2"/>
  </si>
  <si>
    <t>委任する。</t>
    <rPh sb="0" eb="2">
      <t>イニン</t>
    </rPh>
    <phoneticPr fontId="2"/>
  </si>
  <si>
    <t>【２．主要用途】</t>
    <rPh sb="3" eb="5">
      <t>シュヨウ</t>
    </rPh>
    <rPh sb="5" eb="7">
      <t>ヨウト</t>
    </rPh>
    <phoneticPr fontId="2"/>
  </si>
  <si>
    <t>【４．委任事項】</t>
    <rPh sb="3" eb="5">
      <t>イニン</t>
    </rPh>
    <rPh sb="5" eb="7">
      <t>ジコウ</t>
    </rPh>
    <phoneticPr fontId="2"/>
  </si>
  <si>
    <t>建築工事届提出</t>
    <rPh sb="0" eb="1">
      <t>ケン</t>
    </rPh>
    <rPh sb="1" eb="2">
      <t>チク</t>
    </rPh>
    <rPh sb="2" eb="4">
      <t>コウジ</t>
    </rPh>
    <rPh sb="4" eb="5">
      <t>トドケ</t>
    </rPh>
    <rPh sb="5" eb="7">
      <t>テイシュツ</t>
    </rPh>
    <phoneticPr fontId="2"/>
  </si>
  <si>
    <t>中間検査申請手続</t>
    <rPh sb="0" eb="2">
      <t>チュウカン</t>
    </rPh>
    <rPh sb="2" eb="4">
      <t>ケンサ</t>
    </rPh>
    <rPh sb="4" eb="6">
      <t>シンセイ</t>
    </rPh>
    <rPh sb="6" eb="8">
      <t>テツヅ</t>
    </rPh>
    <phoneticPr fontId="2"/>
  </si>
  <si>
    <t>中間検査合格証受取</t>
    <rPh sb="0" eb="2">
      <t>チュウカン</t>
    </rPh>
    <rPh sb="2" eb="4">
      <t>ケンサ</t>
    </rPh>
    <rPh sb="4" eb="6">
      <t>ゴウカク</t>
    </rPh>
    <rPh sb="6" eb="7">
      <t>ショウ</t>
    </rPh>
    <rPh sb="7" eb="9">
      <t>ウケトリ</t>
    </rPh>
    <phoneticPr fontId="2"/>
  </si>
  <si>
    <t>完了検査申請手続</t>
    <rPh sb="0" eb="2">
      <t>カンリョウ</t>
    </rPh>
    <rPh sb="2" eb="4">
      <t>ケンサ</t>
    </rPh>
    <rPh sb="4" eb="6">
      <t>シンセイ</t>
    </rPh>
    <rPh sb="6" eb="8">
      <t>テツヅ</t>
    </rPh>
    <phoneticPr fontId="2"/>
  </si>
  <si>
    <t>検査済証受取</t>
    <rPh sb="0" eb="2">
      <t>ケンサ</t>
    </rPh>
    <rPh sb="2" eb="3">
      <t>ズ</t>
    </rPh>
    <rPh sb="3" eb="4">
      <t>ショウ</t>
    </rPh>
    <rPh sb="4" eb="6">
      <t>ウケトリ</t>
    </rPh>
    <phoneticPr fontId="2"/>
  </si>
  <si>
    <t>取止・取下届提出</t>
    <rPh sb="0" eb="2">
      <t>トリヤ</t>
    </rPh>
    <rPh sb="3" eb="5">
      <t>トリサ</t>
    </rPh>
    <rPh sb="5" eb="6">
      <t>トド</t>
    </rPh>
    <rPh sb="6" eb="8">
      <t>テイシュツ</t>
    </rPh>
    <phoneticPr fontId="2"/>
  </si>
  <si>
    <t>現場検査立会</t>
    <rPh sb="0" eb="2">
      <t>ゲンバ</t>
    </rPh>
    <rPh sb="2" eb="4">
      <t>ケンサ</t>
    </rPh>
    <rPh sb="4" eb="6">
      <t>タチア</t>
    </rPh>
    <phoneticPr fontId="2"/>
  </si>
  <si>
    <t>■</t>
  </si>
  <si>
    <t>【５．その他の区域、地域、地区又は街区】</t>
    <rPh sb="5" eb="6">
      <t>タ</t>
    </rPh>
    <rPh sb="7" eb="9">
      <t>クイキ</t>
    </rPh>
    <rPh sb="10" eb="12">
      <t>チイキ</t>
    </rPh>
    <rPh sb="13" eb="15">
      <t>チク</t>
    </rPh>
    <rPh sb="15" eb="16">
      <t>マタ</t>
    </rPh>
    <rPh sb="17" eb="18">
      <t>ガイ</t>
    </rPh>
    <rPh sb="18" eb="19">
      <t>ク</t>
    </rPh>
    <phoneticPr fontId="2"/>
  </si>
  <si>
    <t>（第二面）その２</t>
    <rPh sb="1" eb="2">
      <t>ダイ</t>
    </rPh>
    <rPh sb="2" eb="3">
      <t>２</t>
    </rPh>
    <rPh sb="3" eb="4">
      <t>メン</t>
    </rPh>
    <phoneticPr fontId="2"/>
  </si>
  <si>
    <t>建築計画概要書（第三面）</t>
    <rPh sb="0" eb="2">
      <t>ケンチク</t>
    </rPh>
    <rPh sb="2" eb="4">
      <t>ケイカク</t>
    </rPh>
    <rPh sb="4" eb="7">
      <t>ガイヨウショ</t>
    </rPh>
    <rPh sb="8" eb="9">
      <t>ダイ</t>
    </rPh>
    <rPh sb="9" eb="10">
      <t>３</t>
    </rPh>
    <rPh sb="10" eb="11">
      <t>メン</t>
    </rPh>
    <phoneticPr fontId="2"/>
  </si>
  <si>
    <t>付近見取図</t>
    <rPh sb="0" eb="2">
      <t>フキン</t>
    </rPh>
    <rPh sb="2" eb="4">
      <t>ミト</t>
    </rPh>
    <rPh sb="4" eb="5">
      <t>ズ</t>
    </rPh>
    <phoneticPr fontId="2"/>
  </si>
  <si>
    <t>配置図</t>
    <rPh sb="0" eb="2">
      <t>ハイチ</t>
    </rPh>
    <rPh sb="2" eb="3">
      <t>ズ</t>
    </rPh>
    <phoneticPr fontId="2"/>
  </si>
  <si>
    <t>制限業種調査書</t>
  </si>
  <si>
    <t>　この申請の建築計画に係る制限業種（指定確認検査機関指定準則に定めるものをいいます。）に係る</t>
  </si>
  <si>
    <t>業務を行う企業等は次の通りです。</t>
  </si>
  <si>
    <t>申請代理人</t>
    <rPh sb="0" eb="2">
      <t>シンセイ</t>
    </rPh>
    <rPh sb="2" eb="5">
      <t>ダイリニン</t>
    </rPh>
    <phoneticPr fontId="2"/>
  </si>
  <si>
    <t>【建築主氏名】</t>
  </si>
  <si>
    <t>　　　</t>
  </si>
  <si>
    <t>について確認検査を行えません。この調書は、関係者が含まれていないかどうかを調査するためのものです。</t>
  </si>
  <si>
    <t>中 間 検 査 申 請 書</t>
    <rPh sb="0" eb="1">
      <t>ナカ</t>
    </rPh>
    <rPh sb="2" eb="3">
      <t>アイダ</t>
    </rPh>
    <phoneticPr fontId="2"/>
  </si>
  <si>
    <t>その他</t>
    <rPh sb="2" eb="3">
      <t>タ</t>
    </rPh>
    <phoneticPr fontId="2"/>
  </si>
  <si>
    <t>①　申請をする上で、図面等に表現することが困難な事項で、特に知らせておくべき事項について記述ください。</t>
    <rPh sb="2" eb="4">
      <t>シンセイ</t>
    </rPh>
    <rPh sb="7" eb="8">
      <t>ウエ</t>
    </rPh>
    <rPh sb="10" eb="13">
      <t>ズメントウ</t>
    </rPh>
    <rPh sb="14" eb="16">
      <t>ヒョウゲン</t>
    </rPh>
    <rPh sb="21" eb="23">
      <t>コンナン</t>
    </rPh>
    <rPh sb="24" eb="26">
      <t>ジコウ</t>
    </rPh>
    <rPh sb="28" eb="29">
      <t>トク</t>
    </rPh>
    <rPh sb="30" eb="31">
      <t>シ</t>
    </rPh>
    <rPh sb="38" eb="40">
      <t>ジコウ</t>
    </rPh>
    <rPh sb="44" eb="46">
      <t>キジュツ</t>
    </rPh>
    <phoneticPr fontId="2"/>
  </si>
  <si>
    <t>項　　目</t>
    <rPh sb="0" eb="1">
      <t>コウ</t>
    </rPh>
    <rPh sb="3" eb="4">
      <t>モク</t>
    </rPh>
    <phoneticPr fontId="2"/>
  </si>
  <si>
    <t>ご氏名</t>
    <rPh sb="1" eb="3">
      <t>シメイ</t>
    </rPh>
    <phoneticPr fontId="2"/>
  </si>
  <si>
    <t>建築主等の概要</t>
    <rPh sb="0" eb="3">
      <t>ケンチクヌシ</t>
    </rPh>
    <rPh sb="3" eb="4">
      <t>トウ</t>
    </rPh>
    <rPh sb="5" eb="7">
      <t>ガイヨウ</t>
    </rPh>
    <phoneticPr fontId="2"/>
  </si>
  <si>
    <t>【１．建築主】</t>
    <rPh sb="3" eb="6">
      <t>ケンチクヌシ</t>
    </rPh>
    <phoneticPr fontId="2"/>
  </si>
  <si>
    <t>【２．代理者】</t>
    <rPh sb="3" eb="6">
      <t>ダイリシャ</t>
    </rPh>
    <phoneticPr fontId="2"/>
  </si>
  <si>
    <t>号</t>
    <rPh sb="0" eb="1">
      <t>ゴウ</t>
    </rPh>
    <phoneticPr fontId="2"/>
  </si>
  <si>
    <t>【３．設計者】</t>
    <rPh sb="3" eb="6">
      <t>セッケイシャ</t>
    </rPh>
    <phoneticPr fontId="2"/>
  </si>
  <si>
    <t>【５．工事監理者】</t>
    <rPh sb="3" eb="5">
      <t>コウジ</t>
    </rPh>
    <rPh sb="5" eb="7">
      <t>カンリ</t>
    </rPh>
    <rPh sb="7" eb="8">
      <t>シャ</t>
    </rPh>
    <phoneticPr fontId="2"/>
  </si>
  <si>
    <t>【６．工事施工者】</t>
    <rPh sb="3" eb="5">
      <t>コウジ</t>
    </rPh>
    <rPh sb="5" eb="7">
      <t>セコウ</t>
    </rPh>
    <rPh sb="7" eb="8">
      <t>シャ</t>
    </rPh>
    <phoneticPr fontId="2"/>
  </si>
  <si>
    <t>建設業の許可</t>
    <rPh sb="0" eb="3">
      <t>ケンセツギョウ</t>
    </rPh>
    <rPh sb="4" eb="6">
      <t>キョカ</t>
    </rPh>
    <phoneticPr fontId="2"/>
  </si>
  <si>
    <t>第</t>
    <rPh sb="0" eb="1">
      <t>ダイ</t>
    </rPh>
    <phoneticPr fontId="2"/>
  </si>
  <si>
    <t>【７．備考】</t>
    <rPh sb="3" eb="5">
      <t>ビコウ</t>
    </rPh>
    <phoneticPr fontId="2"/>
  </si>
  <si>
    <t>（第三面）</t>
    <rPh sb="1" eb="2">
      <t>ダイ</t>
    </rPh>
    <rPh sb="2" eb="3">
      <t>サン</t>
    </rPh>
    <rPh sb="3" eb="4">
      <t>メン</t>
    </rPh>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</si>
  <si>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</si>
  <si>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</si>
  <si>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</si>
  <si>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</si>
  <si>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</si>
  <si>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</si>
  <si>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</si>
  <si>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</si>
  <si>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【４．防火地域】</t>
    <rPh sb="3" eb="5">
      <t>ボウカ</t>
    </rPh>
    <rPh sb="5" eb="7">
      <t>チイキ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</si>
  <si>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</si>
  <si>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</si>
  <si>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</si>
  <si>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【７．敷地面積】</t>
    <rPh sb="3" eb="5">
      <t>シキチ</t>
    </rPh>
    <rPh sb="5" eb="7">
      <t>メンセキ</t>
    </rPh>
    <phoneticPr fontId="2"/>
  </si>
  <si>
    <t>【６．道路】</t>
    <rPh sb="3" eb="5">
      <t>ドウロ</t>
    </rPh>
    <phoneticPr fontId="2"/>
  </si>
  <si>
    <t>【ｲ．幅員】</t>
    <rPh sb="3" eb="5">
      <t>フクイン</t>
    </rPh>
    <phoneticPr fontId="2"/>
  </si>
  <si>
    <t>【ﾛ．敷地と接している部分の長さ】</t>
    <rPh sb="3" eb="5">
      <t>シキチ</t>
    </rPh>
    <rPh sb="6" eb="7">
      <t>セッ</t>
    </rPh>
    <rPh sb="11" eb="13">
      <t>ブブン</t>
    </rPh>
    <rPh sb="14" eb="15">
      <t>ナガ</t>
    </rPh>
    <phoneticPr fontId="2"/>
  </si>
  <si>
    <t>【ｲ．敷地面積】</t>
    <rPh sb="3" eb="5">
      <t>シキチ</t>
    </rPh>
    <rPh sb="5" eb="7">
      <t>メンセキ</t>
    </rPh>
    <phoneticPr fontId="2"/>
  </si>
  <si>
    <t>【ﾛ．用途地域等】</t>
    <rPh sb="3" eb="5">
      <t>ヨウト</t>
    </rPh>
    <rPh sb="5" eb="7">
      <t>チイキ</t>
    </rPh>
    <rPh sb="7" eb="8">
      <t>トウ</t>
    </rPh>
    <phoneticPr fontId="2"/>
  </si>
  <si>
    <t>【ﾎ．敷地面積の合計】</t>
    <rPh sb="3" eb="5">
      <t>シキチ</t>
    </rPh>
    <rPh sb="5" eb="7">
      <t>メンセキ</t>
    </rPh>
    <rPh sb="8" eb="10">
      <t>ゴウケイ</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</si>
  <si>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</si>
  <si>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</si>
  <si>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【ﾁ．備考】</t>
    <rPh sb="3" eb="5">
      <t>ビコウ</t>
    </rPh>
    <phoneticPr fontId="2"/>
  </si>
  <si>
    <t>(2)</t>
  </si>
  <si>
    <t>【８．主要用途】</t>
    <rPh sb="3" eb="5">
      <t>シュヨウ</t>
    </rPh>
    <rPh sb="5" eb="7">
      <t>ヨウト</t>
    </rPh>
    <phoneticPr fontId="2"/>
  </si>
  <si>
    <t>区分</t>
    <rPh sb="0" eb="2">
      <t>クブン</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</si>
  <si>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</si>
  <si>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</si>
  <si>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</si>
  <si>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</si>
  <si>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</si>
  <si>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</si>
  <si>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申請部分</t>
    <rPh sb="0" eb="2">
      <t>シンセイ</t>
    </rPh>
    <rPh sb="2" eb="4">
      <t>ブブン</t>
    </rPh>
    <phoneticPr fontId="2"/>
  </si>
  <si>
    <t>申請以外の部分</t>
    <rPh sb="0" eb="2">
      <t>シンセイ</t>
    </rPh>
    <rPh sb="2" eb="4">
      <t>イガイ</t>
    </rPh>
    <rPh sb="5" eb="7">
      <t>ブブン</t>
    </rPh>
    <phoneticPr fontId="2"/>
  </si>
  <si>
    <t>【ｲ．建築物全体】</t>
    <rPh sb="3" eb="5">
      <t>ケンチク</t>
    </rPh>
    <rPh sb="5" eb="6">
      <t>ブツ</t>
    </rPh>
    <rPh sb="6" eb="8">
      <t>ゼンタイ</t>
    </rPh>
    <phoneticPr fontId="2"/>
  </si>
  <si>
    <t>合計</t>
    <rPh sb="0" eb="2">
      <t>ゴウケイ</t>
    </rPh>
    <phoneticPr fontId="2"/>
  </si>
  <si>
    <t>【ｲ．申請に係る建築物の数】</t>
    <rPh sb="3" eb="5">
      <t>シンセイ</t>
    </rPh>
    <rPh sb="6" eb="7">
      <t>カカ</t>
    </rPh>
    <rPh sb="8" eb="11">
      <t>ケンチクブツ</t>
    </rPh>
    <rPh sb="12" eb="13">
      <t>カズ</t>
    </rPh>
    <phoneticPr fontId="2"/>
  </si>
  <si>
    <t>【ﾛ．同一敷地内の他の建築物の数】</t>
    <rPh sb="3" eb="4">
      <t>ドウ</t>
    </rPh>
    <rPh sb="4" eb="5">
      <t>イチ</t>
    </rPh>
    <rPh sb="5" eb="7">
      <t>シキチ</t>
    </rPh>
    <rPh sb="7" eb="8">
      <t>ナイ</t>
    </rPh>
    <rPh sb="9" eb="10">
      <t>ホカ</t>
    </rPh>
    <rPh sb="11" eb="14">
      <t>ケンチクブツ</t>
    </rPh>
    <rPh sb="15" eb="16">
      <t>カズ</t>
    </rPh>
    <phoneticPr fontId="2"/>
  </si>
  <si>
    <t>【ｲ．最高の高さ】</t>
    <rPh sb="3" eb="5">
      <t>サイコウ</t>
    </rPh>
    <rPh sb="6" eb="7">
      <t>タカ</t>
    </rPh>
    <phoneticPr fontId="2"/>
  </si>
  <si>
    <t>【ﾛ．階数】</t>
    <rPh sb="3" eb="5">
      <t>カイスウ</t>
    </rPh>
    <phoneticPr fontId="2"/>
  </si>
  <si>
    <t>地上</t>
    <rPh sb="0" eb="2">
      <t>チジョウ</t>
    </rPh>
    <phoneticPr fontId="2"/>
  </si>
  <si>
    <t>地下</t>
    <rPh sb="0" eb="2">
      <t>チカ</t>
    </rPh>
    <phoneticPr fontId="2"/>
  </si>
  <si>
    <t>【ﾊ．構造】</t>
    <rPh sb="3" eb="5">
      <t>コウゾウ</t>
    </rPh>
    <phoneticPr fontId="2"/>
  </si>
  <si>
    <t>【１４．許可・認定等】</t>
    <rPh sb="4" eb="6">
      <t>キョカ</t>
    </rPh>
    <rPh sb="7" eb="9">
      <t>ニンテイ</t>
    </rPh>
    <rPh sb="9" eb="10">
      <t>トウ</t>
    </rPh>
    <phoneticPr fontId="2"/>
  </si>
  <si>
    <t>【１５．工事着手予定年月日】</t>
    <rPh sb="4" eb="6">
      <t>コウジ</t>
    </rPh>
    <rPh sb="6" eb="8">
      <t>チャクシュ</t>
    </rPh>
    <rPh sb="8" eb="10">
      <t>ヨテイ</t>
    </rPh>
    <rPh sb="10" eb="13">
      <t>ネンガッピ</t>
    </rPh>
    <phoneticPr fontId="2"/>
  </si>
  <si>
    <t>年</t>
    <rPh sb="0" eb="1">
      <t>ネン</t>
    </rPh>
    <phoneticPr fontId="2"/>
  </si>
  <si>
    <t>月</t>
    <rPh sb="0" eb="1">
      <t>ツキ</t>
    </rPh>
    <phoneticPr fontId="2"/>
  </si>
  <si>
    <t>日</t>
    <rPh sb="0" eb="1">
      <t>ヒ</t>
    </rPh>
    <phoneticPr fontId="2"/>
  </si>
  <si>
    <t>【１６．工事完了予定年月日】</t>
    <rPh sb="4" eb="6">
      <t>コウジ</t>
    </rPh>
    <rPh sb="6" eb="8">
      <t>カンリョウ</t>
    </rPh>
    <rPh sb="8" eb="10">
      <t>ヨテイ</t>
    </rPh>
    <rPh sb="10" eb="13">
      <t>ネンガッピ</t>
    </rPh>
    <phoneticPr fontId="2"/>
  </si>
  <si>
    <t>【１８．その他必要な事項】</t>
    <rPh sb="6" eb="7">
      <t>タ</t>
    </rPh>
    <rPh sb="7" eb="9">
      <t>ヒツヨウ</t>
    </rPh>
    <rPh sb="10" eb="12">
      <t>ジコウ</t>
    </rPh>
    <phoneticPr fontId="2"/>
  </si>
  <si>
    <t>【１９．備考】</t>
    <rPh sb="4" eb="6">
      <t>ビコウ</t>
    </rPh>
    <phoneticPr fontId="2"/>
  </si>
  <si>
    <t>（第四面）</t>
    <rPh sb="1" eb="2">
      <t>ダイ</t>
    </rPh>
    <rPh sb="2" eb="3">
      <t>ヨン</t>
    </rPh>
    <rPh sb="3" eb="4">
      <t>メン</t>
    </rPh>
    <phoneticPr fontId="2"/>
  </si>
  <si>
    <t>【１．番号】</t>
    <rPh sb="3" eb="5">
      <t>バンゴウ</t>
    </rPh>
    <phoneticPr fontId="2"/>
  </si>
  <si>
    <t>【２．用途】</t>
    <rPh sb="3" eb="5">
      <t>ヨウト</t>
    </rPh>
    <phoneticPr fontId="2"/>
  </si>
  <si>
    <t>【３．工事種別】</t>
    <rPh sb="3" eb="5">
      <t>コウジ</t>
    </rPh>
    <rPh sb="5" eb="7">
      <t>シュベツ</t>
    </rPh>
    <phoneticPr fontId="2"/>
  </si>
  <si>
    <t>移転</t>
    <rPh sb="0" eb="2">
      <t>イテン</t>
    </rPh>
    <phoneticPr fontId="2"/>
  </si>
  <si>
    <t>大規模の修繕</t>
    <rPh sb="0" eb="1">
      <t>オオ</t>
    </rPh>
    <rPh sb="1" eb="3">
      <t>キボ</t>
    </rPh>
    <rPh sb="4" eb="6">
      <t>シュウゼン</t>
    </rPh>
    <phoneticPr fontId="2"/>
  </si>
  <si>
    <t>【４．構造】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</si>
  <si>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</si>
  <si>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</si>
  <si>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</si>
  <si>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</si>
  <si>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【ﾛ．最高の軒の高さ】</t>
    <rPh sb="3" eb="5">
      <t>サイコウ</t>
    </rPh>
    <rPh sb="6" eb="7">
      <t>ノキ</t>
    </rPh>
    <rPh sb="8" eb="9">
      <t>タカ</t>
    </rPh>
    <phoneticPr fontId="2"/>
  </si>
  <si>
    <t>有</t>
    <rPh sb="0" eb="1">
      <t>ア</t>
    </rPh>
    <phoneticPr fontId="2"/>
  </si>
  <si>
    <t>無</t>
    <rPh sb="0" eb="1">
      <t>ナ</t>
    </rPh>
    <phoneticPr fontId="2"/>
  </si>
  <si>
    <t>【ｲ．階別】</t>
    <rPh sb="3" eb="4">
      <t>カイ</t>
    </rPh>
    <rPh sb="4" eb="5">
      <t>ベツ</t>
    </rPh>
    <phoneticPr fontId="2"/>
  </si>
  <si>
    <t>【ﾛ．合計】</t>
    <rPh sb="3" eb="5">
      <t>ゴウケイ</t>
    </rPh>
    <phoneticPr fontId="2"/>
  </si>
  <si>
    <t>（第五面）</t>
    <rPh sb="1" eb="2">
      <t>ダイ</t>
    </rPh>
    <rPh sb="2" eb="3">
      <t>ゴ</t>
    </rPh>
    <rPh sb="3" eb="4">
      <t>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</si>
  <si>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</si>
  <si>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</si>
  <si>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6">
      <t>ショウ</t>
    </rPh>
    <rPh sb="6" eb="7">
      <t>ケイ</t>
    </rPh>
    <phoneticPr fontId="2"/>
  </si>
  <si>
    <t>【４．横架材間の垂直距離】</t>
    <rPh sb="3" eb="4">
      <t>オウ</t>
    </rPh>
    <rPh sb="4" eb="5">
      <t>カ</t>
    </rPh>
    <rPh sb="5" eb="6">
      <t>ザイ</t>
    </rPh>
    <rPh sb="6" eb="7">
      <t>カン</t>
    </rPh>
    <rPh sb="8" eb="10">
      <t>スイチョク</t>
    </rPh>
    <rPh sb="10" eb="12">
      <t>キョリ</t>
    </rPh>
    <phoneticPr fontId="2"/>
  </si>
  <si>
    <t>【５．階の高さ】</t>
    <rPh sb="3" eb="4">
      <t>カイ</t>
    </rPh>
    <rPh sb="5" eb="6">
      <t>タカ</t>
    </rPh>
    <phoneticPr fontId="2"/>
  </si>
  <si>
    <t>【７．用途別床面積】</t>
    <rPh sb="3" eb="6">
      <t>ヨウトベツ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</si>
  <si>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</si>
  <si>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</si>
  <si>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</si>
  <si>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</si>
  <si>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</si>
  <si>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（第二面）</t>
    <rPh sb="1" eb="2">
      <t>ダイ</t>
    </rPh>
    <rPh sb="2" eb="3">
      <t>ニ</t>
    </rPh>
    <rPh sb="3" eb="4">
      <t>メン</t>
    </rPh>
    <phoneticPr fontId="2"/>
  </si>
  <si>
    <t>設計者氏名</t>
    <rPh sb="0" eb="3">
      <t>セッケイシャ</t>
    </rPh>
    <rPh sb="3" eb="5">
      <t>シメイ</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</si>
  <si>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</si>
  <si>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大規模の模様替</t>
    <rPh sb="0" eb="3">
      <t>ダイキボ</t>
    </rPh>
    <rPh sb="4" eb="6">
      <t>モヨウ</t>
    </rPh>
    <rPh sb="6" eb="7">
      <t>カ</t>
    </rPh>
    <phoneticPr fontId="2"/>
  </si>
  <si>
    <t>大規模の模様替</t>
    <rPh sb="0" eb="3">
      <t>オオキボ</t>
    </rPh>
    <rPh sb="4" eb="7">
      <t>モヨウガ</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</si>
  <si>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</si>
  <si>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</si>
  <si>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</si>
  <si>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</si>
  <si>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</si>
  <si>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※消防関係同意欄</t>
    <rPh sb="1" eb="3">
      <t>ショウボウ</t>
    </rPh>
    <rPh sb="3" eb="5">
      <t>カンケイ</t>
    </rPh>
    <rPh sb="5" eb="7">
      <t>ドウイ</t>
    </rPh>
    <rPh sb="7" eb="8">
      <t>ラン</t>
    </rPh>
    <phoneticPr fontId="2"/>
  </si>
  <si>
    <t>※手数料欄</t>
    <rPh sb="1" eb="4">
      <t>テスウリョウ</t>
    </rPh>
    <rPh sb="4" eb="5">
      <t>ラン</t>
    </rPh>
    <phoneticPr fontId="2"/>
  </si>
  <si>
    <t>※決裁欄</t>
    <rPh sb="1" eb="2">
      <t>ケツ</t>
    </rPh>
    <rPh sb="2" eb="3">
      <t>サバ</t>
    </rPh>
    <rPh sb="3" eb="4">
      <t>ラン</t>
    </rPh>
    <phoneticPr fontId="2"/>
  </si>
  <si>
    <t>都市計画区域内</t>
    <rPh sb="0" eb="2">
      <t>トシ</t>
    </rPh>
    <rPh sb="2" eb="4">
      <t>ケイカク</t>
    </rPh>
    <rPh sb="4" eb="6">
      <t>クイキ</t>
    </rPh>
    <rPh sb="6" eb="7">
      <t>ナイ</t>
    </rPh>
    <phoneticPr fontId="2"/>
  </si>
  <si>
    <t>階</t>
    <rPh sb="0" eb="1">
      <t>カイ</t>
    </rPh>
    <phoneticPr fontId="2"/>
  </si>
  <si>
    <t>建築物別概要</t>
    <rPh sb="0" eb="3">
      <t>ケンチクブツ</t>
    </rPh>
    <rPh sb="3" eb="4">
      <t>ベツ</t>
    </rPh>
    <rPh sb="4" eb="6">
      <t>ガイヨウ</t>
    </rPh>
    <phoneticPr fontId="2"/>
  </si>
  <si>
    <t>【 代　理　者 】</t>
    <rPh sb="2" eb="3">
      <t>ダイ</t>
    </rPh>
    <rPh sb="4" eb="5">
      <t>リ</t>
    </rPh>
    <rPh sb="6" eb="7">
      <t>モノ</t>
    </rPh>
    <phoneticPr fontId="2"/>
  </si>
  <si>
    <t>【建築主 １】</t>
    <rPh sb="1" eb="4">
      <t>ケンチクヌシ</t>
    </rPh>
    <phoneticPr fontId="2"/>
  </si>
  <si>
    <t>日</t>
    <rPh sb="0" eb="1">
      <t>ニチ</t>
    </rPh>
    <phoneticPr fontId="2"/>
  </si>
  <si>
    <t>【ｲ．氏名のﾌﾘｶﾞﾅ】</t>
    <rPh sb="3" eb="5">
      <t>シメイ</t>
    </rPh>
    <phoneticPr fontId="2"/>
  </si>
  <si>
    <t xml:space="preserve"> </t>
    <phoneticPr fontId="2"/>
  </si>
  <si>
    <t>その他</t>
    <phoneticPr fontId="2"/>
  </si>
  <si>
    <t>　申請にあたっては、株式会社北関東建築検査機構確認検査業務約款を遵守します。</t>
    <rPh sb="14" eb="15">
      <t>キタ</t>
    </rPh>
    <rPh sb="15" eb="17">
      <t>カントウ</t>
    </rPh>
    <rPh sb="17" eb="19">
      <t>ケンチク</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</si>
  <si>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</si>
  <si>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※中間検査合格証欄</t>
    <rPh sb="1" eb="3">
      <t>チュウカン</t>
    </rPh>
    <rPh sb="3" eb="5">
      <t>ケンサ</t>
    </rPh>
    <rPh sb="5" eb="7">
      <t>ゴウカク</t>
    </rPh>
    <rPh sb="7" eb="8">
      <t>ショウ</t>
    </rPh>
    <rPh sb="8" eb="9">
      <t>ラン</t>
    </rPh>
    <phoneticPr fontId="2"/>
  </si>
  <si>
    <t>無</t>
    <rPh sb="0" eb="1">
      <t>ム</t>
    </rPh>
    <phoneticPr fontId="2"/>
  </si>
  <si>
    <t>２号</t>
    <rPh sb="1" eb="2">
      <t>ゴウ</t>
    </rPh>
    <phoneticPr fontId="2"/>
  </si>
  <si>
    <t>４号</t>
    <rPh sb="1" eb="2">
      <t>ゴウ</t>
    </rPh>
    <phoneticPr fontId="2"/>
  </si>
  <si>
    <t xml:space="preserve"> 特例の種別</t>
    <rPh sb="1" eb="3">
      <t>トクレイ</t>
    </rPh>
    <rPh sb="4" eb="6">
      <t>シュベツ</t>
    </rPh>
    <phoneticPr fontId="2"/>
  </si>
  <si>
    <t xml:space="preserve"> 第１回</t>
    <rPh sb="1" eb="2">
      <t>ダイ</t>
    </rPh>
    <rPh sb="3" eb="4">
      <t>カイ</t>
    </rPh>
    <phoneticPr fontId="2"/>
  </si>
  <si>
    <t xml:space="preserve"> 第２回</t>
    <rPh sb="1" eb="2">
      <t>ダイ</t>
    </rPh>
    <rPh sb="3" eb="4">
      <t>カイ</t>
    </rPh>
    <phoneticPr fontId="2"/>
  </si>
  <si>
    <t xml:space="preserve"> 確認検査員</t>
    <rPh sb="1" eb="3">
      <t>カクニン</t>
    </rPh>
    <rPh sb="3" eb="6">
      <t>ケンサイン</t>
    </rPh>
    <phoneticPr fontId="2"/>
  </si>
  <si>
    <t>建築主、設置者又は築造主等の概要</t>
    <rPh sb="0" eb="3">
      <t>ケンチクヌシ</t>
    </rPh>
    <rPh sb="4" eb="6">
      <t>セッチ</t>
    </rPh>
    <rPh sb="6" eb="7">
      <t>シャ</t>
    </rPh>
    <rPh sb="7" eb="8">
      <t>マタ</t>
    </rPh>
    <rPh sb="9" eb="11">
      <t>チクゾウ</t>
    </rPh>
    <rPh sb="11" eb="12">
      <t>ヌシ</t>
    </rPh>
    <rPh sb="12" eb="13">
      <t>トウ</t>
    </rPh>
    <rPh sb="14" eb="16">
      <t>ガイヨウ</t>
    </rPh>
    <phoneticPr fontId="2"/>
  </si>
  <si>
    <t>【ト．作成した設計図書】</t>
    <rPh sb="3" eb="5">
      <t>サクセイ</t>
    </rPh>
    <rPh sb="7" eb="11">
      <t>セッケイトショ</t>
    </rPh>
    <phoneticPr fontId="2"/>
  </si>
  <si>
    <t>【４．工事監理者】</t>
    <rPh sb="3" eb="5">
      <t>コウジ</t>
    </rPh>
    <rPh sb="5" eb="7">
      <t>カンリ</t>
    </rPh>
    <rPh sb="7" eb="8">
      <t>シャ</t>
    </rPh>
    <phoneticPr fontId="2"/>
  </si>
  <si>
    <t>【ト．工事と照合した設計図書】</t>
    <rPh sb="3" eb="5">
      <t>コウジ</t>
    </rPh>
    <rPh sb="6" eb="8">
      <t>ショウゴウ</t>
    </rPh>
    <rPh sb="10" eb="14">
      <t>セッケイトショ</t>
    </rPh>
    <phoneticPr fontId="2"/>
  </si>
  <si>
    <t>※NKBI 記入欄</t>
    <phoneticPr fontId="2"/>
  </si>
  <si>
    <t>　　（申請書の記載以外の協力業者を報告ください。下請等も含みます。別紙の添付でも可）</t>
    <phoneticPr fontId="2"/>
  </si>
  <si>
    <t>★　確認検査機関は公正中立を図るため、機関の役員や確認検査員等と密接な関係にある方が関与する建築計画</t>
  </si>
  <si>
    <t>　注）　「（○○市）○○建設」のように記入ください。</t>
    <phoneticPr fontId="2"/>
  </si>
  <si>
    <t>　注）　該当ないときは、空欄とせず「なし」と記入ください。</t>
    <phoneticPr fontId="2"/>
  </si>
  <si>
    <t>　※１　工事請負契約事務、工事の指導監督、手続きの代理等の業務及びコンサルタント業務を含みます。</t>
    <phoneticPr fontId="2"/>
  </si>
  <si>
    <t>　　　 ただし、建築物に関する調査、鑑定業務は除きます。</t>
  </si>
  <si>
    <t>　※２　しゅんせつ工事業、造園工事業、さく井工事業等、建築物又はその敷地に係るものではない業務を除きます。</t>
    <phoneticPr fontId="2"/>
  </si>
  <si>
    <t>　※３　土地・建物売買業、不動産代理・仲介業、不動産賃貸業及び不動産管理業を含みます。</t>
    <phoneticPr fontId="2"/>
  </si>
  <si>
    <t>⇒</t>
    <phoneticPr fontId="2"/>
  </si>
  <si>
    <t>　↓</t>
    <phoneticPr fontId="2"/>
  </si>
  <si>
    <r>
      <t>【設計・工事監理業】</t>
    </r>
    <r>
      <rPr>
        <sz val="9"/>
        <color indexed="8"/>
        <rFont val="ＭＳ Ｐ明朝"/>
        <family val="1"/>
        <charset val="128"/>
      </rPr>
      <t>※１</t>
    </r>
  </si>
  <si>
    <r>
      <t>　　</t>
    </r>
    <r>
      <rPr>
        <sz val="10.5"/>
        <color indexed="8"/>
        <rFont val="ＭＳ Ｐ明朝"/>
        <family val="1"/>
        <charset val="128"/>
      </rPr>
      <t>（申請書の記載以外の協力業者を報告ください。）</t>
    </r>
  </si>
  <si>
    <r>
      <t>【建設業】</t>
    </r>
    <r>
      <rPr>
        <sz val="9"/>
        <color indexed="8"/>
        <rFont val="ＭＳ Ｐ明朝"/>
        <family val="1"/>
        <charset val="128"/>
      </rPr>
      <t>※２</t>
    </r>
  </si>
  <si>
    <r>
      <t>【不動産業】</t>
    </r>
    <r>
      <rPr>
        <sz val="9"/>
        <color indexed="8"/>
        <rFont val="ＭＳ Ｐ明朝"/>
        <family val="1"/>
        <charset val="128"/>
      </rPr>
      <t>※３</t>
    </r>
  </si>
  <si>
    <t>株式会社 北関東建築検査機構</t>
    <rPh sb="0" eb="4">
      <t>カブシキガイシャ</t>
    </rPh>
    <rPh sb="5" eb="6">
      <t>キタ</t>
    </rPh>
    <rPh sb="6" eb="8">
      <t>カントウ</t>
    </rPh>
    <rPh sb="8" eb="10">
      <t>ケンチク</t>
    </rPh>
    <rPh sb="10" eb="12">
      <t>ケンサ</t>
    </rPh>
    <rPh sb="12" eb="14">
      <t>キコウ</t>
    </rPh>
    <phoneticPr fontId="2"/>
  </si>
  <si>
    <t>【ｲ．特定工程】</t>
    <rPh sb="3" eb="5">
      <t>トクテイ</t>
    </rPh>
    <rPh sb="5" eb="7">
      <t>コウテイ</t>
    </rPh>
    <phoneticPr fontId="2"/>
  </si>
  <si>
    <t>【ﾊ．検査対象床面積】</t>
    <rPh sb="3" eb="5">
      <t>ケンサ</t>
    </rPh>
    <rPh sb="5" eb="7">
      <t>タイショウ</t>
    </rPh>
    <rPh sb="7" eb="10">
      <t>ユカメンセキ</t>
    </rPh>
    <phoneticPr fontId="2"/>
  </si>
  <si>
    <t>【ﾛ．中間検査合格証交付者】</t>
    <rPh sb="3" eb="7">
      <t>チュウカンケンサ</t>
    </rPh>
    <rPh sb="7" eb="10">
      <t>ゴウカクショウ</t>
    </rPh>
    <rPh sb="10" eb="12">
      <t>コウフ</t>
    </rPh>
    <rPh sb="12" eb="13">
      <t>シャ</t>
    </rPh>
    <phoneticPr fontId="2"/>
  </si>
  <si>
    <t>【ﾊ．中間検査合格証番号】</t>
    <rPh sb="3" eb="7">
      <t>チュウカンケンサ</t>
    </rPh>
    <rPh sb="7" eb="10">
      <t>ゴウカクショウ</t>
    </rPh>
    <rPh sb="10" eb="12">
      <t>バンゴウ</t>
    </rPh>
    <phoneticPr fontId="2"/>
  </si>
  <si>
    <t>【ﾆ．交付年月日】</t>
    <rPh sb="3" eb="5">
      <t>コウフ</t>
    </rPh>
    <rPh sb="5" eb="8">
      <t>ネンガッピ</t>
    </rPh>
    <phoneticPr fontId="2"/>
  </si>
  <si>
    <t>【ﾛ．特定工程工事終了予定年月日】</t>
    <rPh sb="3" eb="5">
      <t>トクテイ</t>
    </rPh>
    <rPh sb="5" eb="7">
      <t>コウテイ</t>
    </rPh>
    <rPh sb="7" eb="9">
      <t>コウジ</t>
    </rPh>
    <rPh sb="9" eb="11">
      <t>シュウリョウ</t>
    </rPh>
    <rPh sb="11" eb="13">
      <t>ヨテイ</t>
    </rPh>
    <rPh sb="13" eb="16">
      <t>ネンガッピ</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</si>
  <si>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</si>
  <si>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</si>
  <si>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【１．建築場所、設置場所又は築造場所】</t>
    <rPh sb="8" eb="10">
      <t>セッチ</t>
    </rPh>
    <rPh sb="10" eb="12">
      <t>バショ</t>
    </rPh>
    <rPh sb="12" eb="13">
      <t>マタ</t>
    </rPh>
    <rPh sb="14" eb="16">
      <t>チクゾウ</t>
    </rPh>
    <rPh sb="16" eb="18">
      <t>バショ</t>
    </rPh>
    <phoneticPr fontId="2"/>
  </si>
  <si>
    <t>【ｲ．地名地番】</t>
    <rPh sb="3" eb="5">
      <t>チメイ</t>
    </rPh>
    <rPh sb="5" eb="7">
      <t>チバン</t>
    </rPh>
    <phoneticPr fontId="2"/>
  </si>
  <si>
    <t>【ﾛ．工事種別】</t>
    <rPh sb="3" eb="5">
      <t>コウジ</t>
    </rPh>
    <rPh sb="5" eb="7">
      <t>シュベツ</t>
    </rPh>
    <phoneticPr fontId="2"/>
  </si>
  <si>
    <t>【ﾊ．建築基準法第68条の20第２項の検査の特例に係る認証番号】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2"/>
  </si>
  <si>
    <t>第十九号様式（第四条、第四条の四の二関係）</t>
    <rPh sb="0" eb="1">
      <t>ダイ</t>
    </rPh>
    <rPh sb="1" eb="3">
      <t>１９</t>
    </rPh>
    <rPh sb="3" eb="4">
      <t>ゴウ</t>
    </rPh>
    <rPh sb="4" eb="6">
      <t>ヨウシキ</t>
    </rPh>
    <rPh sb="7" eb="8">
      <t>ダイ</t>
    </rPh>
    <rPh sb="8" eb="9">
      <t>４</t>
    </rPh>
    <rPh sb="9" eb="10">
      <t>ジョウ</t>
    </rPh>
    <rPh sb="11" eb="12">
      <t>ダイ</t>
    </rPh>
    <rPh sb="12" eb="13">
      <t>４</t>
    </rPh>
    <rPh sb="13" eb="14">
      <t>ジョウ</t>
    </rPh>
    <rPh sb="15" eb="16">
      <t>４</t>
    </rPh>
    <rPh sb="17" eb="18">
      <t>２</t>
    </rPh>
    <rPh sb="18" eb="20">
      <t>カンケイ</t>
    </rPh>
    <phoneticPr fontId="2"/>
  </si>
  <si>
    <t>第二十六号様式（第四条の八、第四条の十一の二関係）</t>
    <rPh sb="0" eb="1">
      <t>ダイ</t>
    </rPh>
    <rPh sb="1" eb="4">
      <t>２６</t>
    </rPh>
    <rPh sb="4" eb="5">
      <t>ゴウ</t>
    </rPh>
    <rPh sb="5" eb="7">
      <t>ヨウシキ</t>
    </rPh>
    <rPh sb="8" eb="9">
      <t>ダイ</t>
    </rPh>
    <rPh sb="9" eb="10">
      <t>４</t>
    </rPh>
    <rPh sb="10" eb="11">
      <t>ジョウ</t>
    </rPh>
    <rPh sb="12" eb="13">
      <t>８</t>
    </rPh>
    <rPh sb="14" eb="15">
      <t>ダイ</t>
    </rPh>
    <rPh sb="15" eb="16">
      <t>４</t>
    </rPh>
    <rPh sb="16" eb="17">
      <t>ジョウ</t>
    </rPh>
    <rPh sb="18" eb="20">
      <t>１１</t>
    </rPh>
    <rPh sb="21" eb="22">
      <t>２</t>
    </rPh>
    <rPh sb="22" eb="24">
      <t>カンケイ</t>
    </rPh>
    <phoneticPr fontId="2"/>
  </si>
  <si>
    <t>完 了 検 査 申 請 書</t>
    <rPh sb="0" eb="1">
      <t>カン</t>
    </rPh>
    <rPh sb="2" eb="3">
      <t>リョウ</t>
    </rPh>
    <phoneticPr fontId="2"/>
  </si>
  <si>
    <t>工作物（法第88条第２項）</t>
    <rPh sb="0" eb="3">
      <t>コウサクブツ</t>
    </rPh>
    <rPh sb="4" eb="5">
      <t>ホウ</t>
    </rPh>
    <rPh sb="5" eb="6">
      <t>ダイ</t>
    </rPh>
    <rPh sb="8" eb="9">
      <t>ジョウ</t>
    </rPh>
    <rPh sb="9" eb="10">
      <t>ダイ</t>
    </rPh>
    <rPh sb="11" eb="12">
      <t>コウ</t>
    </rPh>
    <phoneticPr fontId="2"/>
  </si>
  <si>
    <t>工作物（法第88条第１項）</t>
    <rPh sb="0" eb="3">
      <t>コウサクブツ</t>
    </rPh>
    <rPh sb="4" eb="5">
      <t>ホウ</t>
    </rPh>
    <rPh sb="5" eb="6">
      <t>ダイ</t>
    </rPh>
    <rPh sb="8" eb="9">
      <t>ジョウ</t>
    </rPh>
    <rPh sb="9" eb="10">
      <t>ダイ</t>
    </rPh>
    <rPh sb="11" eb="12">
      <t>コウ</t>
    </rPh>
    <phoneticPr fontId="2"/>
  </si>
  <si>
    <t>※検査済証欄</t>
    <rPh sb="1" eb="3">
      <t>ケンサ</t>
    </rPh>
    <rPh sb="3" eb="4">
      <t>ズミ</t>
    </rPh>
    <rPh sb="4" eb="5">
      <t>ショウ</t>
    </rPh>
    <rPh sb="5" eb="6">
      <t>ラン</t>
    </rPh>
    <phoneticPr fontId="2"/>
  </si>
  <si>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2"/>
  </si>
  <si>
    <t>　（その他の建築設備の工事監理に関し意見を聴いた者）</t>
    <rPh sb="4" eb="5">
      <t>タ</t>
    </rPh>
    <rPh sb="6" eb="8">
      <t>ケンチク</t>
    </rPh>
    <rPh sb="8" eb="10">
      <t>セツビ</t>
    </rPh>
    <rPh sb="11" eb="13">
      <t>コウジ</t>
    </rPh>
    <rPh sb="13" eb="15">
      <t>カンリ</t>
    </rPh>
    <rPh sb="16" eb="17">
      <t>カン</t>
    </rPh>
    <rPh sb="18" eb="20">
      <t>イケン</t>
    </rPh>
    <rPh sb="21" eb="22">
      <t>キ</t>
    </rPh>
    <rPh sb="24" eb="25">
      <t>モノ</t>
    </rPh>
    <phoneticPr fontId="2"/>
  </si>
  <si>
    <t>【２．工事種別】</t>
    <rPh sb="3" eb="5">
      <t>コウジ</t>
    </rPh>
    <rPh sb="5" eb="7">
      <t>シュベツ</t>
    </rPh>
    <phoneticPr fontId="2"/>
  </si>
  <si>
    <t>【３．確認済証番号】</t>
    <phoneticPr fontId="2"/>
  </si>
  <si>
    <t>【４．確認済証交付年月日】</t>
    <phoneticPr fontId="2"/>
  </si>
  <si>
    <t>【８．検査対象床面積】</t>
    <rPh sb="3" eb="5">
      <t>ケンサ</t>
    </rPh>
    <rPh sb="5" eb="7">
      <t>タイショウ</t>
    </rPh>
    <rPh sb="7" eb="10">
      <t>ユカメンセキ</t>
    </rPh>
    <phoneticPr fontId="2"/>
  </si>
  <si>
    <t>【９．検査経過】</t>
    <rPh sb="3" eb="5">
      <t>ケンサ</t>
    </rPh>
    <rPh sb="5" eb="7">
      <t>ケイカ</t>
    </rPh>
    <phoneticPr fontId="2"/>
  </si>
  <si>
    <t>建築士事務所名</t>
    <rPh sb="0" eb="3">
      <t>ケンチクシ</t>
    </rPh>
    <rPh sb="3" eb="5">
      <t>ジム</t>
    </rPh>
    <rPh sb="5" eb="6">
      <t>ショ</t>
    </rPh>
    <rPh sb="6" eb="7">
      <t>メイ</t>
    </rPh>
    <phoneticPr fontId="2"/>
  </si>
  <si>
    <t>道路種別</t>
    <rPh sb="0" eb="2">
      <t>ドウロ</t>
    </rPh>
    <rPh sb="2" eb="4">
      <t>シュベツ</t>
    </rPh>
    <phoneticPr fontId="2"/>
  </si>
  <si>
    <t>道路番号</t>
    <rPh sb="0" eb="2">
      <t>ドウロ</t>
    </rPh>
    <rPh sb="2" eb="4">
      <t>バンゴウ</t>
    </rPh>
    <phoneticPr fontId="2"/>
  </si>
  <si>
    <t>道路幅員</t>
    <rPh sb="0" eb="2">
      <t>ドウロ</t>
    </rPh>
    <rPh sb="2" eb="4">
      <t>フクイン</t>
    </rPh>
    <phoneticPr fontId="2"/>
  </si>
  <si>
    <t>４号（事業予定） ： 指定</t>
    <rPh sb="1" eb="2">
      <t>ゴウ</t>
    </rPh>
    <rPh sb="3" eb="5">
      <t>ジギョウ</t>
    </rPh>
    <rPh sb="5" eb="7">
      <t>ヨテイ</t>
    </rPh>
    <rPh sb="11" eb="13">
      <t>シテイ</t>
    </rPh>
    <phoneticPr fontId="2"/>
  </si>
  <si>
    <t>５号（位置指定） ： 指定</t>
    <rPh sb="1" eb="2">
      <t>ゴウ</t>
    </rPh>
    <rPh sb="3" eb="5">
      <t>イチ</t>
    </rPh>
    <rPh sb="5" eb="7">
      <t>シテイ</t>
    </rPh>
    <rPh sb="11" eb="13">
      <t>シテイ</t>
    </rPh>
    <phoneticPr fontId="2"/>
  </si>
  <si>
    <t>４２条２項 ：</t>
    <rPh sb="2" eb="3">
      <t>ジョウ</t>
    </rPh>
    <rPh sb="4" eb="5">
      <t>コウ</t>
    </rPh>
    <phoneticPr fontId="2"/>
  </si>
  <si>
    <t>建築場所</t>
    <rPh sb="0" eb="2">
      <t>ケンチク</t>
    </rPh>
    <rPh sb="2" eb="4">
      <t>バショ</t>
    </rPh>
    <phoneticPr fontId="2"/>
  </si>
  <si>
    <t>建 築 主</t>
    <rPh sb="0" eb="1">
      <t>ケン</t>
    </rPh>
    <rPh sb="2" eb="3">
      <t>チク</t>
    </rPh>
    <rPh sb="4" eb="5">
      <t>ヌシ</t>
    </rPh>
    <phoneticPr fontId="2"/>
  </si>
  <si>
    <t>調 査 日</t>
    <rPh sb="0" eb="1">
      <t>チョウ</t>
    </rPh>
    <rPh sb="2" eb="3">
      <t>サ</t>
    </rPh>
    <rPh sb="4" eb="5">
      <t>ニチ</t>
    </rPh>
    <phoneticPr fontId="2"/>
  </si>
  <si>
    <t>調 査 者</t>
    <rPh sb="0" eb="1">
      <t>チョウ</t>
    </rPh>
    <rPh sb="2" eb="3">
      <t>サ</t>
    </rPh>
    <rPh sb="4" eb="5">
      <t>シャ</t>
    </rPh>
    <phoneticPr fontId="2"/>
  </si>
  <si>
    <t>事 務 所</t>
    <rPh sb="0" eb="1">
      <t>コト</t>
    </rPh>
    <rPh sb="2" eb="3">
      <t>ム</t>
    </rPh>
    <rPh sb="4" eb="5">
      <t>ショ</t>
    </rPh>
    <phoneticPr fontId="2"/>
  </si>
  <si>
    <t>道路名称</t>
    <rPh sb="0" eb="2">
      <t>ドウロ</t>
    </rPh>
    <rPh sb="2" eb="4">
      <t>メイショウ</t>
    </rPh>
    <phoneticPr fontId="2"/>
  </si>
  <si>
    <t>査定状況</t>
    <rPh sb="0" eb="2">
      <t>サテイ</t>
    </rPh>
    <rPh sb="2" eb="4">
      <t>ジョウキョウ</t>
    </rPh>
    <phoneticPr fontId="2"/>
  </si>
  <si>
    <t>　有</t>
    <rPh sb="1" eb="2">
      <t>アリ</t>
    </rPh>
    <phoneticPr fontId="2"/>
  </si>
  <si>
    <t>　無</t>
    <rPh sb="1" eb="2">
      <t>ム</t>
    </rPh>
    <phoneticPr fontId="2"/>
  </si>
  <si>
    <t>　確定</t>
    <rPh sb="1" eb="3">
      <t>カクテイ</t>
    </rPh>
    <phoneticPr fontId="2"/>
  </si>
  <si>
    <t>　現況</t>
    <rPh sb="1" eb="3">
      <t>ゲンキョウ</t>
    </rPh>
    <phoneticPr fontId="2"/>
  </si>
  <si>
    <t>調査部署</t>
    <rPh sb="0" eb="2">
      <t>チョウサ</t>
    </rPh>
    <rPh sb="2" eb="4">
      <t>ブショ</t>
    </rPh>
    <phoneticPr fontId="2"/>
  </si>
  <si>
    <t>管理（道路課など）</t>
    <rPh sb="0" eb="2">
      <t>カンリ</t>
    </rPh>
    <rPh sb="3" eb="5">
      <t>ドウロ</t>
    </rPh>
    <rPh sb="5" eb="6">
      <t>カ</t>
    </rPh>
    <phoneticPr fontId="2"/>
  </si>
  <si>
    <t>指定（建築指導課など）</t>
    <rPh sb="0" eb="2">
      <t>シテイ</t>
    </rPh>
    <rPh sb="3" eb="5">
      <t>ケンチク</t>
    </rPh>
    <rPh sb="5" eb="8">
      <t>シドウカ</t>
    </rPh>
    <phoneticPr fontId="2"/>
  </si>
  <si>
    <t>　この現地調査表は、(株)北関東建築検査機構確認検査業務規程第１７条第１項第５号の規定に基づく提出図書です。</t>
    <rPh sb="3" eb="5">
      <t>ゲンチ</t>
    </rPh>
    <rPh sb="5" eb="7">
      <t>チョウサ</t>
    </rPh>
    <rPh sb="7" eb="8">
      <t>ヒョウ</t>
    </rPh>
    <rPh sb="11" eb="12">
      <t>カブ</t>
    </rPh>
    <rPh sb="13" eb="14">
      <t>キタ</t>
    </rPh>
    <rPh sb="14" eb="16">
      <t>カントウ</t>
    </rPh>
    <rPh sb="16" eb="18">
      <t>ケンチク</t>
    </rPh>
    <rPh sb="18" eb="20">
      <t>ケンサ</t>
    </rPh>
    <rPh sb="20" eb="22">
      <t>キコウ</t>
    </rPh>
    <rPh sb="22" eb="24">
      <t>カクニン</t>
    </rPh>
    <rPh sb="24" eb="26">
      <t>ケンサ</t>
    </rPh>
    <rPh sb="26" eb="28">
      <t>ギョウム</t>
    </rPh>
    <rPh sb="28" eb="30">
      <t>キテイ</t>
    </rPh>
    <rPh sb="30" eb="31">
      <t>ダイ</t>
    </rPh>
    <rPh sb="33" eb="34">
      <t>ジョウ</t>
    </rPh>
    <rPh sb="34" eb="35">
      <t>ダイ</t>
    </rPh>
    <rPh sb="36" eb="37">
      <t>コウ</t>
    </rPh>
    <rPh sb="37" eb="38">
      <t>ダイ</t>
    </rPh>
    <rPh sb="39" eb="40">
      <t>ゴウ</t>
    </rPh>
    <rPh sb="41" eb="43">
      <t>キテイ</t>
    </rPh>
    <rPh sb="44" eb="45">
      <t>モト</t>
    </rPh>
    <rPh sb="47" eb="49">
      <t>テイシュツ</t>
    </rPh>
    <rPh sb="49" eb="51">
      <t>トショ</t>
    </rPh>
    <phoneticPr fontId="2"/>
  </si>
  <si>
    <t>事前に調査をして確認申請の際に添付して下さい。</t>
    <rPh sb="0" eb="2">
      <t>ジゼン</t>
    </rPh>
    <rPh sb="3" eb="5">
      <t>チョウサ</t>
    </rPh>
    <rPh sb="8" eb="10">
      <t>カクニン</t>
    </rPh>
    <rPh sb="10" eb="12">
      <t>シンセイ</t>
    </rPh>
    <rPh sb="13" eb="14">
      <t>サイ</t>
    </rPh>
    <rPh sb="15" eb="17">
      <t>テンプ</t>
    </rPh>
    <rPh sb="19" eb="20">
      <t>シタ</t>
    </rPh>
    <phoneticPr fontId="2"/>
  </si>
  <si>
    <t>その他　道路について知らせておくべきこと　</t>
    <rPh sb="2" eb="3">
      <t>タ</t>
    </rPh>
    <rPh sb="4" eb="6">
      <t>ドウロ</t>
    </rPh>
    <rPh sb="10" eb="11">
      <t>シ</t>
    </rPh>
    <phoneticPr fontId="2"/>
  </si>
  <si>
    <t>協議事項</t>
    <rPh sb="0" eb="2">
      <t>キョウギ</t>
    </rPh>
    <rPh sb="2" eb="4">
      <t>ジコウ</t>
    </rPh>
    <phoneticPr fontId="2"/>
  </si>
  <si>
    <t>担当部署</t>
    <rPh sb="0" eb="2">
      <t>タントウ</t>
    </rPh>
    <rPh sb="2" eb="4">
      <t>ブショ</t>
    </rPh>
    <phoneticPr fontId="2"/>
  </si>
  <si>
    <t>部署</t>
    <rPh sb="0" eb="2">
      <t>ブショ</t>
    </rPh>
    <phoneticPr fontId="2"/>
  </si>
  <si>
    <t>担当者</t>
    <rPh sb="0" eb="3">
      <t>タントウシャ</t>
    </rPh>
    <phoneticPr fontId="2"/>
  </si>
  <si>
    <t>詳　　　　細</t>
    <rPh sb="0" eb="1">
      <t>ショウ</t>
    </rPh>
    <rPh sb="5" eb="6">
      <t>ホソ</t>
    </rPh>
    <phoneticPr fontId="2"/>
  </si>
  <si>
    <t>①　敷地に接する道路全てについて必要事項を記載し、該当する□を■に塗りつぶしてください。</t>
    <rPh sb="2" eb="4">
      <t>シキチ</t>
    </rPh>
    <rPh sb="5" eb="6">
      <t>セッ</t>
    </rPh>
    <rPh sb="8" eb="10">
      <t>ドウロ</t>
    </rPh>
    <rPh sb="10" eb="11">
      <t>スベ</t>
    </rPh>
    <rPh sb="16" eb="18">
      <t>ヒツヨウ</t>
    </rPh>
    <rPh sb="18" eb="20">
      <t>ジコウ</t>
    </rPh>
    <rPh sb="21" eb="23">
      <t>キサイ</t>
    </rPh>
    <rPh sb="25" eb="27">
      <t>ガイトウ</t>
    </rPh>
    <rPh sb="33" eb="34">
      <t>ヌ</t>
    </rPh>
    <phoneticPr fontId="2"/>
  </si>
  <si>
    <t>内　　容</t>
    <rPh sb="0" eb="1">
      <t>ナイ</t>
    </rPh>
    <rPh sb="3" eb="4">
      <t>カタチ</t>
    </rPh>
    <phoneticPr fontId="2"/>
  </si>
  <si>
    <t>結　　果</t>
    <rPh sb="0" eb="1">
      <t>ユウ</t>
    </rPh>
    <rPh sb="3" eb="4">
      <t>カ</t>
    </rPh>
    <phoneticPr fontId="2"/>
  </si>
  <si>
    <t>大臣</t>
  </si>
  <si>
    <t>（第三面）</t>
    <rPh sb="1" eb="2">
      <t>ダイ</t>
    </rPh>
    <rPh sb="2" eb="4">
      <t>３メン</t>
    </rPh>
    <phoneticPr fontId="2"/>
  </si>
  <si>
    <t>①　市街化調整区域で、許可が無い場合又は許可の内容が確認申請と異なる場合（地番、敷地、面積等）で、</t>
    <rPh sb="2" eb="5">
      <t>シガイカ</t>
    </rPh>
    <rPh sb="5" eb="7">
      <t>チョウセイ</t>
    </rPh>
    <rPh sb="7" eb="9">
      <t>クイキ</t>
    </rPh>
    <rPh sb="11" eb="13">
      <t>キョカ</t>
    </rPh>
    <rPh sb="14" eb="15">
      <t>ナ</t>
    </rPh>
    <rPh sb="16" eb="18">
      <t>バアイ</t>
    </rPh>
    <rPh sb="18" eb="19">
      <t>マタ</t>
    </rPh>
    <rPh sb="20" eb="22">
      <t>キョカ</t>
    </rPh>
    <rPh sb="23" eb="25">
      <t>ナイヨウ</t>
    </rPh>
    <rPh sb="26" eb="28">
      <t>カクニン</t>
    </rPh>
    <rPh sb="28" eb="30">
      <t>シンセイ</t>
    </rPh>
    <rPh sb="31" eb="32">
      <t>コト</t>
    </rPh>
    <rPh sb="34" eb="36">
      <t>バアイ</t>
    </rPh>
    <rPh sb="37" eb="39">
      <t>チバン</t>
    </rPh>
    <rPh sb="40" eb="42">
      <t>シキチ</t>
    </rPh>
    <rPh sb="43" eb="45">
      <t>メンセキ</t>
    </rPh>
    <rPh sb="45" eb="46">
      <t>トウ</t>
    </rPh>
    <phoneticPr fontId="2"/>
  </si>
  <si>
    <t>　開発担当行政庁と協議・確認等を行った場合は、その協議内容を下欄に記入して下さい。</t>
    <rPh sb="5" eb="8">
      <t>ギョウセイチョウ</t>
    </rPh>
    <rPh sb="9" eb="11">
      <t>キョウギ</t>
    </rPh>
    <rPh sb="12" eb="14">
      <t>カクニン</t>
    </rPh>
    <rPh sb="14" eb="15">
      <t>トウ</t>
    </rPh>
    <rPh sb="16" eb="17">
      <t>オコナ</t>
    </rPh>
    <rPh sb="19" eb="21">
      <t>バアイ</t>
    </rPh>
    <rPh sb="25" eb="27">
      <t>キョウギ</t>
    </rPh>
    <rPh sb="27" eb="29">
      <t>ナイヨウ</t>
    </rPh>
    <rPh sb="30" eb="31">
      <t>シタ</t>
    </rPh>
    <rPh sb="31" eb="32">
      <t>ラン</t>
    </rPh>
    <rPh sb="33" eb="35">
      <t>キニュウ</t>
    </rPh>
    <rPh sb="37" eb="38">
      <t>シタ</t>
    </rPh>
    <phoneticPr fontId="2"/>
  </si>
  <si>
    <t>提出先</t>
    <rPh sb="0" eb="2">
      <t>テイシュツ</t>
    </rPh>
    <rPh sb="2" eb="3">
      <t>サキ</t>
    </rPh>
    <phoneticPr fontId="2"/>
  </si>
  <si>
    <t>経過</t>
    <rPh sb="0" eb="2">
      <t>ケイカ</t>
    </rPh>
    <phoneticPr fontId="2"/>
  </si>
  <si>
    <t>内容</t>
    <rPh sb="0" eb="2">
      <t>ナイヨウ</t>
    </rPh>
    <phoneticPr fontId="2"/>
  </si>
  <si>
    <t>法令等</t>
    <rPh sb="0" eb="3">
      <t>ホウレイトウ</t>
    </rPh>
    <phoneticPr fontId="2"/>
  </si>
  <si>
    <t>②　確認申請と並行して行っている手続き等についてお知らせください。</t>
    <rPh sb="2" eb="4">
      <t>カクニン</t>
    </rPh>
    <rPh sb="4" eb="6">
      <t>シンセイ</t>
    </rPh>
    <rPh sb="7" eb="9">
      <t>ヘイコウ</t>
    </rPh>
    <rPh sb="11" eb="12">
      <t>オコナ</t>
    </rPh>
    <rPh sb="16" eb="18">
      <t>テツヅ</t>
    </rPh>
    <rPh sb="19" eb="20">
      <t>トウ</t>
    </rPh>
    <rPh sb="25" eb="26">
      <t>シ</t>
    </rPh>
    <phoneticPr fontId="2"/>
  </si>
  <si>
    <t>②　その他上記調査事項について市町村又は特定行政庁と協議・確認等を行った場合は、下欄に協議内容等</t>
    <rPh sb="4" eb="5">
      <t>タ</t>
    </rPh>
    <rPh sb="5" eb="7">
      <t>ジョウキ</t>
    </rPh>
    <rPh sb="7" eb="9">
      <t>チョウサ</t>
    </rPh>
    <rPh sb="9" eb="11">
      <t>ジコウ</t>
    </rPh>
    <rPh sb="15" eb="18">
      <t>シチョウソン</t>
    </rPh>
    <rPh sb="18" eb="19">
      <t>マタ</t>
    </rPh>
    <rPh sb="20" eb="22">
      <t>トクテイ</t>
    </rPh>
    <rPh sb="22" eb="24">
      <t>ギョウセイ</t>
    </rPh>
    <rPh sb="24" eb="25">
      <t>チョウ</t>
    </rPh>
    <rPh sb="26" eb="28">
      <t>キョウギ</t>
    </rPh>
    <rPh sb="29" eb="31">
      <t>カクニン</t>
    </rPh>
    <rPh sb="31" eb="32">
      <t>トウ</t>
    </rPh>
    <rPh sb="33" eb="34">
      <t>オコナ</t>
    </rPh>
    <rPh sb="36" eb="38">
      <t>バアイ</t>
    </rPh>
    <rPh sb="40" eb="41">
      <t>シタ</t>
    </rPh>
    <rPh sb="41" eb="42">
      <t>ラン</t>
    </rPh>
    <rPh sb="43" eb="45">
      <t>キョウギ</t>
    </rPh>
    <rPh sb="45" eb="48">
      <t>ナイヨウトウ</t>
    </rPh>
    <phoneticPr fontId="2"/>
  </si>
  <si>
    <t>　を記入して下さい。</t>
    <rPh sb="2" eb="4">
      <t>キニュウ</t>
    </rPh>
    <rPh sb="6" eb="7">
      <t>シタ</t>
    </rPh>
    <phoneticPr fontId="2"/>
  </si>
  <si>
    <t>土砂災害特別警戒区域</t>
    <rPh sb="0" eb="2">
      <t>ドシャ</t>
    </rPh>
    <rPh sb="2" eb="4">
      <t>サイガイ</t>
    </rPh>
    <rPh sb="4" eb="6">
      <t>トクベツ</t>
    </rPh>
    <rPh sb="6" eb="8">
      <t>ケイカイ</t>
    </rPh>
    <rPh sb="8" eb="10">
      <t>クイキ</t>
    </rPh>
    <phoneticPr fontId="2"/>
  </si>
  <si>
    <t>宅地造成工事規制区域</t>
    <rPh sb="0" eb="2">
      <t>タクチ</t>
    </rPh>
    <rPh sb="2" eb="4">
      <t>ゾウセイ</t>
    </rPh>
    <rPh sb="4" eb="6">
      <t>コウジ</t>
    </rPh>
    <rPh sb="6" eb="8">
      <t>キセイ</t>
    </rPh>
    <rPh sb="8" eb="10">
      <t>クイキ</t>
    </rPh>
    <phoneticPr fontId="2"/>
  </si>
  <si>
    <t>流通業務地区</t>
    <rPh sb="0" eb="2">
      <t>リュウツウ</t>
    </rPh>
    <rPh sb="2" eb="4">
      <t>ギョウム</t>
    </rPh>
    <rPh sb="4" eb="6">
      <t>チク</t>
    </rPh>
    <phoneticPr fontId="2"/>
  </si>
  <si>
    <t>航空機騒音障害防止特別地区</t>
    <rPh sb="0" eb="3">
      <t>コウクウキ</t>
    </rPh>
    <rPh sb="3" eb="5">
      <t>ソウオン</t>
    </rPh>
    <rPh sb="5" eb="7">
      <t>ショウガイ</t>
    </rPh>
    <rPh sb="7" eb="9">
      <t>ボウシ</t>
    </rPh>
    <rPh sb="9" eb="11">
      <t>トクベツ</t>
    </rPh>
    <rPh sb="11" eb="13">
      <t>チク</t>
    </rPh>
    <phoneticPr fontId="2"/>
  </si>
  <si>
    <t>急傾斜地崩壊危険区域</t>
    <rPh sb="0" eb="1">
      <t>キュウ</t>
    </rPh>
    <rPh sb="1" eb="4">
      <t>ケイシャチ</t>
    </rPh>
    <rPh sb="4" eb="6">
      <t>ホウカイ</t>
    </rPh>
    <rPh sb="6" eb="8">
      <t>キケン</t>
    </rPh>
    <rPh sb="8" eb="10">
      <t>クイキ</t>
    </rPh>
    <phoneticPr fontId="2"/>
  </si>
  <si>
    <t>農地</t>
    <rPh sb="0" eb="2">
      <t>ノウチ</t>
    </rPh>
    <phoneticPr fontId="2"/>
  </si>
  <si>
    <t>港湾区域</t>
    <rPh sb="0" eb="2">
      <t>コウワン</t>
    </rPh>
    <rPh sb="2" eb="4">
      <t>クイキ</t>
    </rPh>
    <phoneticPr fontId="2"/>
  </si>
  <si>
    <t>駐車場整備地区</t>
    <rPh sb="0" eb="3">
      <t>チュウシャジョウ</t>
    </rPh>
    <rPh sb="3" eb="5">
      <t>セイビ</t>
    </rPh>
    <rPh sb="5" eb="7">
      <t>チク</t>
    </rPh>
    <phoneticPr fontId="2"/>
  </si>
  <si>
    <t>河川区域、河川保全区域</t>
    <rPh sb="0" eb="2">
      <t>カセン</t>
    </rPh>
    <rPh sb="2" eb="4">
      <t>クイキ</t>
    </rPh>
    <rPh sb="5" eb="7">
      <t>カセン</t>
    </rPh>
    <rPh sb="7" eb="9">
      <t>ホゼン</t>
    </rPh>
    <rPh sb="9" eb="11">
      <t>クイキ</t>
    </rPh>
    <phoneticPr fontId="2"/>
  </si>
  <si>
    <t>①　申請地に適用される都市計画法、建築基準法以外の法令・区域についてマークしてください。</t>
    <rPh sb="2" eb="4">
      <t>シンセイ</t>
    </rPh>
    <rPh sb="4" eb="5">
      <t>チ</t>
    </rPh>
    <rPh sb="6" eb="8">
      <t>テキヨウ</t>
    </rPh>
    <rPh sb="11" eb="13">
      <t>トシ</t>
    </rPh>
    <rPh sb="13" eb="16">
      <t>ケイカクホウ</t>
    </rPh>
    <rPh sb="17" eb="19">
      <t>ケンチク</t>
    </rPh>
    <rPh sb="19" eb="22">
      <t>キジュンホウ</t>
    </rPh>
    <rPh sb="22" eb="24">
      <t>イガイ</t>
    </rPh>
    <rPh sb="25" eb="27">
      <t>ホウレイ</t>
    </rPh>
    <rPh sb="28" eb="30">
      <t>クイキ</t>
    </rPh>
    <phoneticPr fontId="2"/>
  </si>
  <si>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</si>
  <si>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　この書式に限定するものではありません。</t>
    <rPh sb="4" eb="6">
      <t>ショシキ</t>
    </rPh>
    <rPh sb="7" eb="9">
      <t>ゲンテイ</t>
    </rPh>
    <phoneticPr fontId="2"/>
  </si>
  <si>
    <t>　　貴事務所独自の様式を用いても差し支えありません。</t>
    <rPh sb="2" eb="6">
      <t>キジムショ</t>
    </rPh>
    <rPh sb="6" eb="8">
      <t>ドクジ</t>
    </rPh>
    <rPh sb="9" eb="11">
      <t>ヨウシキ</t>
    </rPh>
    <rPh sb="12" eb="13">
      <t>モチ</t>
    </rPh>
    <rPh sb="16" eb="17">
      <t>サ</t>
    </rPh>
    <rPh sb="18" eb="19">
      <t>ツカ</t>
    </rPh>
    <phoneticPr fontId="2"/>
  </si>
  <si>
    <t>※　委任を受ける項目を選択してください。</t>
    <rPh sb="2" eb="4">
      <t>イニン</t>
    </rPh>
    <rPh sb="5" eb="6">
      <t>ウ</t>
    </rPh>
    <rPh sb="8" eb="10">
      <t>コウモク</t>
    </rPh>
    <rPh sb="11" eb="13">
      <t>センタク</t>
    </rPh>
    <phoneticPr fontId="2"/>
  </si>
  <si>
    <t>　　確認申請時に検査の委任も受けておくと</t>
    <rPh sb="2" eb="4">
      <t>カクニン</t>
    </rPh>
    <rPh sb="4" eb="7">
      <t>シンセイジ</t>
    </rPh>
    <rPh sb="8" eb="10">
      <t>ケンサ</t>
    </rPh>
    <rPh sb="11" eb="13">
      <t>イニン</t>
    </rPh>
    <rPh sb="14" eb="15">
      <t>ウ</t>
    </rPh>
    <phoneticPr fontId="2"/>
  </si>
  <si>
    <t>　　追加で委任状を提出する必要がありません。</t>
    <rPh sb="2" eb="4">
      <t>ツイカ</t>
    </rPh>
    <rPh sb="5" eb="8">
      <t>イニンジョウ</t>
    </rPh>
    <rPh sb="9" eb="11">
      <t>テイシュツ</t>
    </rPh>
    <rPh sb="13" eb="15">
      <t>ヒツヨウ</t>
    </rPh>
    <phoneticPr fontId="2"/>
  </si>
  <si>
    <t>愛知県</t>
    <rPh sb="0" eb="3">
      <t>アイチケン</t>
    </rPh>
    <phoneticPr fontId="2"/>
  </si>
  <si>
    <t>構造設計一級建築士交付</t>
    <rPh sb="0" eb="2">
      <t>コウゾウ</t>
    </rPh>
    <rPh sb="2" eb="4">
      <t>セッケイ</t>
    </rPh>
    <rPh sb="4" eb="6">
      <t>１キュウ</t>
    </rPh>
    <rPh sb="6" eb="9">
      <t>ケンチクシ</t>
    </rPh>
    <rPh sb="9" eb="11">
      <t>コウフ</t>
    </rPh>
    <phoneticPr fontId="2"/>
  </si>
  <si>
    <t>設備設計一級建築士交付</t>
    <rPh sb="0" eb="2">
      <t>セツビ</t>
    </rPh>
    <rPh sb="2" eb="4">
      <t>セッケイ</t>
    </rPh>
    <rPh sb="4" eb="6">
      <t>１キュウ</t>
    </rPh>
    <rPh sb="6" eb="9">
      <t>ケンチクシ</t>
    </rPh>
    <rPh sb="9" eb="11">
      <t>コウフ</t>
    </rPh>
    <phoneticPr fontId="2"/>
  </si>
  <si>
    <t>（</t>
    <phoneticPr fontId="2"/>
  </si>
  <si>
    <t>）</t>
    <phoneticPr fontId="2"/>
  </si>
  <si>
    <t>大臣</t>
    <rPh sb="0" eb="2">
      <t>ダイジン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</si>
  <si>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</si>
  <si>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</si>
  <si>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</si>
  <si>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</si>
  <si>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</si>
  <si>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</si>
  <si>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</si>
  <si>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</si>
  <si>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</si>
  <si>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</si>
  <si>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</si>
  <si>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</si>
  <si>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</si>
  <si>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</si>
  <si>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</si>
  <si>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</si>
  <si>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</si>
  <si>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</si>
  <si>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</si>
  <si>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</si>
  <si>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</si>
  <si>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</si>
  <si>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</si>
  <si>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</si>
  <si>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</si>
  <si>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</si>
  <si>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</si>
  <si>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</si>
  <si>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</si>
  <si>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</si>
  <si>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</si>
  <si>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</si>
  <si>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</si>
  <si>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</si>
  <si>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</si>
  <si>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</si>
  <si>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</si>
  <si>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</si>
  <si>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</si>
  <si>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</si>
  <si>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</si>
  <si>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</si>
  <si>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</si>
  <si>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</si>
  <si>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</si>
  <si>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</si>
  <si>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北海道知事</t>
    <rPh sb="0" eb="3">
      <t>ホッカイドウ</t>
    </rPh>
    <rPh sb="3" eb="5">
      <t>チジ</t>
    </rPh>
    <phoneticPr fontId="2"/>
  </si>
  <si>
    <t>青森県知事</t>
    <rPh sb="0" eb="3">
      <t>アオモリケン</t>
    </rPh>
    <rPh sb="3" eb="5">
      <t>チジ</t>
    </rPh>
    <phoneticPr fontId="2"/>
  </si>
  <si>
    <t>岩手県知事</t>
    <rPh sb="0" eb="3">
      <t>イワテケン</t>
    </rPh>
    <rPh sb="3" eb="5">
      <t>チジ</t>
    </rPh>
    <phoneticPr fontId="2"/>
  </si>
  <si>
    <t>宮城県知事</t>
    <rPh sb="0" eb="3">
      <t>ミヤギケン</t>
    </rPh>
    <rPh sb="3" eb="5">
      <t>チジ</t>
    </rPh>
    <phoneticPr fontId="2"/>
  </si>
  <si>
    <t>秋田県知事</t>
    <rPh sb="0" eb="3">
      <t>アキタケン</t>
    </rPh>
    <rPh sb="3" eb="5">
      <t>チジ</t>
    </rPh>
    <phoneticPr fontId="2"/>
  </si>
  <si>
    <t>山形県知事</t>
    <rPh sb="0" eb="3">
      <t>ヤマガタケン</t>
    </rPh>
    <rPh sb="3" eb="5">
      <t>チジ</t>
    </rPh>
    <phoneticPr fontId="2"/>
  </si>
  <si>
    <t>福島県知事</t>
    <rPh sb="0" eb="3">
      <t>フクシマケン</t>
    </rPh>
    <rPh sb="3" eb="5">
      <t>チジ</t>
    </rPh>
    <phoneticPr fontId="2"/>
  </si>
  <si>
    <t>茨城県知事</t>
    <rPh sb="0" eb="3">
      <t>イバラキケン</t>
    </rPh>
    <rPh sb="3" eb="5">
      <t>チジ</t>
    </rPh>
    <phoneticPr fontId="2"/>
  </si>
  <si>
    <t>栃木県知事</t>
    <rPh sb="0" eb="3">
      <t>トチギケン</t>
    </rPh>
    <rPh sb="3" eb="5">
      <t>チジ</t>
    </rPh>
    <phoneticPr fontId="2"/>
  </si>
  <si>
    <t>群馬県知事</t>
    <rPh sb="0" eb="3">
      <t>グンマケン</t>
    </rPh>
    <rPh sb="3" eb="5">
      <t>チジ</t>
    </rPh>
    <phoneticPr fontId="2"/>
  </si>
  <si>
    <t>埼玉県知事</t>
    <rPh sb="0" eb="3">
      <t>サイタマケン</t>
    </rPh>
    <rPh sb="3" eb="5">
      <t>チジ</t>
    </rPh>
    <phoneticPr fontId="2"/>
  </si>
  <si>
    <t>千葉県知事</t>
    <rPh sb="0" eb="3">
      <t>チバケン</t>
    </rPh>
    <rPh sb="3" eb="5">
      <t>チジ</t>
    </rPh>
    <phoneticPr fontId="2"/>
  </si>
  <si>
    <t>東京都知事</t>
    <rPh sb="0" eb="3">
      <t>トウキョウト</t>
    </rPh>
    <rPh sb="3" eb="5">
      <t>チジ</t>
    </rPh>
    <phoneticPr fontId="2"/>
  </si>
  <si>
    <t>神奈川県知事</t>
    <rPh sb="0" eb="4">
      <t>カナガワケン</t>
    </rPh>
    <rPh sb="4" eb="6">
      <t>チジ</t>
    </rPh>
    <phoneticPr fontId="2"/>
  </si>
  <si>
    <t>新潟県知事</t>
    <rPh sb="0" eb="3">
      <t>ニイガタケン</t>
    </rPh>
    <rPh sb="3" eb="5">
      <t>チジ</t>
    </rPh>
    <phoneticPr fontId="2"/>
  </si>
  <si>
    <t>富山県知事</t>
    <rPh sb="0" eb="3">
      <t>トヤマケン</t>
    </rPh>
    <rPh sb="3" eb="5">
      <t>チジ</t>
    </rPh>
    <phoneticPr fontId="2"/>
  </si>
  <si>
    <t>石川県知事</t>
    <rPh sb="0" eb="3">
      <t>イシカワケン</t>
    </rPh>
    <rPh sb="3" eb="5">
      <t>チジ</t>
    </rPh>
    <phoneticPr fontId="2"/>
  </si>
  <si>
    <t>福井県知事</t>
    <rPh sb="0" eb="3">
      <t>フクイケン</t>
    </rPh>
    <rPh sb="3" eb="5">
      <t>チジ</t>
    </rPh>
    <phoneticPr fontId="2"/>
  </si>
  <si>
    <t>山梨県知事</t>
    <rPh sb="0" eb="3">
      <t>ヤマナシケン</t>
    </rPh>
    <rPh sb="3" eb="5">
      <t>チジ</t>
    </rPh>
    <phoneticPr fontId="2"/>
  </si>
  <si>
    <t>長野県知事</t>
    <rPh sb="0" eb="3">
      <t>ナガノケン</t>
    </rPh>
    <rPh sb="3" eb="5">
      <t>チジ</t>
    </rPh>
    <phoneticPr fontId="2"/>
  </si>
  <si>
    <t>岐阜県知事</t>
    <rPh sb="0" eb="3">
      <t>ギフケン</t>
    </rPh>
    <rPh sb="3" eb="5">
      <t>チジ</t>
    </rPh>
    <phoneticPr fontId="2"/>
  </si>
  <si>
    <t>静岡県知事</t>
    <rPh sb="0" eb="3">
      <t>シズオカケン</t>
    </rPh>
    <rPh sb="3" eb="5">
      <t>チジ</t>
    </rPh>
    <phoneticPr fontId="2"/>
  </si>
  <si>
    <t>愛知県知事</t>
    <rPh sb="0" eb="3">
      <t>アイチケン</t>
    </rPh>
    <rPh sb="3" eb="5">
      <t>チジ</t>
    </rPh>
    <phoneticPr fontId="2"/>
  </si>
  <si>
    <t>三重県知事</t>
    <rPh sb="0" eb="3">
      <t>ミエケン</t>
    </rPh>
    <rPh sb="3" eb="5">
      <t>チジ</t>
    </rPh>
    <phoneticPr fontId="2"/>
  </si>
  <si>
    <t>滋賀県知事</t>
    <rPh sb="0" eb="3">
      <t>シガケン</t>
    </rPh>
    <rPh sb="3" eb="5">
      <t>チジ</t>
    </rPh>
    <phoneticPr fontId="2"/>
  </si>
  <si>
    <t>京都府知事</t>
    <rPh sb="0" eb="3">
      <t>キョウトフ</t>
    </rPh>
    <rPh sb="3" eb="5">
      <t>チジ</t>
    </rPh>
    <phoneticPr fontId="2"/>
  </si>
  <si>
    <t>大阪府知事</t>
    <rPh sb="0" eb="3">
      <t>オオサカフ</t>
    </rPh>
    <rPh sb="3" eb="5">
      <t>チジ</t>
    </rPh>
    <phoneticPr fontId="2"/>
  </si>
  <si>
    <t>兵庫県知事</t>
    <rPh sb="0" eb="3">
      <t>ヒョウゴケン</t>
    </rPh>
    <rPh sb="3" eb="5">
      <t>チジ</t>
    </rPh>
    <phoneticPr fontId="2"/>
  </si>
  <si>
    <t>奈良県知事</t>
    <rPh sb="0" eb="3">
      <t>ナラケン</t>
    </rPh>
    <rPh sb="3" eb="5">
      <t>チジ</t>
    </rPh>
    <phoneticPr fontId="2"/>
  </si>
  <si>
    <t>和歌山県知事</t>
    <rPh sb="0" eb="4">
      <t>ワカヤマケン</t>
    </rPh>
    <rPh sb="4" eb="6">
      <t>チジ</t>
    </rPh>
    <phoneticPr fontId="2"/>
  </si>
  <si>
    <t>鳥取県知事</t>
    <rPh sb="0" eb="3">
      <t>トットリケン</t>
    </rPh>
    <rPh sb="3" eb="5">
      <t>チジ</t>
    </rPh>
    <phoneticPr fontId="2"/>
  </si>
  <si>
    <t>島根県知事</t>
    <rPh sb="0" eb="3">
      <t>シマネケン</t>
    </rPh>
    <rPh sb="3" eb="5">
      <t>チジ</t>
    </rPh>
    <phoneticPr fontId="2"/>
  </si>
  <si>
    <t>岡山県知事</t>
    <rPh sb="0" eb="3">
      <t>オカヤマケン</t>
    </rPh>
    <rPh sb="3" eb="5">
      <t>チジ</t>
    </rPh>
    <phoneticPr fontId="2"/>
  </si>
  <si>
    <t>広島県知事</t>
    <rPh sb="0" eb="3">
      <t>ヒロシマケン</t>
    </rPh>
    <rPh sb="3" eb="5">
      <t>チジ</t>
    </rPh>
    <phoneticPr fontId="2"/>
  </si>
  <si>
    <t>山口県知事</t>
    <rPh sb="0" eb="3">
      <t>ヤマグチケン</t>
    </rPh>
    <rPh sb="3" eb="5">
      <t>チジ</t>
    </rPh>
    <phoneticPr fontId="2"/>
  </si>
  <si>
    <t>徳島県知事</t>
    <rPh sb="0" eb="3">
      <t>トクシマケン</t>
    </rPh>
    <rPh sb="3" eb="5">
      <t>チジ</t>
    </rPh>
    <phoneticPr fontId="2"/>
  </si>
  <si>
    <t>香川県知事</t>
    <rPh sb="0" eb="3">
      <t>カガワケン</t>
    </rPh>
    <rPh sb="3" eb="5">
      <t>チジ</t>
    </rPh>
    <phoneticPr fontId="2"/>
  </si>
  <si>
    <t>愛媛県知事</t>
    <rPh sb="0" eb="3">
      <t>エヒメケン</t>
    </rPh>
    <rPh sb="3" eb="5">
      <t>チジ</t>
    </rPh>
    <phoneticPr fontId="2"/>
  </si>
  <si>
    <t>高知県知事</t>
    <rPh sb="0" eb="3">
      <t>コウチケン</t>
    </rPh>
    <rPh sb="3" eb="5">
      <t>チジ</t>
    </rPh>
    <phoneticPr fontId="2"/>
  </si>
  <si>
    <t>福岡県知事</t>
    <rPh sb="0" eb="3">
      <t>フクオカケン</t>
    </rPh>
    <rPh sb="3" eb="5">
      <t>チジ</t>
    </rPh>
    <phoneticPr fontId="2"/>
  </si>
  <si>
    <t>佐賀県知事</t>
    <rPh sb="0" eb="3">
      <t>サガケン</t>
    </rPh>
    <rPh sb="3" eb="5">
      <t>チジ</t>
    </rPh>
    <phoneticPr fontId="2"/>
  </si>
  <si>
    <t>長崎県知事</t>
    <rPh sb="0" eb="3">
      <t>ナガサキケン</t>
    </rPh>
    <rPh sb="3" eb="5">
      <t>チジ</t>
    </rPh>
    <phoneticPr fontId="2"/>
  </si>
  <si>
    <t>熊本県知事</t>
    <rPh sb="0" eb="3">
      <t>クマモトケン</t>
    </rPh>
    <rPh sb="3" eb="5">
      <t>チジ</t>
    </rPh>
    <phoneticPr fontId="2"/>
  </si>
  <si>
    <t>大分県知事</t>
    <rPh sb="0" eb="3">
      <t>オオイタケン</t>
    </rPh>
    <rPh sb="3" eb="5">
      <t>チジ</t>
    </rPh>
    <phoneticPr fontId="2"/>
  </si>
  <si>
    <t>宮崎県知事</t>
    <rPh sb="0" eb="3">
      <t>ミヤザキケン</t>
    </rPh>
    <rPh sb="3" eb="5">
      <t>チジ</t>
    </rPh>
    <phoneticPr fontId="2"/>
  </si>
  <si>
    <t>鹿児島県知事</t>
    <rPh sb="0" eb="4">
      <t>カゴシマケン</t>
    </rPh>
    <rPh sb="4" eb="6">
      <t>チジ</t>
    </rPh>
    <phoneticPr fontId="2"/>
  </si>
  <si>
    <t>沖縄県知事</t>
    <rPh sb="0" eb="3">
      <t>オキナワケン</t>
    </rPh>
    <rPh sb="3" eb="5">
      <t>チジ</t>
    </rPh>
    <phoneticPr fontId="2"/>
  </si>
  <si>
    <t>（</t>
    <phoneticPr fontId="2"/>
  </si>
  <si>
    <t>）</t>
    <phoneticPr fontId="2"/>
  </si>
  <si>
    <t>(</t>
    <phoneticPr fontId="2"/>
  </si>
  <si>
    <t>）</t>
    <phoneticPr fontId="2"/>
  </si>
  <si>
    <t>（</t>
    <phoneticPr fontId="2"/>
  </si>
  <si>
    <t>)</t>
    <phoneticPr fontId="2"/>
  </si>
  <si>
    <t>㎡</t>
    <phoneticPr fontId="2"/>
  </si>
  <si>
    <t>％</t>
    <phoneticPr fontId="2"/>
  </si>
  <si>
    <t>(1)</t>
    <phoneticPr fontId="2"/>
  </si>
  <si>
    <t>　</t>
    <phoneticPr fontId="2"/>
  </si>
  <si>
    <t>申請に係る建築物</t>
    <phoneticPr fontId="2"/>
  </si>
  <si>
    <t>他の建築物</t>
    <phoneticPr fontId="2"/>
  </si>
  <si>
    <t>ｍ</t>
    <phoneticPr fontId="2"/>
  </si>
  <si>
    <t>（</t>
    <phoneticPr fontId="2"/>
  </si>
  <si>
    <t>）</t>
    <phoneticPr fontId="2"/>
  </si>
  <si>
    <t>㎡</t>
    <phoneticPr fontId="2"/>
  </si>
  <si>
    <t>(備考)</t>
    <rPh sb="1" eb="3">
      <t>ビコウ</t>
    </rPh>
    <phoneticPr fontId="2"/>
  </si>
  <si>
    <t>【５．確認済証交付者】</t>
    <phoneticPr fontId="2"/>
  </si>
  <si>
    <t>【６．工事着手年月日】</t>
    <phoneticPr fontId="2"/>
  </si>
  <si>
    <t>【７．工事完了予定年月日】</t>
    <phoneticPr fontId="2"/>
  </si>
  <si>
    <t>【８．特定工程】</t>
    <phoneticPr fontId="2"/>
  </si>
  <si>
    <t>【９．今回申請以前の中間検査】</t>
    <phoneticPr fontId="2"/>
  </si>
  <si>
    <t>【10．今回申請以降の中間検査】</t>
    <phoneticPr fontId="2"/>
  </si>
  <si>
    <t>【11．確認以降の軽微な変更の概要】</t>
    <phoneticPr fontId="2"/>
  </si>
  <si>
    <t>【12．備考】</t>
    <phoneticPr fontId="2"/>
  </si>
  <si>
    <t>【10．確認以降の軽微な変更の概要】</t>
    <phoneticPr fontId="2"/>
  </si>
  <si>
    <t>【11．備考】</t>
    <phoneticPr fontId="2"/>
  </si>
  <si>
    <t>立会者の緊急連絡先(当日)  TEL</t>
    <rPh sb="0" eb="2">
      <t>タチア</t>
    </rPh>
    <rPh sb="2" eb="3">
      <t>シャ</t>
    </rPh>
    <rPh sb="4" eb="6">
      <t>キンキュウ</t>
    </rPh>
    <rPh sb="6" eb="9">
      <t>レンラクサキ</t>
    </rPh>
    <rPh sb="10" eb="12">
      <t>トウジツ</t>
    </rPh>
    <phoneticPr fontId="2"/>
  </si>
  <si>
    <t>※　確認済証に表示します。</t>
    <rPh sb="2" eb="4">
      <t>カクニン</t>
    </rPh>
    <rPh sb="4" eb="5">
      <t>ズミ</t>
    </rPh>
    <rPh sb="5" eb="6">
      <t>ショウ</t>
    </rPh>
    <rPh sb="7" eb="9">
      <t>ヒョウジ</t>
    </rPh>
    <phoneticPr fontId="2"/>
  </si>
  <si>
    <t>　　本件を表す的確な名称を入力してください。</t>
    <rPh sb="2" eb="4">
      <t>ホンケン</t>
    </rPh>
    <rPh sb="5" eb="6">
      <t>アラワ</t>
    </rPh>
    <rPh sb="7" eb="9">
      <t>テキカク</t>
    </rPh>
    <rPh sb="10" eb="12">
      <t>メイショウ</t>
    </rPh>
    <rPh sb="13" eb="15">
      <t>ニュウリョク</t>
    </rPh>
    <phoneticPr fontId="2"/>
  </si>
  <si>
    <t>※　住居表示実施地区のみ記入ください。</t>
    <rPh sb="2" eb="4">
      <t>ジュウキョ</t>
    </rPh>
    <rPh sb="4" eb="6">
      <t>ヒョウジ</t>
    </rPh>
    <rPh sb="6" eb="8">
      <t>ジッシ</t>
    </rPh>
    <rPh sb="8" eb="10">
      <t>チク</t>
    </rPh>
    <rPh sb="12" eb="14">
      <t>キニュウ</t>
    </rPh>
    <phoneticPr fontId="2"/>
  </si>
  <si>
    <t>※　住民票に記載されているとおりに入力してください。</t>
    <rPh sb="2" eb="5">
      <t>ジュウミンヒョウ</t>
    </rPh>
    <rPh sb="6" eb="8">
      <t>キサイ</t>
    </rPh>
    <rPh sb="17" eb="19">
      <t>ニュウリョク</t>
    </rPh>
    <phoneticPr fontId="2"/>
  </si>
  <si>
    <t>08010</t>
    <phoneticPr fontId="2"/>
  </si>
  <si>
    <t>一戸建ての住宅</t>
  </si>
  <si>
    <t>08020</t>
  </si>
  <si>
    <t>長屋</t>
  </si>
  <si>
    <t>08030</t>
  </si>
  <si>
    <t>共同住宅</t>
  </si>
  <si>
    <t>08040</t>
  </si>
  <si>
    <t>寄宿舎</t>
  </si>
  <si>
    <t>08050</t>
  </si>
  <si>
    <t>下宿</t>
  </si>
  <si>
    <t>08060</t>
  </si>
  <si>
    <t>住宅で事務所、店舗その他これらに類する用途を兼ねるもの</t>
  </si>
  <si>
    <t>08070</t>
  </si>
  <si>
    <t>幼稚園</t>
  </si>
  <si>
    <t>08080</t>
  </si>
  <si>
    <t>小学校</t>
  </si>
  <si>
    <t>08090</t>
  </si>
  <si>
    <t>08100</t>
  </si>
  <si>
    <t>08110</t>
  </si>
  <si>
    <t>大学又は高等専門学校</t>
  </si>
  <si>
    <t>08120</t>
  </si>
  <si>
    <t>専修学校</t>
  </si>
  <si>
    <t>08130</t>
  </si>
  <si>
    <t>各種学校</t>
  </si>
  <si>
    <t>08140</t>
  </si>
  <si>
    <t>08150</t>
  </si>
  <si>
    <t>08160</t>
  </si>
  <si>
    <t>神社、寺院、教会その他これらに類するもの</t>
  </si>
  <si>
    <t>08170</t>
  </si>
  <si>
    <t>08180</t>
  </si>
  <si>
    <t>08190</t>
  </si>
  <si>
    <t>08210</t>
  </si>
  <si>
    <t>08230</t>
  </si>
  <si>
    <t>08240</t>
  </si>
  <si>
    <t>診療所（患者の収容施設のあるものに限る。）</t>
  </si>
  <si>
    <t>08250</t>
  </si>
  <si>
    <t>診療所（患者の収容施設のないものに限る。）</t>
  </si>
  <si>
    <t>08260</t>
  </si>
  <si>
    <t>病院</t>
  </si>
  <si>
    <t>08270</t>
  </si>
  <si>
    <t>巡査派出所</t>
  </si>
  <si>
    <t>08300</t>
  </si>
  <si>
    <t>地方公共団体の支庁又は支所</t>
  </si>
  <si>
    <t>08310</t>
  </si>
  <si>
    <t>公衆便所、休憩所又は路線バスの停留所の上家</t>
  </si>
  <si>
    <t>08320</t>
  </si>
  <si>
    <t>08330</t>
  </si>
  <si>
    <t>税務署、警察署、保健所又は消防署その他これらに類するもの</t>
  </si>
  <si>
    <t>08340</t>
  </si>
  <si>
    <t>08350</t>
  </si>
  <si>
    <t>自動車修理工場</t>
  </si>
  <si>
    <t>08360</t>
  </si>
  <si>
    <t>危険物の貯蔵又は処理に供するもの</t>
  </si>
  <si>
    <t>08370</t>
  </si>
  <si>
    <t>ボーリング場、スケート場、水泳場、スキー場、ゴルフ練習場又はバッティング練習場</t>
  </si>
  <si>
    <t>08380</t>
  </si>
  <si>
    <t>08390</t>
  </si>
  <si>
    <t>マージャン屋、ぱちんこ屋、射的場、勝馬投票券発売所、場外車券売場その他これらに類するもの又はカラオケボックスその他これらに類するもの</t>
  </si>
  <si>
    <t>08400</t>
  </si>
  <si>
    <t>ホテル又は旅館</t>
  </si>
  <si>
    <t>08410</t>
  </si>
  <si>
    <t>自動車教習所</t>
  </si>
  <si>
    <t>08420</t>
  </si>
  <si>
    <t>畜舎</t>
  </si>
  <si>
    <t>08430</t>
  </si>
  <si>
    <t>堆肥舎又は水産物の増殖場若しくは養殖場</t>
  </si>
  <si>
    <t>08438</t>
  </si>
  <si>
    <t>日用品の販売を主たる目的とする店舗</t>
  </si>
  <si>
    <t>08440</t>
  </si>
  <si>
    <t>08450</t>
  </si>
  <si>
    <t>08452</t>
  </si>
  <si>
    <t>食堂又は喫茶店</t>
  </si>
  <si>
    <t>08456</t>
  </si>
  <si>
    <t>08458</t>
  </si>
  <si>
    <t>銀行の支店、損害保険代理店、宅地建物取引業を営む店舗そのたこれらに類するサービス業を営む店舗</t>
  </si>
  <si>
    <t>08460</t>
  </si>
  <si>
    <t>08470</t>
  </si>
  <si>
    <t>事務所</t>
  </si>
  <si>
    <t>08480</t>
  </si>
  <si>
    <t>映画スタジオ又はテレビスタジオ</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</si>
  <si>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</si>
  <si>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</si>
  <si>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</si>
  <si>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</si>
  <si>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</si>
  <si>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</si>
  <si>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</si>
  <si>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</si>
  <si>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</si>
  <si>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</si>
  <si>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</si>
  <si>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</si>
  <si>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</si>
  <si>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</si>
  <si>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</si>
  <si>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</si>
  <si>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</si>
  <si>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</si>
  <si>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</si>
  <si>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</si>
  <si>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</si>
  <si>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</si>
  <si>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</si>
  <si>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08610</t>
  </si>
  <si>
    <t>卸売市場</t>
  </si>
  <si>
    <t>08620</t>
  </si>
  <si>
    <t>火葬場又はと畜場、汚物処理場、ごみ焼却場その他の処理施設</t>
  </si>
  <si>
    <t>その他</t>
  </si>
  <si>
    <t>01</t>
    <phoneticPr fontId="2"/>
  </si>
  <si>
    <t>02</t>
  </si>
  <si>
    <t>03</t>
  </si>
  <si>
    <t>04</t>
  </si>
  <si>
    <t>05</t>
  </si>
  <si>
    <t>国家公務、地方公務</t>
    <phoneticPr fontId="2"/>
  </si>
  <si>
    <t>他に分類されないもの</t>
    <phoneticPr fontId="2"/>
  </si>
  <si>
    <t>※　区分番号を下のリストで選択し、用途は具体的に入力してください。</t>
    <rPh sb="2" eb="4">
      <t>クブン</t>
    </rPh>
    <rPh sb="4" eb="6">
      <t>バンゴウ</t>
    </rPh>
    <rPh sb="7" eb="8">
      <t>シタ</t>
    </rPh>
    <rPh sb="13" eb="15">
      <t>センタク</t>
    </rPh>
    <rPh sb="17" eb="19">
      <t>ヨウト</t>
    </rPh>
    <rPh sb="20" eb="23">
      <t>グタイテキ</t>
    </rPh>
    <rPh sb="24" eb="26">
      <t>ニュウリョク</t>
    </rPh>
    <phoneticPr fontId="2"/>
  </si>
  <si>
    <t>※　都市計画などで定められている区域の種類を</t>
    <rPh sb="2" eb="4">
      <t>トシ</t>
    </rPh>
    <rPh sb="4" eb="6">
      <t>ケイカク</t>
    </rPh>
    <rPh sb="9" eb="10">
      <t>サダ</t>
    </rPh>
    <rPh sb="16" eb="18">
      <t>クイキ</t>
    </rPh>
    <rPh sb="19" eb="21">
      <t>シュルイ</t>
    </rPh>
    <phoneticPr fontId="2"/>
  </si>
  <si>
    <t>　　追記してください。</t>
    <rPh sb="2" eb="4">
      <t>ツイキ</t>
    </rPh>
    <phoneticPr fontId="2"/>
  </si>
  <si>
    <t>※　用途地域が複数にまたがるときは、</t>
    <rPh sb="2" eb="4">
      <t>ヨウト</t>
    </rPh>
    <rPh sb="4" eb="6">
      <t>チイキ</t>
    </rPh>
    <rPh sb="7" eb="9">
      <t>フクスウ</t>
    </rPh>
    <phoneticPr fontId="2"/>
  </si>
  <si>
    <t>※　不動産登記情報を参考にしてください。</t>
    <rPh sb="2" eb="5">
      <t>フドウサン</t>
    </rPh>
    <rPh sb="5" eb="7">
      <t>トウキ</t>
    </rPh>
    <rPh sb="7" eb="9">
      <t>ジョウホウ</t>
    </rPh>
    <rPh sb="10" eb="12">
      <t>サンコウ</t>
    </rPh>
    <phoneticPr fontId="2"/>
  </si>
  <si>
    <t>※　「ＤＥＬ」で消去できない場合は、</t>
    <rPh sb="8" eb="10">
      <t>ショウキョ</t>
    </rPh>
    <rPh sb="14" eb="16">
      <t>バアイ</t>
    </rPh>
    <phoneticPr fontId="2"/>
  </si>
  <si>
    <t>　　「ＢＡＣＫ ＳＰＡＣＥ」　を使用してください。</t>
    <rPh sb="16" eb="18">
      <t>シヨウ</t>
    </rPh>
    <phoneticPr fontId="2"/>
  </si>
  <si>
    <t>関連個所に自動的に入力されるように構成しています。</t>
    <rPh sb="0" eb="2">
      <t>カンレン</t>
    </rPh>
    <rPh sb="2" eb="4">
      <t>カショ</t>
    </rPh>
    <rPh sb="5" eb="8">
      <t>ジドウテキ</t>
    </rPh>
    <rPh sb="9" eb="11">
      <t>ニュウリョク</t>
    </rPh>
    <rPh sb="17" eb="19">
      <t>コウセイ</t>
    </rPh>
    <phoneticPr fontId="2"/>
  </si>
  <si>
    <t>このブックは、確認申請書の書式を入力すると、他の様式の</t>
    <rPh sb="7" eb="9">
      <t>カクニン</t>
    </rPh>
    <rPh sb="9" eb="12">
      <t>シンセイショ</t>
    </rPh>
    <rPh sb="13" eb="15">
      <t>ショシキ</t>
    </rPh>
    <rPh sb="16" eb="18">
      <t>ニュウリョク</t>
    </rPh>
    <rPh sb="22" eb="23">
      <t>タ</t>
    </rPh>
    <rPh sb="24" eb="26">
      <t>ヨウシキ</t>
    </rPh>
    <phoneticPr fontId="2"/>
  </si>
  <si>
    <t>関数やレイアウトを保つため、シートに保護がかけてあります。</t>
    <rPh sb="0" eb="2">
      <t>カンスウ</t>
    </rPh>
    <rPh sb="9" eb="10">
      <t>タモ</t>
    </rPh>
    <rPh sb="18" eb="20">
      <t>ホゴ</t>
    </rPh>
    <phoneticPr fontId="2"/>
  </si>
  <si>
    <t>「ＢＡＣＫ　ＳＰＡＣＥ」キーを使用してください。</t>
    <rPh sb="15" eb="17">
      <t>シヨウ</t>
    </rPh>
    <phoneticPr fontId="2"/>
  </si>
  <si>
    <t>入力ミスなどで、その部分を消去したいときは「ＤＥＬ」　または</t>
    <rPh sb="0" eb="2">
      <t>ニュウリョク</t>
    </rPh>
    <rPh sb="10" eb="12">
      <t>ブブン</t>
    </rPh>
    <rPh sb="13" eb="15">
      <t>ショウキョ</t>
    </rPh>
    <phoneticPr fontId="2"/>
  </si>
  <si>
    <t>Ⓒ　NKBI情報管理室</t>
    <rPh sb="6" eb="8">
      <t>ジョウホウ</t>
    </rPh>
    <rPh sb="8" eb="11">
      <t>カンリシツ</t>
    </rPh>
    <phoneticPr fontId="2"/>
  </si>
  <si>
    <t>℡</t>
    <phoneticPr fontId="2"/>
  </si>
  <si>
    <t>-</t>
    <phoneticPr fontId="2"/>
  </si>
  <si>
    <t>fax</t>
    <phoneticPr fontId="2"/>
  </si>
  <si>
    <t>□</t>
    <phoneticPr fontId="2"/>
  </si>
  <si>
    <t>２号（</t>
    <rPh sb="1" eb="2">
      <t>ゴウ</t>
    </rPh>
    <phoneticPr fontId="2"/>
  </si>
  <si>
    <t>都計法</t>
    <phoneticPr fontId="2"/>
  </si>
  <si>
    <t>□</t>
    <phoneticPr fontId="2"/>
  </si>
  <si>
    <t>　（</t>
    <phoneticPr fontId="2"/>
  </si>
  <si>
    <t>m</t>
    <phoneticPr fontId="2"/>
  </si>
  <si>
    <t>)</t>
    <phoneticPr fontId="2"/>
  </si>
  <si>
    <t>□</t>
    <phoneticPr fontId="2"/>
  </si>
  <si>
    <t>その他(</t>
    <rPh sb="2" eb="3">
      <t>タ</t>
    </rPh>
    <phoneticPr fontId="2"/>
  </si>
  <si>
    <t>）</t>
    <phoneticPr fontId="2"/>
  </si>
  <si>
    <t>（</t>
    <phoneticPr fontId="2"/>
  </si>
  <si>
    <t>）</t>
    <phoneticPr fontId="2"/>
  </si>
  <si>
    <t>担当（</t>
    <rPh sb="0" eb="2">
      <t>タントウ</t>
    </rPh>
    <phoneticPr fontId="2"/>
  </si>
  <si>
    <t>都計法</t>
    <phoneticPr fontId="2"/>
  </si>
  <si>
    <t>区画整理法</t>
    <phoneticPr fontId="2"/>
  </si>
  <si>
    <t>旧宅法</t>
    <phoneticPr fontId="2"/>
  </si>
  <si>
    <t>その他(</t>
    <phoneticPr fontId="2"/>
  </si>
  <si>
    <t>区画整理法</t>
    <phoneticPr fontId="2"/>
  </si>
  <si>
    <t>旧宅法</t>
    <phoneticPr fontId="2"/>
  </si>
  <si>
    <t>その他(</t>
    <phoneticPr fontId="2"/>
  </si>
  <si>
    <t>)</t>
    <phoneticPr fontId="2"/>
  </si>
  <si>
    <t>第NKBI建-</t>
    <rPh sb="0" eb="1">
      <t>ダイ</t>
    </rPh>
    <rPh sb="5" eb="6">
      <t>ケン</t>
    </rPh>
    <phoneticPr fontId="2"/>
  </si>
  <si>
    <t>※　10㎡以下の建物は数に含めません。</t>
    <rPh sb="5" eb="7">
      <t>イカ</t>
    </rPh>
    <rPh sb="8" eb="10">
      <t>タテモノ</t>
    </rPh>
    <rPh sb="11" eb="12">
      <t>カズ</t>
    </rPh>
    <rPh sb="13" eb="14">
      <t>フク</t>
    </rPh>
    <phoneticPr fontId="2"/>
  </si>
  <si>
    <t>　　 10㎡以下でも、10欄、11欄の面積には計上してください。</t>
    <rPh sb="6" eb="8">
      <t>イカ</t>
    </rPh>
    <rPh sb="13" eb="14">
      <t>ラン</t>
    </rPh>
    <rPh sb="17" eb="18">
      <t>ラン</t>
    </rPh>
    <rPh sb="19" eb="21">
      <t>メンセキ</t>
    </rPh>
    <rPh sb="23" eb="25">
      <t>ケイジョウ</t>
    </rPh>
    <phoneticPr fontId="2"/>
  </si>
  <si>
    <t>←　第２面から連動します。</t>
    <rPh sb="2" eb="3">
      <t>ダイ</t>
    </rPh>
    <rPh sb="4" eb="5">
      <t>メン</t>
    </rPh>
    <rPh sb="7" eb="9">
      <t>レンドウ</t>
    </rPh>
    <phoneticPr fontId="2"/>
  </si>
  <si>
    <t>（</t>
    <phoneticPr fontId="2"/>
  </si>
  <si>
    <t>）</t>
    <phoneticPr fontId="2"/>
  </si>
  <si>
    <t>㎡</t>
    <phoneticPr fontId="2"/>
  </si>
  <si>
    <t>％</t>
    <phoneticPr fontId="2"/>
  </si>
  <si>
    <t>※　このシートに該当ないときは、印刷無用です。</t>
    <rPh sb="8" eb="10">
      <t>ガイトウ</t>
    </rPh>
    <rPh sb="16" eb="18">
      <t>インサツ</t>
    </rPh>
    <rPh sb="18" eb="20">
      <t>ムヨウ</t>
    </rPh>
    <phoneticPr fontId="2"/>
  </si>
  <si>
    <t>⇐　構造の入力漏れ多し　注意</t>
    <rPh sb="2" eb="4">
      <t>コウゾウ</t>
    </rPh>
    <rPh sb="5" eb="7">
      <t>ニュウリョク</t>
    </rPh>
    <rPh sb="7" eb="8">
      <t>モ</t>
    </rPh>
    <rPh sb="9" eb="10">
      <t>オオ</t>
    </rPh>
    <rPh sb="12" eb="14">
      <t>チュウイ</t>
    </rPh>
    <phoneticPr fontId="2"/>
  </si>
  <si>
    <t>※　委任状の訂正は、代理人印ではできませんので注意！</t>
    <rPh sb="2" eb="5">
      <t>イニンジョウ</t>
    </rPh>
    <rPh sb="6" eb="8">
      <t>テイセイ</t>
    </rPh>
    <rPh sb="10" eb="13">
      <t>ダイリニン</t>
    </rPh>
    <rPh sb="13" eb="14">
      <t>イン</t>
    </rPh>
    <rPh sb="23" eb="25">
      <t>チュウイ</t>
    </rPh>
    <phoneticPr fontId="2"/>
  </si>
  <si>
    <t>　　建築主様の捨印を空欄に頂いておくと良いです。</t>
    <rPh sb="2" eb="4">
      <t>ケンチク</t>
    </rPh>
    <rPh sb="4" eb="5">
      <t>ヌシ</t>
    </rPh>
    <rPh sb="5" eb="6">
      <t>サマ</t>
    </rPh>
    <rPh sb="7" eb="9">
      <t>ステイン</t>
    </rPh>
    <rPh sb="10" eb="12">
      <t>クウラン</t>
    </rPh>
    <rPh sb="13" eb="14">
      <t>イタダ</t>
    </rPh>
    <rPh sb="19" eb="20">
      <t>ヨ</t>
    </rPh>
    <phoneticPr fontId="2"/>
  </si>
  <si>
    <t>文字の訂正は</t>
    <rPh sb="0" eb="2">
      <t>モジ</t>
    </rPh>
    <rPh sb="3" eb="5">
      <t>テイセイ</t>
    </rPh>
    <phoneticPr fontId="2"/>
  </si>
  <si>
    <t>「○字削除　○字加入　㊞」</t>
    <rPh sb="2" eb="3">
      <t>ジ</t>
    </rPh>
    <rPh sb="3" eb="5">
      <t>サクジョ</t>
    </rPh>
    <rPh sb="7" eb="8">
      <t>ジ</t>
    </rPh>
    <rPh sb="8" eb="10">
      <t>カニュウ</t>
    </rPh>
    <phoneticPr fontId="2"/>
  </si>
  <si>
    <t>字数が同じなら　「○字訂正　㊞」　　　のようにします。</t>
    <rPh sb="0" eb="2">
      <t>ジスウ</t>
    </rPh>
    <rPh sb="3" eb="4">
      <t>オナ</t>
    </rPh>
    <rPh sb="10" eb="11">
      <t>ジ</t>
    </rPh>
    <rPh sb="11" eb="13">
      <t>テイセイ</t>
    </rPh>
    <phoneticPr fontId="2"/>
  </si>
  <si>
    <t>上記の設計者のうち、</t>
    <rPh sb="0" eb="2">
      <t>ジョウキ</t>
    </rPh>
    <rPh sb="3" eb="5">
      <t>セッケイ</t>
    </rPh>
    <rPh sb="5" eb="6">
      <t>シャ</t>
    </rPh>
    <phoneticPr fontId="2"/>
  </si>
  <si>
    <t>　（構造設計一級建築士又は設備設計一級建築士である旨の表示をした者）</t>
    <rPh sb="2" eb="4">
      <t>コウゾウ</t>
    </rPh>
    <rPh sb="4" eb="6">
      <t>セッケイ</t>
    </rPh>
    <rPh sb="6" eb="8">
      <t>１キュウ</t>
    </rPh>
    <rPh sb="8" eb="11">
      <t>ケンチクシ</t>
    </rPh>
    <rPh sb="11" eb="12">
      <t>マタ</t>
    </rPh>
    <rPh sb="13" eb="15">
      <t>セツビ</t>
    </rPh>
    <rPh sb="15" eb="17">
      <t>セッケイ</t>
    </rPh>
    <rPh sb="17" eb="19">
      <t>１キュウ</t>
    </rPh>
    <rPh sb="19" eb="22">
      <t>ケンチクシ</t>
    </rPh>
    <rPh sb="25" eb="26">
      <t>ムネ</t>
    </rPh>
    <rPh sb="27" eb="29">
      <t>ヒョウジ</t>
    </rPh>
    <rPh sb="32" eb="33">
      <t>シャ</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</si>
  <si>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</si>
  <si>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</si>
  <si>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</si>
  <si>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</si>
  <si>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【６．天井】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</si>
  <si>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</si>
  <si>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2"/>
  </si>
  <si>
    <t>※　容積率は、住居系地域にあっては道路幅員×0.4</t>
    <rPh sb="2" eb="4">
      <t>ヨウセキ</t>
    </rPh>
    <rPh sb="4" eb="5">
      <t>リツ</t>
    </rPh>
    <rPh sb="7" eb="9">
      <t>ジュウキョ</t>
    </rPh>
    <rPh sb="9" eb="10">
      <t>ケイ</t>
    </rPh>
    <rPh sb="10" eb="12">
      <t>チイキ</t>
    </rPh>
    <rPh sb="17" eb="19">
      <t>ドウロ</t>
    </rPh>
    <rPh sb="19" eb="21">
      <t>フクイン</t>
    </rPh>
    <phoneticPr fontId="2"/>
  </si>
  <si>
    <t>都市計画指定容積率のうち厳しい方の値を採用します。</t>
  </si>
  <si>
    <t>その他の地域にあっては道路幅員×0.6の値と</t>
    <rPh sb="2" eb="3">
      <t>タ</t>
    </rPh>
    <rPh sb="4" eb="6">
      <t>チイキ</t>
    </rPh>
    <rPh sb="11" eb="13">
      <t>ドウロ</t>
    </rPh>
    <rPh sb="13" eb="15">
      <t>フクイン</t>
    </rPh>
    <rPh sb="20" eb="21">
      <t>アタイ</t>
    </rPh>
    <phoneticPr fontId="2"/>
  </si>
  <si>
    <t>（都市計画で別の算定を定める地域もあるので注意）</t>
    <rPh sb="1" eb="3">
      <t>トシ</t>
    </rPh>
    <rPh sb="3" eb="5">
      <t>ケイカク</t>
    </rPh>
    <rPh sb="6" eb="7">
      <t>ベツ</t>
    </rPh>
    <rPh sb="8" eb="10">
      <t>サンテイ</t>
    </rPh>
    <rPh sb="11" eb="12">
      <t>サダ</t>
    </rPh>
    <rPh sb="14" eb="16">
      <t>チイキ</t>
    </rPh>
    <rPh sb="21" eb="23">
      <t>チュウイ</t>
    </rPh>
    <phoneticPr fontId="2"/>
  </si>
  <si>
    <t>【１．建築主、設置者又は築造主】</t>
    <rPh sb="3" eb="6">
      <t>ケンチクヌシ</t>
    </rPh>
    <rPh sb="7" eb="10">
      <t>セッチシャ</t>
    </rPh>
    <rPh sb="10" eb="11">
      <t>マタ</t>
    </rPh>
    <rPh sb="12" eb="14">
      <t>チクゾウ</t>
    </rPh>
    <rPh sb="14" eb="15">
      <t>ヌシ</t>
    </rPh>
    <phoneticPr fontId="2"/>
  </si>
  <si>
    <t>【ﾄ．意見を聞いた設計図書】</t>
    <rPh sb="3" eb="5">
      <t>イケン</t>
    </rPh>
    <rPh sb="6" eb="7">
      <t>キ</t>
    </rPh>
    <rPh sb="9" eb="11">
      <t>セッケイ</t>
    </rPh>
    <rPh sb="11" eb="13">
      <t>トショ</t>
    </rPh>
    <phoneticPr fontId="2"/>
  </si>
  <si>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2"/>
  </si>
  <si>
    <t>株式会社北関東建築検査機構</t>
    <rPh sb="0" eb="4">
      <t>カブシキガイシャ</t>
    </rPh>
    <rPh sb="4" eb="7">
      <t>キタカントウ</t>
    </rPh>
    <rPh sb="7" eb="9">
      <t>ケンチク</t>
    </rPh>
    <rPh sb="9" eb="11">
      <t>ケンサ</t>
    </rPh>
    <rPh sb="11" eb="13">
      <t>キコウ</t>
    </rPh>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</si>
  <si>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</si>
  <si>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主要構造部及び主要構造部以外の構造耐力上主要な部分に用いる材料（接合材料を含む）の種類、品質、形状及び寸法</t>
    <rPh sb="0" eb="2">
      <t>シュヨウ</t>
    </rPh>
    <rPh sb="2" eb="4">
      <t>コウゾウ</t>
    </rPh>
    <rPh sb="4" eb="5">
      <t>ブ</t>
    </rPh>
    <rPh sb="5" eb="6">
      <t>オヨ</t>
    </rPh>
    <rPh sb="7" eb="9">
      <t>シュヨウ</t>
    </rPh>
    <phoneticPr fontId="2"/>
  </si>
  <si>
    <t>確認を行った部位・材料の種類等</t>
    <rPh sb="0" eb="2">
      <t>カクニン</t>
    </rPh>
    <rPh sb="3" eb="4">
      <t>オコナ</t>
    </rPh>
    <rPh sb="6" eb="8">
      <t>ブイ</t>
    </rPh>
    <rPh sb="9" eb="11">
      <t>ザイリョウ</t>
    </rPh>
    <rPh sb="12" eb="14">
      <t>シュルイ</t>
    </rPh>
    <rPh sb="14" eb="15">
      <t>トウ</t>
    </rPh>
    <phoneticPr fontId="2"/>
  </si>
  <si>
    <t>この階の合計＝</t>
    <rPh sb="2" eb="3">
      <t>カイ</t>
    </rPh>
    <rPh sb="4" eb="6">
      <t>ゴウケイ</t>
    </rPh>
    <phoneticPr fontId="2"/>
  </si>
  <si>
    <t>※　第４面と一致させる</t>
    <rPh sb="2" eb="3">
      <t>ダイ</t>
    </rPh>
    <rPh sb="4" eb="5">
      <t>メン</t>
    </rPh>
    <rPh sb="6" eb="8">
      <t>イッチ</t>
    </rPh>
    <phoneticPr fontId="2"/>
  </si>
  <si>
    <t>確認申請手続</t>
    <rPh sb="0" eb="2">
      <t>カクニン</t>
    </rPh>
    <rPh sb="2" eb="4">
      <t>シンセイ</t>
    </rPh>
    <rPh sb="4" eb="6">
      <t>テツヅ</t>
    </rPh>
    <phoneticPr fontId="2"/>
  </si>
  <si>
    <t>確認済証受取</t>
    <rPh sb="2" eb="3">
      <t>ズミ</t>
    </rPh>
    <rPh sb="3" eb="4">
      <t>ショウ</t>
    </rPh>
    <rPh sb="4" eb="6">
      <t>ウケトリ</t>
    </rPh>
    <phoneticPr fontId="2"/>
  </si>
  <si>
    <t>　建築基準法第６条第１項又は第６条の２第１項の規定による確認を申請します。この申請書及び添付</t>
    <rPh sb="1" eb="3">
      <t>ケンチク</t>
    </rPh>
    <rPh sb="3" eb="6">
      <t>キジュンホウ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ショ</t>
    </rPh>
    <rPh sb="42" eb="43">
      <t>オヨ</t>
    </rPh>
    <rPh sb="44" eb="46">
      <t>テンプ</t>
    </rPh>
    <phoneticPr fontId="2"/>
  </si>
  <si>
    <t>　申請にあたっては、株式会社北関東建築検査機構の業務約款を遵守します。</t>
    <rPh sb="10" eb="14">
      <t>カブシキガイシャ</t>
    </rPh>
    <rPh sb="14" eb="15">
      <t>キタ</t>
    </rPh>
    <rPh sb="15" eb="17">
      <t>カントウ</t>
    </rPh>
    <rPh sb="17" eb="19">
      <t>ケンチク</t>
    </rPh>
    <rPh sb="19" eb="21">
      <t>ケンサ</t>
    </rPh>
    <rPh sb="21" eb="23">
      <t>キコウ</t>
    </rPh>
    <rPh sb="24" eb="26">
      <t>ギョウム</t>
    </rPh>
    <rPh sb="26" eb="28">
      <t>ヤッカン</t>
    </rPh>
    <rPh sb="29" eb="31">
      <t>ジュンシュ</t>
    </rPh>
    <phoneticPr fontId="2"/>
  </si>
  <si>
    <t>図書に記載の事項は、事実に相違ありません。　</t>
    <rPh sb="10" eb="12">
      <t>ジジツ</t>
    </rPh>
    <rPh sb="13" eb="15">
      <t>ソウイ</t>
    </rPh>
    <phoneticPr fontId="2"/>
  </si>
  <si>
    <t>図書館その他これに類するもの</t>
    <phoneticPr fontId="2"/>
  </si>
  <si>
    <t>博物館その他これに類するもの</t>
    <phoneticPr fontId="2"/>
  </si>
  <si>
    <t>保育所その他これに類するもの</t>
    <phoneticPr fontId="2"/>
  </si>
  <si>
    <t>公衆浴場（個室付浴場業に係る公衆浴場を除く。）</t>
    <phoneticPr fontId="2"/>
  </si>
  <si>
    <t>08280</t>
    <phoneticPr fontId="2"/>
  </si>
  <si>
    <t>08290</t>
    <phoneticPr fontId="2"/>
  </si>
  <si>
    <t>公衆電話所</t>
    <rPh sb="0" eb="2">
      <t>コウシュウ</t>
    </rPh>
    <rPh sb="2" eb="4">
      <t>デンワ</t>
    </rPh>
    <rPh sb="4" eb="5">
      <t>ショ</t>
    </rPh>
    <phoneticPr fontId="2"/>
  </si>
  <si>
    <t>建築基準法施行令第130条の4第5号に基づき国土交通大臣が指定する施設</t>
    <rPh sb="22" eb="24">
      <t>コクド</t>
    </rPh>
    <rPh sb="24" eb="26">
      <t>コウツウ</t>
    </rPh>
    <phoneticPr fontId="2"/>
  </si>
  <si>
    <t>工場（自動車修理工場を除く。）</t>
    <phoneticPr fontId="2"/>
  </si>
  <si>
    <t>体育館又はスポーツの練習場（前項に掲げるものを除く。）</t>
    <rPh sb="14" eb="16">
      <t>ゼンコウ</t>
    </rPh>
    <rPh sb="17" eb="18">
      <t>カカ</t>
    </rPh>
    <rPh sb="23" eb="24">
      <t>ノゾ</t>
    </rPh>
    <phoneticPr fontId="2"/>
  </si>
  <si>
    <t>物品販売業を営む店舗以外の店舗（前２項に掲げるものを除く。）</t>
    <rPh sb="16" eb="17">
      <t>マエ</t>
    </rPh>
    <rPh sb="18" eb="19">
      <t>コウ</t>
    </rPh>
    <rPh sb="20" eb="21">
      <t>カカ</t>
    </rPh>
    <rPh sb="26" eb="27">
      <t>ノゾ</t>
    </rPh>
    <phoneticPr fontId="2"/>
  </si>
  <si>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rPh sb="5" eb="6">
      <t>ギョウ</t>
    </rPh>
    <phoneticPr fontId="2"/>
  </si>
  <si>
    <t>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t>
    <rPh sb="137" eb="138">
      <t>マタ</t>
    </rPh>
    <phoneticPr fontId="2"/>
  </si>
  <si>
    <t>（入力すると色が消えます。）</t>
    <rPh sb="1" eb="3">
      <t>ニュウリョク</t>
    </rPh>
    <rPh sb="6" eb="7">
      <t>イロ</t>
    </rPh>
    <rPh sb="8" eb="9">
      <t>キ</t>
    </rPh>
    <phoneticPr fontId="2"/>
  </si>
  <si>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5" eb="28">
      <t>ケンペイリツ</t>
    </rPh>
    <phoneticPr fontId="2"/>
  </si>
  <si>
    <t>【ﾊ．ｴﾚﾍﾞｰﾀｰの昇降路の部分】</t>
    <rPh sb="11" eb="13">
      <t>ショウコウ</t>
    </rPh>
    <rPh sb="13" eb="14">
      <t>ロ</t>
    </rPh>
    <rPh sb="15" eb="17">
      <t>ブブン</t>
    </rPh>
    <phoneticPr fontId="2"/>
  </si>
  <si>
    <t>第 NKBI建-</t>
    <rPh sb="0" eb="1">
      <t>ダイ</t>
    </rPh>
    <rPh sb="6" eb="7">
      <t>ケン</t>
    </rPh>
    <phoneticPr fontId="2"/>
  </si>
  <si>
    <t>第三号様式（第一条の三、第三条、第三条の三、第三条の四、</t>
    <rPh sb="0" eb="1">
      <t>ダイ</t>
    </rPh>
    <rPh sb="1" eb="2">
      <t>３</t>
    </rPh>
    <rPh sb="2" eb="3">
      <t>ゴウ</t>
    </rPh>
    <rPh sb="3" eb="5">
      <t>ヨウシキ</t>
    </rPh>
    <rPh sb="6" eb="7">
      <t>ダイ</t>
    </rPh>
    <rPh sb="7" eb="9">
      <t>１ジョウ</t>
    </rPh>
    <rPh sb="10" eb="11">
      <t>３</t>
    </rPh>
    <rPh sb="12" eb="13">
      <t>ダイ</t>
    </rPh>
    <rPh sb="13" eb="15">
      <t>３ジョウ</t>
    </rPh>
    <rPh sb="16" eb="17">
      <t>ダイ</t>
    </rPh>
    <rPh sb="17" eb="18">
      <t>３</t>
    </rPh>
    <rPh sb="18" eb="19">
      <t>ジョウ</t>
    </rPh>
    <rPh sb="20" eb="21">
      <t>３</t>
    </rPh>
    <rPh sb="22" eb="23">
      <t>ダイ</t>
    </rPh>
    <rPh sb="23" eb="25">
      <t>３ジョウ</t>
    </rPh>
    <rPh sb="26" eb="27">
      <t>４</t>
    </rPh>
    <phoneticPr fontId="2"/>
  </si>
  <si>
    <t>第二号様式（第一条の三、第三条、第三条の三関係）</t>
    <rPh sb="0" eb="1">
      <t>ダイ</t>
    </rPh>
    <rPh sb="1" eb="2">
      <t>２</t>
    </rPh>
    <rPh sb="2" eb="3">
      <t>ゴウ</t>
    </rPh>
    <rPh sb="3" eb="5">
      <t>ヨウシキ</t>
    </rPh>
    <rPh sb="6" eb="7">
      <t>ダイ</t>
    </rPh>
    <rPh sb="7" eb="9">
      <t>１ジョウ</t>
    </rPh>
    <rPh sb="10" eb="11">
      <t>３</t>
    </rPh>
    <rPh sb="16" eb="17">
      <t>ダイ</t>
    </rPh>
    <rPh sb="17" eb="19">
      <t>３ジョウ</t>
    </rPh>
    <rPh sb="20" eb="21">
      <t>３</t>
    </rPh>
    <rPh sb="21" eb="23">
      <t>カンケイ</t>
    </rPh>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</si>
  <si>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</si>
  <si>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</si>
  <si>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</si>
  <si>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</si>
  <si>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</si>
  <si>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</si>
  <si>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電気</t>
    <rPh sb="0" eb="2">
      <t>デンキ</t>
    </rPh>
    <phoneticPr fontId="2"/>
  </si>
  <si>
    <t>給水</t>
    <rPh sb="0" eb="2">
      <t>キュウスイ</t>
    </rPh>
    <phoneticPr fontId="2"/>
  </si>
  <si>
    <t>排水</t>
    <rPh sb="0" eb="2">
      <t>ハイスイ</t>
    </rPh>
    <phoneticPr fontId="2"/>
  </si>
  <si>
    <t>換気</t>
    <rPh sb="0" eb="2">
      <t>カンキ</t>
    </rPh>
    <phoneticPr fontId="2"/>
  </si>
  <si>
    <t>暖房</t>
    <rPh sb="0" eb="2">
      <t>ダンボウ</t>
    </rPh>
    <phoneticPr fontId="2"/>
  </si>
  <si>
    <t>冷房</t>
    <rPh sb="0" eb="2">
      <t>レイボウ</t>
    </rPh>
    <phoneticPr fontId="2"/>
  </si>
  <si>
    <t>排煙</t>
    <rPh sb="0" eb="2">
      <t>ハイエン</t>
    </rPh>
    <phoneticPr fontId="2"/>
  </si>
  <si>
    <t>煙突</t>
    <rPh sb="0" eb="2">
      <t>エントツ</t>
    </rPh>
    <phoneticPr fontId="2"/>
  </si>
  <si>
    <t>昇降機</t>
    <rPh sb="0" eb="3">
      <t>ショウコウキ</t>
    </rPh>
    <phoneticPr fontId="2"/>
  </si>
  <si>
    <t>避雷針</t>
    <rPh sb="0" eb="3">
      <t>ヒライシン</t>
    </rPh>
    <phoneticPr fontId="2"/>
  </si>
  <si>
    <t>※　上階から記入してください。</t>
    <rPh sb="2" eb="4">
      <t>ジョウカイ</t>
    </rPh>
    <rPh sb="6" eb="8">
      <t>キニュウ</t>
    </rPh>
    <phoneticPr fontId="2"/>
  </si>
  <si>
    <t>（例）</t>
    <rPh sb="1" eb="2">
      <t>レイ</t>
    </rPh>
    <phoneticPr fontId="2"/>
  </si>
  <si>
    <t>３階</t>
    <rPh sb="1" eb="2">
      <t>カイ</t>
    </rPh>
    <phoneticPr fontId="2"/>
  </si>
  <si>
    <t>２階</t>
    <rPh sb="1" eb="2">
      <t>カイ</t>
    </rPh>
    <phoneticPr fontId="2"/>
  </si>
  <si>
    <t>１階</t>
    <rPh sb="1" eb="2">
      <t>カイ</t>
    </rPh>
    <phoneticPr fontId="2"/>
  </si>
  <si>
    <t>※　床高さ450未満の時は、その防湿方法を（　　）添え書きしてください。</t>
    <rPh sb="2" eb="3">
      <t>ユカ</t>
    </rPh>
    <rPh sb="3" eb="4">
      <t>タカ</t>
    </rPh>
    <rPh sb="8" eb="10">
      <t>ミマン</t>
    </rPh>
    <rPh sb="11" eb="12">
      <t>トキ</t>
    </rPh>
    <rPh sb="16" eb="18">
      <t>ボウシツ</t>
    </rPh>
    <rPh sb="18" eb="20">
      <t>ホウホウ</t>
    </rPh>
    <rPh sb="25" eb="26">
      <t>ソ</t>
    </rPh>
    <rPh sb="27" eb="28">
      <t>ガ</t>
    </rPh>
    <phoneticPr fontId="2"/>
  </si>
  <si>
    <t>※　同上</t>
    <rPh sb="2" eb="4">
      <t>ドウジョウ</t>
    </rPh>
    <phoneticPr fontId="2"/>
  </si>
  <si>
    <t>（第六面）</t>
    <rPh sb="1" eb="2">
      <t>ダイ</t>
    </rPh>
    <rPh sb="2" eb="3">
      <t>６</t>
    </rPh>
    <rPh sb="3" eb="4">
      <t>メン</t>
    </rPh>
    <phoneticPr fontId="2"/>
  </si>
  <si>
    <t>建築物独立部分別概要</t>
    <rPh sb="0" eb="3">
      <t>ケンチクブツ</t>
    </rPh>
    <rPh sb="3" eb="5">
      <t>ドクリツ</t>
    </rPh>
    <rPh sb="5" eb="7">
      <t>ブブン</t>
    </rPh>
    <rPh sb="7" eb="8">
      <t>ベツ</t>
    </rPh>
    <rPh sb="8" eb="10">
      <t>ガイヨウ</t>
    </rPh>
    <phoneticPr fontId="2"/>
  </si>
  <si>
    <t>【２．延べ面積】</t>
    <rPh sb="3" eb="4">
      <t>ノ</t>
    </rPh>
    <rPh sb="5" eb="7">
      <t>メンセキ</t>
    </rPh>
    <phoneticPr fontId="2"/>
  </si>
  <si>
    <t>【３．建築物の高さ等】</t>
    <rPh sb="3" eb="6">
      <t>ケンチクブツ</t>
    </rPh>
    <rPh sb="7" eb="8">
      <t>タカ</t>
    </rPh>
    <rPh sb="9" eb="10">
      <t>トウ</t>
    </rPh>
    <phoneticPr fontId="2"/>
  </si>
  <si>
    <t>【ﾊ．階数】</t>
    <rPh sb="3" eb="5">
      <t>カイスウ</t>
    </rPh>
    <phoneticPr fontId="2"/>
  </si>
  <si>
    <t>【ニ．構造】</t>
    <rPh sb="3" eb="5">
      <t>コウゾウ</t>
    </rPh>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</si>
  <si>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</si>
  <si>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</si>
  <si>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</si>
  <si>
    <t>㎡</t>
    <phoneticPr fontId="2"/>
  </si>
  <si>
    <t>【５．構造計算の区分】</t>
    <rPh sb="3" eb="5">
      <t>コウゾウ</t>
    </rPh>
    <rPh sb="5" eb="7">
      <t>ケイサン</t>
    </rPh>
    <rPh sb="8" eb="10">
      <t>クブン</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</si>
  <si>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</si>
  <si>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</si>
  <si>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</si>
  <si>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建築基準法施行令第81条第２項第2号イに掲げる構造計算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</si>
  <si>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</si>
  <si>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【６．構造計算に用いたプログラム】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</si>
  <si>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</si>
  <si>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</si>
  <si>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建築基準法施行令第20条第１項第2号イ又は第3号イの認定を受けたプログラム</t>
    <rPh sb="0" eb="2">
      <t>ケンチク</t>
    </rPh>
    <rPh sb="2" eb="5">
      <t>キジュンホウ</t>
    </rPh>
    <rPh sb="5" eb="8">
      <t>セコウレイ</t>
    </rPh>
    <rPh sb="8" eb="9">
      <t>ダイ</t>
    </rPh>
    <rPh sb="11" eb="12">
      <t>ジョウ</t>
    </rPh>
    <rPh sb="12" eb="13">
      <t>ダイ</t>
    </rPh>
    <rPh sb="14" eb="15">
      <t>コウ</t>
    </rPh>
    <rPh sb="15" eb="16">
      <t>ダイ</t>
    </rPh>
    <rPh sb="17" eb="18">
      <t>ゴウ</t>
    </rPh>
    <rPh sb="19" eb="20">
      <t>マタ</t>
    </rPh>
    <rPh sb="21" eb="22">
      <t>ダイ</t>
    </rPh>
    <rPh sb="23" eb="24">
      <t>ゴウ</t>
    </rPh>
    <rPh sb="26" eb="28">
      <t>ニンテイ</t>
    </rPh>
    <rPh sb="29" eb="30">
      <t>ウ</t>
    </rPh>
    <phoneticPr fontId="2"/>
  </si>
  <si>
    <t>大臣認定番号</t>
    <rPh sb="0" eb="2">
      <t>ダイジン</t>
    </rPh>
    <rPh sb="2" eb="4">
      <t>ニンテイ</t>
    </rPh>
    <rPh sb="4" eb="6">
      <t>バンゴウ</t>
    </rPh>
    <phoneticPr fontId="2"/>
  </si>
  <si>
    <t>(</t>
    <phoneticPr fontId="2"/>
  </si>
  <si>
    <t>その他のプログラム</t>
    <rPh sb="2" eb="3">
      <t>タ</t>
    </rPh>
    <phoneticPr fontId="2"/>
  </si>
  <si>
    <t>【７．建築基準法施行令第137条の2各号に定める基準の区分】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2"/>
  </si>
  <si>
    <t>【８．備考】</t>
    <rPh sb="3" eb="5">
      <t>ビコウ</t>
    </rPh>
    <phoneticPr fontId="2"/>
  </si>
  <si>
    <t>第１号イ - (1)</t>
    <rPh sb="0" eb="1">
      <t>ダイ</t>
    </rPh>
    <rPh sb="2" eb="3">
      <t>ゴウ</t>
    </rPh>
    <phoneticPr fontId="2"/>
  </si>
  <si>
    <t>※　建築物の２以上の部分がＥＸＰ．Ｊやその他の相互に応力を伝えない</t>
    <rPh sb="2" eb="5">
      <t>ケンチクブツ</t>
    </rPh>
    <rPh sb="7" eb="9">
      <t>イジョウ</t>
    </rPh>
    <rPh sb="10" eb="12">
      <t>ブブン</t>
    </rPh>
    <rPh sb="21" eb="22">
      <t>タ</t>
    </rPh>
    <rPh sb="23" eb="25">
      <t>ソウゴ</t>
    </rPh>
    <rPh sb="26" eb="28">
      <t>オウリョク</t>
    </rPh>
    <rPh sb="29" eb="30">
      <t>ツタ</t>
    </rPh>
    <phoneticPr fontId="2"/>
  </si>
  <si>
    <t>構造方法のみで接している場合においては、当該部分ごとに作成してください。</t>
    <rPh sb="0" eb="2">
      <t>コウゾウ</t>
    </rPh>
    <rPh sb="2" eb="4">
      <t>ホウホウ</t>
    </rPh>
    <rPh sb="7" eb="8">
      <t>セッ</t>
    </rPh>
    <rPh sb="12" eb="14">
      <t>バアイ</t>
    </rPh>
    <rPh sb="20" eb="22">
      <t>トウガイ</t>
    </rPh>
    <rPh sb="22" eb="24">
      <t>ブブン</t>
    </rPh>
    <rPh sb="27" eb="29">
      <t>サクセイ</t>
    </rPh>
    <phoneticPr fontId="2"/>
  </si>
  <si>
    <t>※　混構造の時は、Ｗ16セルも選択してください。</t>
    <rPh sb="2" eb="3">
      <t>コン</t>
    </rPh>
    <rPh sb="3" eb="5">
      <t>コウゾウ</t>
    </rPh>
    <rPh sb="6" eb="7">
      <t>トキ</t>
    </rPh>
    <rPh sb="15" eb="17">
      <t>センタク</t>
    </rPh>
    <phoneticPr fontId="2"/>
  </si>
  <si>
    <t>第１号イ - (2)</t>
    <rPh sb="0" eb="1">
      <t>ダイ</t>
    </rPh>
    <rPh sb="2" eb="3">
      <t>ゴウ</t>
    </rPh>
    <phoneticPr fontId="2"/>
  </si>
  <si>
    <t>第１号イ - (3)</t>
    <rPh sb="0" eb="1">
      <t>ダイ</t>
    </rPh>
    <rPh sb="2" eb="3">
      <t>ゴウ</t>
    </rPh>
    <phoneticPr fontId="2"/>
  </si>
  <si>
    <t>第１号ロ - (1)</t>
    <rPh sb="0" eb="1">
      <t>ダイ</t>
    </rPh>
    <rPh sb="2" eb="3">
      <t>ゴウ</t>
    </rPh>
    <phoneticPr fontId="2"/>
  </si>
  <si>
    <t>第１号ロ - (2)</t>
    <rPh sb="0" eb="1">
      <t>ダイ</t>
    </rPh>
    <rPh sb="2" eb="3">
      <t>ゴウ</t>
    </rPh>
    <phoneticPr fontId="2"/>
  </si>
  <si>
    <t>第１号ロ - (3)</t>
    <rPh sb="0" eb="1">
      <t>ダイ</t>
    </rPh>
    <rPh sb="2" eb="3">
      <t>ゴウ</t>
    </rPh>
    <phoneticPr fontId="2"/>
  </si>
  <si>
    <t>第2号イ</t>
    <rPh sb="0" eb="1">
      <t>ダイ</t>
    </rPh>
    <rPh sb="2" eb="3">
      <t>ゴウ</t>
    </rPh>
    <phoneticPr fontId="2"/>
  </si>
  <si>
    <t>第2号ロ</t>
    <rPh sb="0" eb="1">
      <t>ダイ</t>
    </rPh>
    <rPh sb="2" eb="3">
      <t>ゴウ</t>
    </rPh>
    <phoneticPr fontId="2"/>
  </si>
  <si>
    <t>第2号ハ</t>
    <rPh sb="0" eb="1">
      <t>ダイ</t>
    </rPh>
    <rPh sb="2" eb="3">
      <t>ゴウ</t>
    </rPh>
    <phoneticPr fontId="2"/>
  </si>
  <si>
    <t>第3号イ - (1)</t>
    <rPh sb="0" eb="1">
      <t>ダイ</t>
    </rPh>
    <rPh sb="2" eb="3">
      <t>ゴウ</t>
    </rPh>
    <phoneticPr fontId="2"/>
  </si>
  <si>
    <t>第3号イ - (2)</t>
    <rPh sb="0" eb="1">
      <t>ダイ</t>
    </rPh>
    <rPh sb="2" eb="3">
      <t>ゴウ</t>
    </rPh>
    <phoneticPr fontId="2"/>
  </si>
  <si>
    <t>第3号ロ</t>
    <rPh sb="0" eb="1">
      <t>ダイ</t>
    </rPh>
    <rPh sb="2" eb="3">
      <t>ゴウ</t>
    </rPh>
    <phoneticPr fontId="2"/>
  </si>
  <si>
    <t>※　確認申請に添付した内容と変更があったときは、提出してください。</t>
    <rPh sb="2" eb="4">
      <t>カクニン</t>
    </rPh>
    <rPh sb="4" eb="6">
      <t>シンセイ</t>
    </rPh>
    <rPh sb="7" eb="9">
      <t>テンプ</t>
    </rPh>
    <rPh sb="11" eb="13">
      <t>ナイヨウ</t>
    </rPh>
    <rPh sb="14" eb="16">
      <t>ヘンコウ</t>
    </rPh>
    <rPh sb="24" eb="26">
      <t>テイシュツ</t>
    </rPh>
    <phoneticPr fontId="2"/>
  </si>
  <si>
    <t>※　申請した、又は申請予定の判定機関名</t>
    <rPh sb="2" eb="4">
      <t>シンセイ</t>
    </rPh>
    <rPh sb="7" eb="8">
      <t>マタ</t>
    </rPh>
    <rPh sb="9" eb="11">
      <t>シンセイ</t>
    </rPh>
    <rPh sb="11" eb="13">
      <t>ヨテイ</t>
    </rPh>
    <rPh sb="14" eb="16">
      <t>ハンテイ</t>
    </rPh>
    <rPh sb="16" eb="18">
      <t>キカン</t>
    </rPh>
    <rPh sb="18" eb="19">
      <t>メイ</t>
    </rPh>
    <phoneticPr fontId="2"/>
  </si>
  <si>
    <t>及び所在地（市町村名までで充分）を記入してください。</t>
    <rPh sb="9" eb="10">
      <t>メイ</t>
    </rPh>
    <rPh sb="13" eb="15">
      <t>ジュウブン</t>
    </rPh>
    <phoneticPr fontId="2"/>
  </si>
  <si>
    <t>※　ﾛ．の面積は、地階のｴﾚﾍﾞｰﾀの昇降路、共同住宅の共用廊下、階段室の面積を除きます。</t>
    <rPh sb="5" eb="7">
      <t>メンセキ</t>
    </rPh>
    <rPh sb="9" eb="11">
      <t>チカイ</t>
    </rPh>
    <rPh sb="19" eb="21">
      <t>ショウコウ</t>
    </rPh>
    <rPh sb="21" eb="22">
      <t>ロ</t>
    </rPh>
    <rPh sb="23" eb="25">
      <t>キョウドウ</t>
    </rPh>
    <rPh sb="25" eb="27">
      <t>ジュウタク</t>
    </rPh>
    <rPh sb="28" eb="30">
      <t>キョウヨウ</t>
    </rPh>
    <rPh sb="30" eb="32">
      <t>ロウカ</t>
    </rPh>
    <rPh sb="33" eb="35">
      <t>カイダン</t>
    </rPh>
    <rPh sb="35" eb="36">
      <t>シツ</t>
    </rPh>
    <rPh sb="37" eb="39">
      <t>メンセキ</t>
    </rPh>
    <rPh sb="40" eb="41">
      <t>ノゾ</t>
    </rPh>
    <phoneticPr fontId="2"/>
  </si>
  <si>
    <t>※　ﾊ．の面積は、各階のｴﾚﾍﾞｰﾀの昇降路の合計面積です。</t>
    <rPh sb="5" eb="7">
      <t>メンセキ</t>
    </rPh>
    <rPh sb="9" eb="11">
      <t>カクカイ</t>
    </rPh>
    <rPh sb="19" eb="21">
      <t>ショウコウ</t>
    </rPh>
    <rPh sb="21" eb="22">
      <t>ロ</t>
    </rPh>
    <rPh sb="23" eb="25">
      <t>ゴウケイ</t>
    </rPh>
    <rPh sb="25" eb="27">
      <t>メンセキ</t>
    </rPh>
    <phoneticPr fontId="2"/>
  </si>
  <si>
    <t>敷地内の主たる建築物の構造を記します。</t>
    <rPh sb="0" eb="2">
      <t>シキチ</t>
    </rPh>
    <rPh sb="2" eb="3">
      <t>ナイ</t>
    </rPh>
    <rPh sb="4" eb="5">
      <t>シュ</t>
    </rPh>
    <rPh sb="7" eb="10">
      <t>ケンチクブツ</t>
    </rPh>
    <rPh sb="11" eb="13">
      <t>コウゾウ</t>
    </rPh>
    <rPh sb="14" eb="15">
      <t>キ</t>
    </rPh>
    <phoneticPr fontId="2"/>
  </si>
  <si>
    <t>※　確認済証や検査済証の経歴は、18欄に記述してください。</t>
    <rPh sb="2" eb="4">
      <t>カクニン</t>
    </rPh>
    <rPh sb="4" eb="5">
      <t>ズミ</t>
    </rPh>
    <rPh sb="5" eb="6">
      <t>ショウ</t>
    </rPh>
    <rPh sb="7" eb="9">
      <t>ケンサ</t>
    </rPh>
    <rPh sb="9" eb="10">
      <t>ズミ</t>
    </rPh>
    <rPh sb="10" eb="11">
      <t>ショウ</t>
    </rPh>
    <rPh sb="12" eb="14">
      <t>ケイレキ</t>
    </rPh>
    <rPh sb="18" eb="19">
      <t>ラン</t>
    </rPh>
    <rPh sb="20" eb="22">
      <t>キジュツ</t>
    </rPh>
    <phoneticPr fontId="2"/>
  </si>
  <si>
    <t>消火</t>
    <rPh sb="0" eb="2">
      <t>ショウカ</t>
    </rPh>
    <phoneticPr fontId="2"/>
  </si>
  <si>
    <t>浄化槽</t>
    <rPh sb="0" eb="3">
      <t>ジョウカソウ</t>
    </rPh>
    <phoneticPr fontId="2"/>
  </si>
  <si>
    <t>※　仕様を選択してください。</t>
    <rPh sb="2" eb="4">
      <t>シヨウ</t>
    </rPh>
    <rPh sb="5" eb="7">
      <t>センタク</t>
    </rPh>
    <phoneticPr fontId="2"/>
  </si>
  <si>
    <t>※　設置する建築設備を選択（該当するものを■）してください。</t>
    <rPh sb="2" eb="4">
      <t>セッチ</t>
    </rPh>
    <rPh sb="6" eb="8">
      <t>ケンチク</t>
    </rPh>
    <rPh sb="8" eb="10">
      <t>セツビ</t>
    </rPh>
    <rPh sb="11" eb="13">
      <t>センタク</t>
    </rPh>
    <rPh sb="14" eb="16">
      <t>ガイトウ</t>
    </rPh>
    <phoneticPr fontId="2"/>
  </si>
  <si>
    <t>※　種別を選択してください。</t>
    <rPh sb="2" eb="4">
      <t>シュベツ</t>
    </rPh>
    <rPh sb="5" eb="7">
      <t>センタク</t>
    </rPh>
    <phoneticPr fontId="2"/>
  </si>
  <si>
    <t>)</t>
    <phoneticPr fontId="2"/>
  </si>
  <si>
    <t>※　確認済証交付予定日後になるように、余裕をもって定めてください。</t>
    <rPh sb="2" eb="4">
      <t>カクニン</t>
    </rPh>
    <rPh sb="4" eb="5">
      <t>ズミ</t>
    </rPh>
    <rPh sb="5" eb="6">
      <t>ショウ</t>
    </rPh>
    <rPh sb="6" eb="8">
      <t>コウフ</t>
    </rPh>
    <rPh sb="8" eb="11">
      <t>ヨテイビ</t>
    </rPh>
    <rPh sb="11" eb="12">
      <t>ゴ</t>
    </rPh>
    <rPh sb="19" eb="21">
      <t>ヨユウ</t>
    </rPh>
    <rPh sb="25" eb="26">
      <t>サダ</t>
    </rPh>
    <phoneticPr fontId="2"/>
  </si>
  <si>
    <t>【昇降機の製造、供給及び流通業】</t>
    <rPh sb="1" eb="4">
      <t>ショウコウキ</t>
    </rPh>
    <phoneticPr fontId="2"/>
  </si>
  <si>
    <t>NKBI－第10号様式</t>
    <phoneticPr fontId="2"/>
  </si>
  <si>
    <t>代表取締役　　田口 和宏　様</t>
    <rPh sb="0" eb="2">
      <t>ダイヒョウ</t>
    </rPh>
    <rPh sb="2" eb="5">
      <t>トリシマリヤク</t>
    </rPh>
    <rPh sb="7" eb="9">
      <t>タグチ</t>
    </rPh>
    <rPh sb="10" eb="12">
      <t>カズヒロ</t>
    </rPh>
    <rPh sb="13" eb="14">
      <t>サマ</t>
    </rPh>
    <phoneticPr fontId="2"/>
  </si>
  <si>
    <t xml:space="preserve"> 第 建</t>
    <rPh sb="1" eb="2">
      <t>ダイ</t>
    </rPh>
    <rPh sb="3" eb="4">
      <t>ケン</t>
    </rPh>
    <phoneticPr fontId="2"/>
  </si>
  <si>
    <t xml:space="preserve">号 </t>
    <rPh sb="0" eb="1">
      <t>ゴウ</t>
    </rPh>
    <phoneticPr fontId="2"/>
  </si>
  <si>
    <t xml:space="preserve"> 第 NKBI建-</t>
    <rPh sb="1" eb="2">
      <t>ダイ</t>
    </rPh>
    <rPh sb="7" eb="8">
      <t>ケン</t>
    </rPh>
    <phoneticPr fontId="2"/>
  </si>
  <si>
    <t>第建</t>
    <rPh sb="0" eb="1">
      <t>ダイ</t>
    </rPh>
    <rPh sb="1" eb="2">
      <t>ケン</t>
    </rPh>
    <phoneticPr fontId="2"/>
  </si>
  <si>
    <t>号</t>
    <rPh sb="0" eb="1">
      <t>ゴウ</t>
    </rPh>
    <phoneticPr fontId="29"/>
  </si>
  <si>
    <t>（</t>
    <phoneticPr fontId="2"/>
  </si>
  <si>
    <t>）</t>
    <phoneticPr fontId="2"/>
  </si>
  <si>
    <t>（</t>
    <phoneticPr fontId="2"/>
  </si>
  <si>
    <t>ｍ</t>
    <phoneticPr fontId="2"/>
  </si>
  <si>
    <t>　</t>
    <phoneticPr fontId="2"/>
  </si>
  <si>
    <t>※　【ｲ.】Root-2 で構造計算をしたものを構造計算適合性判定機関でなく</t>
    <rPh sb="14" eb="16">
      <t>コウゾウ</t>
    </rPh>
    <rPh sb="16" eb="18">
      <t>ケイサン</t>
    </rPh>
    <rPh sb="24" eb="26">
      <t>コウゾウ</t>
    </rPh>
    <rPh sb="26" eb="28">
      <t>ケイサン</t>
    </rPh>
    <rPh sb="28" eb="31">
      <t>テキゴウセイ</t>
    </rPh>
    <rPh sb="31" eb="33">
      <t>ハンテイ</t>
    </rPh>
    <rPh sb="33" eb="35">
      <t>キカン</t>
    </rPh>
    <phoneticPr fontId="2"/>
  </si>
  <si>
    <t>　　　規定による審査の特例の適用の有無】</t>
    <phoneticPr fontId="2"/>
  </si>
  <si>
    <t>構造審査のできる確認検査機関に申請をする場合の特例のことです。</t>
    <rPh sb="8" eb="10">
      <t>カクニン</t>
    </rPh>
    <rPh sb="10" eb="12">
      <t>ケンサ</t>
    </rPh>
    <phoneticPr fontId="2"/>
  </si>
  <si>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2"/>
  </si>
  <si>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2"/>
  </si>
  <si>
    <t>（</t>
    <phoneticPr fontId="2"/>
  </si>
  <si>
    <t>）</t>
    <phoneticPr fontId="2"/>
  </si>
  <si>
    <t>）</t>
    <phoneticPr fontId="2"/>
  </si>
  <si>
    <t>（</t>
    <phoneticPr fontId="2"/>
  </si>
  <si>
    <t>㎡</t>
    <phoneticPr fontId="2"/>
  </si>
  <si>
    <t>mm</t>
    <phoneticPr fontId="2"/>
  </si>
  <si>
    <t>地上(</t>
    <rPh sb="0" eb="2">
      <t>チジョウ</t>
    </rPh>
    <phoneticPr fontId="2"/>
  </si>
  <si>
    <t>階)</t>
    <rPh sb="0" eb="1">
      <t>カイ</t>
    </rPh>
    <phoneticPr fontId="2"/>
  </si>
  <si>
    <t>地下(</t>
    <rPh sb="0" eb="2">
      <t>チカ</t>
    </rPh>
    <phoneticPr fontId="2"/>
  </si>
  <si>
    <t>建築計画概要書（第二面）</t>
    <rPh sb="0" eb="2">
      <t>ケンチク</t>
    </rPh>
    <rPh sb="2" eb="4">
      <t>ケイカク</t>
    </rPh>
    <rPh sb="4" eb="7">
      <t>ガイヨウショ</t>
    </rPh>
    <rPh sb="8" eb="9">
      <t>ダイ</t>
    </rPh>
    <rPh sb="9" eb="10">
      <t>２</t>
    </rPh>
    <rPh sb="10" eb="11">
      <t>メン</t>
    </rPh>
    <phoneticPr fontId="2"/>
  </si>
  <si>
    <t>建築計画概要書（第一面）その２</t>
    <rPh sb="0" eb="2">
      <t>ケンチク</t>
    </rPh>
    <rPh sb="2" eb="4">
      <t>ケイカク</t>
    </rPh>
    <rPh sb="4" eb="7">
      <t>ガイヨウショ</t>
    </rPh>
    <rPh sb="8" eb="9">
      <t>ダイ</t>
    </rPh>
    <rPh sb="9" eb="10">
      <t>１</t>
    </rPh>
    <rPh sb="10" eb="11">
      <t>メン</t>
    </rPh>
    <phoneticPr fontId="2"/>
  </si>
  <si>
    <t>【ﾛ．住居表示】</t>
    <rPh sb="3" eb="5">
      <t>ジュウキョ</t>
    </rPh>
    <rPh sb="5" eb="7">
      <t>ヒョウジ</t>
    </rPh>
    <phoneticPr fontId="2"/>
  </si>
  <si>
    <t>敷地の形状、高さ、衛生及び安全</t>
    <rPh sb="0" eb="2">
      <t>シキチ</t>
    </rPh>
    <rPh sb="3" eb="5">
      <t>ケイジョウ</t>
    </rPh>
    <rPh sb="6" eb="7">
      <t>タカ</t>
    </rPh>
    <phoneticPr fontId="2"/>
  </si>
  <si>
    <t>建築設備に用いる材料の種類及びその照合した内容並びに当該建築設備の構造及び施工状況（区画貫通部の処理状況を含む。）</t>
    <rPh sb="0" eb="2">
      <t>ケンチク</t>
    </rPh>
    <rPh sb="2" eb="4">
      <t>セツビ</t>
    </rPh>
    <rPh sb="5" eb="6">
      <t>モチ</t>
    </rPh>
    <rPh sb="8" eb="9">
      <t>ザイ</t>
    </rPh>
    <rPh sb="13" eb="14">
      <t>オヨ</t>
    </rPh>
    <rPh sb="23" eb="24">
      <t>ナラ</t>
    </rPh>
    <rPh sb="26" eb="28">
      <t>トウガイ</t>
    </rPh>
    <rPh sb="28" eb="30">
      <t>ケンチク</t>
    </rPh>
    <rPh sb="30" eb="32">
      <t>セツビ</t>
    </rPh>
    <rPh sb="38" eb="39">
      <t>コウ</t>
    </rPh>
    <phoneticPr fontId="2"/>
  </si>
  <si>
    <t>検 査 時 刻 の ご 連 絡</t>
    <rPh sb="0" eb="1">
      <t>ケン</t>
    </rPh>
    <rPh sb="2" eb="3">
      <t>サ</t>
    </rPh>
    <rPh sb="4" eb="5">
      <t>ジ</t>
    </rPh>
    <rPh sb="6" eb="7">
      <t>コク</t>
    </rPh>
    <rPh sb="12" eb="13">
      <t>レン</t>
    </rPh>
    <rPh sb="14" eb="15">
      <t>ラク</t>
    </rPh>
    <phoneticPr fontId="31"/>
  </si>
  <si>
    <t>様</t>
    <rPh sb="0" eb="1">
      <t>サマ</t>
    </rPh>
    <phoneticPr fontId="31"/>
  </si>
  <si>
    <t>㈱北関東建築検査機構</t>
    <rPh sb="1" eb="2">
      <t>キタ</t>
    </rPh>
    <rPh sb="2" eb="4">
      <t>カントウ</t>
    </rPh>
    <rPh sb="4" eb="6">
      <t>ケンチク</t>
    </rPh>
    <rPh sb="6" eb="8">
      <t>ケンサ</t>
    </rPh>
    <rPh sb="8" eb="10">
      <t>キコウ</t>
    </rPh>
    <phoneticPr fontId="31"/>
  </si>
  <si>
    <t>TEL</t>
    <phoneticPr fontId="31"/>
  </si>
  <si>
    <t>FAX</t>
    <phoneticPr fontId="31"/>
  </si>
  <si>
    <t>検査種別</t>
    <rPh sb="0" eb="2">
      <t>ケンサ</t>
    </rPh>
    <rPh sb="2" eb="4">
      <t>シュベツ</t>
    </rPh>
    <phoneticPr fontId="31"/>
  </si>
  <si>
    <t>完了</t>
    <rPh sb="0" eb="2">
      <t>カンリョウ</t>
    </rPh>
    <phoneticPr fontId="31"/>
  </si>
  <si>
    <t>配筋</t>
    <rPh sb="0" eb="2">
      <t>ハイキン</t>
    </rPh>
    <phoneticPr fontId="31"/>
  </si>
  <si>
    <t>躯体</t>
    <rPh sb="0" eb="2">
      <t>クタイ</t>
    </rPh>
    <phoneticPr fontId="31"/>
  </si>
  <si>
    <t>月</t>
    <rPh sb="0" eb="1">
      <t>ガツ</t>
    </rPh>
    <phoneticPr fontId="31"/>
  </si>
  <si>
    <t>日</t>
    <rPh sb="0" eb="1">
      <t>ニチ</t>
    </rPh>
    <phoneticPr fontId="31"/>
  </si>
  <si>
    <t>（　　　　　）</t>
    <phoneticPr fontId="31"/>
  </si>
  <si>
    <t>開始時刻</t>
    <rPh sb="0" eb="2">
      <t>カイシ</t>
    </rPh>
    <rPh sb="2" eb="4">
      <t>ジコク</t>
    </rPh>
    <phoneticPr fontId="31"/>
  </si>
  <si>
    <t>午前</t>
    <rPh sb="0" eb="2">
      <t>ゴゼン</t>
    </rPh>
    <phoneticPr fontId="31"/>
  </si>
  <si>
    <t>時</t>
    <rPh sb="0" eb="1">
      <t>ジ</t>
    </rPh>
    <phoneticPr fontId="31"/>
  </si>
  <si>
    <t>分</t>
    <rPh sb="0" eb="1">
      <t>フン</t>
    </rPh>
    <phoneticPr fontId="31"/>
  </si>
  <si>
    <t>から</t>
    <phoneticPr fontId="31"/>
  </si>
  <si>
    <t>午後</t>
    <rPh sb="0" eb="2">
      <t>ゴゴ</t>
    </rPh>
    <phoneticPr fontId="31"/>
  </si>
  <si>
    <t>担当検査員</t>
    <rPh sb="0" eb="2">
      <t>タントウ</t>
    </rPh>
    <rPh sb="2" eb="5">
      <t>ケンサイン</t>
    </rPh>
    <phoneticPr fontId="31"/>
  </si>
  <si>
    <t>※　検査申込時にご提出のなかった次のものを、検査当日現地で検査員にお渡しください。</t>
    <rPh sb="2" eb="4">
      <t>ケンサ</t>
    </rPh>
    <rPh sb="4" eb="6">
      <t>モウシコミ</t>
    </rPh>
    <rPh sb="6" eb="7">
      <t>ジ</t>
    </rPh>
    <rPh sb="9" eb="11">
      <t>テイシュツ</t>
    </rPh>
    <rPh sb="16" eb="17">
      <t>ツギ</t>
    </rPh>
    <rPh sb="22" eb="24">
      <t>ケンサ</t>
    </rPh>
    <rPh sb="24" eb="26">
      <t>トウジツ</t>
    </rPh>
    <rPh sb="26" eb="28">
      <t>ゲンチ</t>
    </rPh>
    <rPh sb="29" eb="32">
      <t>ケンサイン</t>
    </rPh>
    <rPh sb="34" eb="35">
      <t>ワタ</t>
    </rPh>
    <phoneticPr fontId="31"/>
  </si>
  <si>
    <t>□</t>
    <phoneticPr fontId="31"/>
  </si>
  <si>
    <t>検査申請書　第　　　　　面</t>
    <rPh sb="0" eb="2">
      <t>ケンサ</t>
    </rPh>
    <rPh sb="2" eb="5">
      <t>シンセイショ</t>
    </rPh>
    <rPh sb="6" eb="7">
      <t>ダイ</t>
    </rPh>
    <rPh sb="12" eb="13">
      <t>メン</t>
    </rPh>
    <phoneticPr fontId="31"/>
  </si>
  <si>
    <t>委任状</t>
    <rPh sb="0" eb="3">
      <t>イニンジョウ</t>
    </rPh>
    <phoneticPr fontId="31"/>
  </si>
  <si>
    <t>群馬（前橋市）</t>
    <rPh sb="0" eb="2">
      <t>グンマ</t>
    </rPh>
    <rPh sb="3" eb="5">
      <t>マエバシ</t>
    </rPh>
    <rPh sb="5" eb="6">
      <t>シ</t>
    </rPh>
    <phoneticPr fontId="2"/>
  </si>
  <si>
    <t>群馬事業所</t>
    <rPh sb="0" eb="2">
      <t>グンマ</t>
    </rPh>
    <rPh sb="2" eb="5">
      <t>ジギョウショ</t>
    </rPh>
    <phoneticPr fontId="2"/>
  </si>
  <si>
    <t>茨城事業所</t>
    <rPh sb="0" eb="2">
      <t>イバラキ</t>
    </rPh>
    <rPh sb="2" eb="5">
      <t>ジギョウショ</t>
    </rPh>
    <phoneticPr fontId="2"/>
  </si>
  <si>
    <t>027-212-7575</t>
    <phoneticPr fontId="2"/>
  </si>
  <si>
    <t>027-212-7576</t>
    <phoneticPr fontId="2"/>
  </si>
  <si>
    <t>※　提出する事業所を選択して下さい。</t>
    <rPh sb="2" eb="4">
      <t>テイシュツ</t>
    </rPh>
    <rPh sb="6" eb="9">
      <t>ジギョウショ</t>
    </rPh>
    <rPh sb="10" eb="12">
      <t>センタク</t>
    </rPh>
    <rPh sb="14" eb="15">
      <t>クダ</t>
    </rPh>
    <phoneticPr fontId="2"/>
  </si>
  <si>
    <t>2項道路は元幅員</t>
    <rPh sb="1" eb="2">
      <t>コウ</t>
    </rPh>
    <rPh sb="2" eb="4">
      <t>ドウロ</t>
    </rPh>
    <rPh sb="5" eb="6">
      <t>モト</t>
    </rPh>
    <rPh sb="6" eb="8">
      <t>フクイン</t>
    </rPh>
    <phoneticPr fontId="2"/>
  </si>
  <si>
    <t>代表取締役　田口和宏　様</t>
    <rPh sb="6" eb="8">
      <t>タグチ</t>
    </rPh>
    <rPh sb="8" eb="10">
      <t>カズヒロ</t>
    </rPh>
    <rPh sb="11" eb="12">
      <t>サマ</t>
    </rPh>
    <phoneticPr fontId="2"/>
  </si>
  <si>
    <t>(</t>
    <phoneticPr fontId="2"/>
  </si>
  <si>
    <t>申込者</t>
    <rPh sb="0" eb="2">
      <t>モウシコミ</t>
    </rPh>
    <rPh sb="2" eb="3">
      <t>シャ</t>
    </rPh>
    <phoneticPr fontId="2"/>
  </si>
  <si>
    <t>住　所</t>
    <rPh sb="0" eb="1">
      <t>ジュウ</t>
    </rPh>
    <rPh sb="2" eb="3">
      <t>ショ</t>
    </rPh>
    <phoneticPr fontId="2"/>
  </si>
  <si>
    <t>事務所</t>
    <rPh sb="0" eb="2">
      <t>ジム</t>
    </rPh>
    <rPh sb="2" eb="3">
      <t>ショ</t>
    </rPh>
    <phoneticPr fontId="2"/>
  </si>
  <si>
    <t>氏　名</t>
    <rPh sb="0" eb="1">
      <t>シ</t>
    </rPh>
    <rPh sb="2" eb="3">
      <t>メイ</t>
    </rPh>
    <phoneticPr fontId="2"/>
  </si>
  <si>
    <t>FAX</t>
    <phoneticPr fontId="2"/>
  </si>
  <si>
    <t>建築主</t>
    <rPh sb="0" eb="1">
      <t>ケン</t>
    </rPh>
    <rPh sb="1" eb="2">
      <t>チク</t>
    </rPh>
    <rPh sb="2" eb="3">
      <t>ヌシ</t>
    </rPh>
    <phoneticPr fontId="2"/>
  </si>
  <si>
    <t>様</t>
    <rPh sb="0" eb="1">
      <t>サマ</t>
    </rPh>
    <phoneticPr fontId="2"/>
  </si>
  <si>
    <t>建築場所</t>
    <rPh sb="0" eb="1">
      <t>ケン</t>
    </rPh>
    <rPh sb="1" eb="2">
      <t>チク</t>
    </rPh>
    <rPh sb="2" eb="3">
      <t>バ</t>
    </rPh>
    <rPh sb="3" eb="4">
      <t>ショ</t>
    </rPh>
    <phoneticPr fontId="2"/>
  </si>
  <si>
    <t>建築物の用途</t>
    <rPh sb="0" eb="3">
      <t>ケンチクブツ</t>
    </rPh>
    <rPh sb="4" eb="6">
      <t>ヨウト</t>
    </rPh>
    <phoneticPr fontId="2"/>
  </si>
  <si>
    <t>領収書宛先</t>
    <rPh sb="0" eb="3">
      <t>リョウシュウショ</t>
    </rPh>
    <rPh sb="3" eb="5">
      <t>アテサキ</t>
    </rPh>
    <phoneticPr fontId="2"/>
  </si>
  <si>
    <t>建築主</t>
    <rPh sb="0" eb="2">
      <t>ケンチク</t>
    </rPh>
    <rPh sb="2" eb="3">
      <t>ヌシ</t>
    </rPh>
    <phoneticPr fontId="2"/>
  </si>
  <si>
    <t>設計者</t>
    <rPh sb="0" eb="3">
      <t>セッケイシャ</t>
    </rPh>
    <phoneticPr fontId="2"/>
  </si>
  <si>
    <t>代理者</t>
    <rPh sb="0" eb="2">
      <t>ダイリ</t>
    </rPh>
    <rPh sb="2" eb="3">
      <t>シャ</t>
    </rPh>
    <phoneticPr fontId="2"/>
  </si>
  <si>
    <t>施工者</t>
    <rPh sb="0" eb="2">
      <t>セコウ</t>
    </rPh>
    <rPh sb="2" eb="3">
      <t>シャ</t>
    </rPh>
    <phoneticPr fontId="2"/>
  </si>
  <si>
    <t>（</t>
    <phoneticPr fontId="2"/>
  </si>
  <si>
    <t>）</t>
    <phoneticPr fontId="2"/>
  </si>
  <si>
    <t>　　　あらかじめ、お知らせください。</t>
    <rPh sb="10" eb="11">
      <t>シ</t>
    </rPh>
    <phoneticPr fontId="2"/>
  </si>
  <si>
    <t>（注意）</t>
    <rPh sb="1" eb="3">
      <t>チュウイ</t>
    </rPh>
    <phoneticPr fontId="2"/>
  </si>
  <si>
    <t>※　受付</t>
    <rPh sb="2" eb="4">
      <t>ウケツケ</t>
    </rPh>
    <phoneticPr fontId="2"/>
  </si>
  <si>
    <t>単位は（円）</t>
    <rPh sb="0" eb="2">
      <t>タンイ</t>
    </rPh>
    <rPh sb="4" eb="5">
      <t>エン</t>
    </rPh>
    <phoneticPr fontId="2"/>
  </si>
  <si>
    <t>床面積の合計</t>
    <rPh sb="0" eb="3">
      <t>ユカメンセキ</t>
    </rPh>
    <rPh sb="4" eb="6">
      <t>ゴウケイ</t>
    </rPh>
    <phoneticPr fontId="2"/>
  </si>
  <si>
    <t>数量</t>
    <rPh sb="0" eb="2">
      <t>スウリョウ</t>
    </rPh>
    <phoneticPr fontId="2"/>
  </si>
  <si>
    <t xml:space="preserve">      　  &lt; A ≦    100㎡</t>
    <phoneticPr fontId="2"/>
  </si>
  <si>
    <t>消防同意(小)</t>
    <rPh sb="0" eb="2">
      <t>ショウボウ</t>
    </rPh>
    <rPh sb="2" eb="4">
      <t>ドウイ</t>
    </rPh>
    <rPh sb="5" eb="6">
      <t>ショウ</t>
    </rPh>
    <phoneticPr fontId="2"/>
  </si>
  <si>
    <t xml:space="preserve">  100㎡ &lt; A ≦    200㎡</t>
    <phoneticPr fontId="2"/>
  </si>
  <si>
    <t>消防同意(大)</t>
    <rPh sb="0" eb="2">
      <t>ショウボウ</t>
    </rPh>
    <rPh sb="2" eb="4">
      <t>ドウイ</t>
    </rPh>
    <rPh sb="5" eb="6">
      <t>ダイ</t>
    </rPh>
    <phoneticPr fontId="2"/>
  </si>
  <si>
    <t xml:space="preserve">  200㎡ &lt; A ≦    500㎡</t>
    <phoneticPr fontId="2"/>
  </si>
  <si>
    <t xml:space="preserve">  500㎡ &lt; A ≦  1,000㎡</t>
    <phoneticPr fontId="2"/>
  </si>
  <si>
    <t>1,000㎡ &lt; A ≦  2,000㎡</t>
    <phoneticPr fontId="2"/>
  </si>
  <si>
    <t>2,000㎡ &lt; A ≦  4,000㎡</t>
    <phoneticPr fontId="2"/>
  </si>
  <si>
    <t>4,000㎡ &lt; A ≦  6,000㎡</t>
    <phoneticPr fontId="2"/>
  </si>
  <si>
    <t>物件No.</t>
    <rPh sb="0" eb="2">
      <t>ブッケン</t>
    </rPh>
    <phoneticPr fontId="2"/>
  </si>
  <si>
    <t>6,000㎡ &lt; A ≦  8,000㎡</t>
    <phoneticPr fontId="2"/>
  </si>
  <si>
    <t>8,000㎡ &lt; A ≦ 10,000㎡</t>
    <phoneticPr fontId="2"/>
  </si>
  <si>
    <t>￥</t>
    <phoneticPr fontId="2"/>
  </si>
  <si>
    <t>扱い　）</t>
    <rPh sb="0" eb="1">
      <t>アツカ</t>
    </rPh>
    <phoneticPr fontId="2"/>
  </si>
  <si>
    <t>TEL 027-212-7575</t>
    <phoneticPr fontId="2"/>
  </si>
  <si>
    <t>FAX 027-212-7576</t>
    <phoneticPr fontId="2"/>
  </si>
  <si>
    <t>※　提出する事業所の番号を選択して下さい。</t>
    <rPh sb="2" eb="4">
      <t>テイシュツ</t>
    </rPh>
    <rPh sb="6" eb="9">
      <t>ジギョウショ</t>
    </rPh>
    <rPh sb="10" eb="12">
      <t>バンゴウ</t>
    </rPh>
    <rPh sb="13" eb="15">
      <t>センタク</t>
    </rPh>
    <rPh sb="17" eb="18">
      <t>クダ</t>
    </rPh>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</si>
  <si>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</si>
  <si>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</si>
  <si>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</si>
  <si>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</si>
  <si>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t>
    <phoneticPr fontId="2"/>
  </si>
  <si>
    <t>構造計算を要しない建築物は、１欄の棟番号のみ記入し、他は記入省略できます。</t>
    <rPh sb="0" eb="2">
      <t>コウゾウ</t>
    </rPh>
    <rPh sb="2" eb="4">
      <t>ケイサン</t>
    </rPh>
    <rPh sb="5" eb="6">
      <t>ヨウ</t>
    </rPh>
    <rPh sb="9" eb="12">
      <t>ケンチクブツ</t>
    </rPh>
    <rPh sb="15" eb="16">
      <t>ラン</t>
    </rPh>
    <rPh sb="17" eb="18">
      <t>ムネ</t>
    </rPh>
    <rPh sb="18" eb="20">
      <t>バンゴウ</t>
    </rPh>
    <rPh sb="22" eb="24">
      <t>キニュウ</t>
    </rPh>
    <rPh sb="26" eb="27">
      <t>タ</t>
    </rPh>
    <rPh sb="28" eb="30">
      <t>キニュウ</t>
    </rPh>
    <rPh sb="30" eb="32">
      <t>ショウリャク</t>
    </rPh>
    <phoneticPr fontId="2"/>
  </si>
  <si>
    <t>※　当日の検査立会者様にご連絡することがあります。</t>
    <rPh sb="2" eb="4">
      <t>トウジツ</t>
    </rPh>
    <rPh sb="5" eb="7">
      <t>ケンサ</t>
    </rPh>
    <rPh sb="7" eb="9">
      <t>タチアイ</t>
    </rPh>
    <rPh sb="9" eb="11">
      <t>シャサマ</t>
    </rPh>
    <rPh sb="13" eb="15">
      <t>レンラク</t>
    </rPh>
    <phoneticPr fontId="2"/>
  </si>
  <si>
    <t>（差し支えなければ、携帯電話番号をご記入ください。）</t>
    <rPh sb="1" eb="2">
      <t>サ</t>
    </rPh>
    <rPh sb="3" eb="4">
      <t>ツカ</t>
    </rPh>
    <rPh sb="10" eb="12">
      <t>ケイタイ</t>
    </rPh>
    <rPh sb="12" eb="14">
      <t>デンワ</t>
    </rPh>
    <rPh sb="14" eb="16">
      <t>バンゴウ</t>
    </rPh>
    <rPh sb="18" eb="20">
      <t>キニュウ</t>
    </rPh>
    <phoneticPr fontId="2"/>
  </si>
  <si>
    <t>2 、 3</t>
    <phoneticPr fontId="2"/>
  </si>
  <si>
    <t>2 、 4</t>
    <phoneticPr fontId="2"/>
  </si>
  <si>
    <t>ご利用方法</t>
    <rPh sb="1" eb="3">
      <t>リヨウ</t>
    </rPh>
    <rPh sb="3" eb="5">
      <t>ホウホウ</t>
    </rPh>
    <phoneticPr fontId="2"/>
  </si>
  <si>
    <t>一般</t>
    <rPh sb="0" eb="2">
      <t>イッパン</t>
    </rPh>
    <phoneticPr fontId="2"/>
  </si>
  <si>
    <t>申請書のレイアウトを保つために、各シートには保護がかかっています。</t>
    <rPh sb="0" eb="2">
      <t>シンセイ</t>
    </rPh>
    <rPh sb="2" eb="3">
      <t>ショ</t>
    </rPh>
    <rPh sb="10" eb="11">
      <t>タモ</t>
    </rPh>
    <rPh sb="16" eb="17">
      <t>カク</t>
    </rPh>
    <rPh sb="22" eb="24">
      <t>ホゴ</t>
    </rPh>
    <phoneticPr fontId="2"/>
  </si>
  <si>
    <t>誤って入力した場合、消去するには「DEL」キーまたは「BACK SPACE」キーを使用してください。</t>
    <rPh sb="0" eb="1">
      <t>アヤマ</t>
    </rPh>
    <rPh sb="3" eb="5">
      <t>ニュウリョク</t>
    </rPh>
    <rPh sb="7" eb="9">
      <t>バアイ</t>
    </rPh>
    <rPh sb="10" eb="12">
      <t>ショウキョ</t>
    </rPh>
    <rPh sb="41" eb="43">
      <t>シヨウ</t>
    </rPh>
    <phoneticPr fontId="2"/>
  </si>
  <si>
    <t>確認申請</t>
    <rPh sb="0" eb="2">
      <t>カクニン</t>
    </rPh>
    <rPh sb="2" eb="4">
      <t>シンセイ</t>
    </rPh>
    <phoneticPr fontId="2"/>
  </si>
  <si>
    <t>確認申請書は、確１面～確６面のそれぞれのシートに入力して下さい。</t>
    <rPh sb="0" eb="2">
      <t>カクニン</t>
    </rPh>
    <rPh sb="2" eb="5">
      <t>シンセイショ</t>
    </rPh>
    <rPh sb="7" eb="8">
      <t>カク</t>
    </rPh>
    <rPh sb="9" eb="10">
      <t>メン</t>
    </rPh>
    <rPh sb="11" eb="12">
      <t>カク</t>
    </rPh>
    <rPh sb="13" eb="14">
      <t>メン</t>
    </rPh>
    <rPh sb="24" eb="26">
      <t>ニュウリョク</t>
    </rPh>
    <rPh sb="28" eb="29">
      <t>クダ</t>
    </rPh>
    <phoneticPr fontId="2"/>
  </si>
  <si>
    <t>工事届は、工１面～工４面のそれぞれのシートに入力して下さい。</t>
    <rPh sb="0" eb="2">
      <t>コウジ</t>
    </rPh>
    <rPh sb="2" eb="3">
      <t>トドケ</t>
    </rPh>
    <rPh sb="5" eb="6">
      <t>コウ</t>
    </rPh>
    <rPh sb="7" eb="8">
      <t>メン</t>
    </rPh>
    <rPh sb="9" eb="10">
      <t>コウ</t>
    </rPh>
    <rPh sb="11" eb="12">
      <t>メン</t>
    </rPh>
    <rPh sb="22" eb="24">
      <t>ニュウリョク</t>
    </rPh>
    <rPh sb="26" eb="27">
      <t>クダ</t>
    </rPh>
    <phoneticPr fontId="2"/>
  </si>
  <si>
    <t>建築計画概要書の第１面～第２面は、全て自動で作成されます。</t>
    <rPh sb="0" eb="2">
      <t>ケンチク</t>
    </rPh>
    <rPh sb="2" eb="4">
      <t>ケイカク</t>
    </rPh>
    <rPh sb="4" eb="7">
      <t>ガイヨウショ</t>
    </rPh>
    <rPh sb="8" eb="9">
      <t>ダイ</t>
    </rPh>
    <rPh sb="10" eb="11">
      <t>メン</t>
    </rPh>
    <rPh sb="12" eb="13">
      <t>ダイ</t>
    </rPh>
    <rPh sb="14" eb="15">
      <t>メン</t>
    </rPh>
    <rPh sb="17" eb="18">
      <t>スベ</t>
    </rPh>
    <rPh sb="19" eb="21">
      <t>ジドウ</t>
    </rPh>
    <rPh sb="22" eb="24">
      <t>サクセイ</t>
    </rPh>
    <phoneticPr fontId="2"/>
  </si>
  <si>
    <t>水色セルは、必須入力部分です。入力すると着色が消えます。</t>
    <rPh sb="0" eb="2">
      <t>ミズイロ</t>
    </rPh>
    <rPh sb="6" eb="8">
      <t>ヒッス</t>
    </rPh>
    <rPh sb="8" eb="10">
      <t>ニュウリョク</t>
    </rPh>
    <rPh sb="10" eb="12">
      <t>ブブン</t>
    </rPh>
    <rPh sb="15" eb="17">
      <t>ニュウリョク</t>
    </rPh>
    <rPh sb="20" eb="22">
      <t>チャクショク</t>
    </rPh>
    <rPh sb="23" eb="24">
      <t>キ</t>
    </rPh>
    <phoneticPr fontId="2"/>
  </si>
  <si>
    <t>入力ができるセル（主に結合セル）、できないセルがあります。</t>
    <rPh sb="0" eb="2">
      <t>ニュウリョク</t>
    </rPh>
    <rPh sb="9" eb="10">
      <t>シュ</t>
    </rPh>
    <rPh sb="11" eb="13">
      <t>ケツゴウ</t>
    </rPh>
    <phoneticPr fontId="2"/>
  </si>
  <si>
    <t>合計値の計算、容積率・建蔽率の計算は、自動で計算します。</t>
    <rPh sb="0" eb="3">
      <t>ゴウケイチ</t>
    </rPh>
    <rPh sb="4" eb="6">
      <t>ケイサン</t>
    </rPh>
    <rPh sb="7" eb="9">
      <t>ヨウセキ</t>
    </rPh>
    <rPh sb="9" eb="10">
      <t>リツ</t>
    </rPh>
    <rPh sb="11" eb="14">
      <t>ケンペイリツ</t>
    </rPh>
    <rPh sb="15" eb="17">
      <t>ケイサン</t>
    </rPh>
    <rPh sb="19" eb="21">
      <t>ジドウ</t>
    </rPh>
    <rPh sb="22" eb="24">
      <t>ケイサン</t>
    </rPh>
    <phoneticPr fontId="2"/>
  </si>
  <si>
    <t>工事届で、確認申請と連動する部分は自動で作成されますが、個別入力部分もありますので注意してください。</t>
    <rPh sb="0" eb="2">
      <t>コウジ</t>
    </rPh>
    <rPh sb="2" eb="3">
      <t>トドケ</t>
    </rPh>
    <rPh sb="5" eb="7">
      <t>カクニン</t>
    </rPh>
    <rPh sb="7" eb="9">
      <t>シンセイ</t>
    </rPh>
    <rPh sb="10" eb="12">
      <t>レンドウ</t>
    </rPh>
    <rPh sb="14" eb="16">
      <t>ブブン</t>
    </rPh>
    <rPh sb="17" eb="19">
      <t>ジドウ</t>
    </rPh>
    <rPh sb="20" eb="22">
      <t>サクセイ</t>
    </rPh>
    <rPh sb="28" eb="30">
      <t>コベツ</t>
    </rPh>
    <rPh sb="30" eb="32">
      <t>ニュウリョク</t>
    </rPh>
    <rPh sb="32" eb="34">
      <t>ブブン</t>
    </rPh>
    <rPh sb="41" eb="43">
      <t>チュウイ</t>
    </rPh>
    <phoneticPr fontId="2"/>
  </si>
  <si>
    <t>印刷する上の注意</t>
    <rPh sb="0" eb="2">
      <t>インサツ</t>
    </rPh>
    <rPh sb="4" eb="5">
      <t>ウエ</t>
    </rPh>
    <rPh sb="6" eb="8">
      <t>チュウイ</t>
    </rPh>
    <phoneticPr fontId="2"/>
  </si>
  <si>
    <t>本シートは、印刷プレビューモードに初期設定しています。</t>
    <rPh sb="0" eb="1">
      <t>ホン</t>
    </rPh>
    <rPh sb="6" eb="8">
      <t>インサツ</t>
    </rPh>
    <rPh sb="17" eb="19">
      <t>ショキ</t>
    </rPh>
    <rPh sb="19" eb="21">
      <t>セッテイ</t>
    </rPh>
    <phoneticPr fontId="2"/>
  </si>
  <si>
    <t>青線内が印刷される部分で、横破線が改ページする部分です。</t>
    <rPh sb="0" eb="1">
      <t>アオ</t>
    </rPh>
    <rPh sb="1" eb="2">
      <t>セン</t>
    </rPh>
    <rPh sb="2" eb="3">
      <t>ナイ</t>
    </rPh>
    <rPh sb="4" eb="6">
      <t>インサツ</t>
    </rPh>
    <rPh sb="9" eb="11">
      <t>ブブン</t>
    </rPh>
    <rPh sb="13" eb="14">
      <t>ヨコ</t>
    </rPh>
    <rPh sb="14" eb="16">
      <t>ハセン</t>
    </rPh>
    <rPh sb="17" eb="18">
      <t>カイ</t>
    </rPh>
    <rPh sb="23" eb="25">
      <t>ブブン</t>
    </rPh>
    <phoneticPr fontId="2"/>
  </si>
  <si>
    <t>改ページの範囲がずれてしまうと、印刷されるレイアウトが崩れますので、外枠にあるガイドラインに従って</t>
    <rPh sb="0" eb="1">
      <t>カイ</t>
    </rPh>
    <rPh sb="5" eb="7">
      <t>ハンイ</t>
    </rPh>
    <rPh sb="16" eb="18">
      <t>インサツ</t>
    </rPh>
    <rPh sb="27" eb="28">
      <t>クズ</t>
    </rPh>
    <rPh sb="34" eb="36">
      <t>ソトワク</t>
    </rPh>
    <rPh sb="46" eb="47">
      <t>シタガ</t>
    </rPh>
    <phoneticPr fontId="2"/>
  </si>
  <si>
    <t>元のとおりに修正してください。</t>
    <rPh sb="0" eb="1">
      <t>モト</t>
    </rPh>
    <rPh sb="6" eb="8">
      <t>シュウセイ</t>
    </rPh>
    <phoneticPr fontId="2"/>
  </si>
  <si>
    <t>①</t>
    <phoneticPr fontId="2"/>
  </si>
  <si>
    <t>②</t>
    <phoneticPr fontId="2"/>
  </si>
  <si>
    <t>③</t>
    <phoneticPr fontId="2"/>
  </si>
  <si>
    <t>委任状</t>
    <rPh sb="0" eb="3">
      <t>イニンジョウ</t>
    </rPh>
    <phoneticPr fontId="2"/>
  </si>
  <si>
    <t>④</t>
    <phoneticPr fontId="2"/>
  </si>
  <si>
    <t>現地調査書</t>
    <rPh sb="0" eb="2">
      <t>ゲンチ</t>
    </rPh>
    <rPh sb="2" eb="4">
      <t>チョウサ</t>
    </rPh>
    <rPh sb="4" eb="5">
      <t>ショ</t>
    </rPh>
    <phoneticPr fontId="2"/>
  </si>
  <si>
    <t>⑤</t>
    <phoneticPr fontId="2"/>
  </si>
  <si>
    <t>制限業種調査書</t>
    <rPh sb="0" eb="2">
      <t>セイゲン</t>
    </rPh>
    <rPh sb="2" eb="4">
      <t>ギョウシュ</t>
    </rPh>
    <rPh sb="4" eb="7">
      <t>チョウサショ</t>
    </rPh>
    <phoneticPr fontId="2"/>
  </si>
  <si>
    <t>⑥</t>
    <phoneticPr fontId="2"/>
  </si>
  <si>
    <t>⑦</t>
    <phoneticPr fontId="2"/>
  </si>
  <si>
    <t>申請で印刷する書類</t>
    <rPh sb="0" eb="2">
      <t>シンセイ</t>
    </rPh>
    <rPh sb="3" eb="5">
      <t>インサツ</t>
    </rPh>
    <rPh sb="7" eb="9">
      <t>ショルイ</t>
    </rPh>
    <phoneticPr fontId="2"/>
  </si>
  <si>
    <t>（確認申請時に検査委任まで受けている場合は、省略できます。）</t>
  </si>
  <si>
    <t>（確認申請時に提出した内容と変更がない場合は、省略できます。）</t>
    <rPh sb="7" eb="9">
      <t>テイシュツ</t>
    </rPh>
    <rPh sb="11" eb="13">
      <t>ナイヨウ</t>
    </rPh>
    <rPh sb="14" eb="16">
      <t>ヘンコウ</t>
    </rPh>
    <rPh sb="19" eb="21">
      <t>バアイ</t>
    </rPh>
    <phoneticPr fontId="2"/>
  </si>
  <si>
    <t>申請書の入力方法</t>
    <rPh sb="0" eb="2">
      <t>シンセイ</t>
    </rPh>
    <rPh sb="2" eb="3">
      <t>ショ</t>
    </rPh>
    <rPh sb="4" eb="6">
      <t>ニュウリョク</t>
    </rPh>
    <rPh sb="6" eb="8">
      <t>ホウホウ</t>
    </rPh>
    <phoneticPr fontId="2"/>
  </si>
  <si>
    <t>中間検査申請書の主要入力部分は、確認申請書と連動しています。</t>
    <rPh sb="0" eb="2">
      <t>チュウカン</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</si>
  <si>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完了検査申請書の主要入力部分は、確認申請書と連動しています。</t>
    <rPh sb="0" eb="2">
      <t>カンリョウ</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</si>
  <si>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確認申請書　（第１面～第６面）</t>
    <rPh sb="0" eb="2">
      <t>カクニン</t>
    </rPh>
    <rPh sb="2" eb="4">
      <t>シンセイ</t>
    </rPh>
    <rPh sb="4" eb="5">
      <t>ショ</t>
    </rPh>
    <rPh sb="7" eb="8">
      <t>ダイ</t>
    </rPh>
    <rPh sb="9" eb="10">
      <t>メン</t>
    </rPh>
    <rPh sb="11" eb="12">
      <t>ダイ</t>
    </rPh>
    <rPh sb="13" eb="14">
      <t>メン</t>
    </rPh>
    <phoneticPr fontId="2"/>
  </si>
  <si>
    <t>建築計画概要書　（第１面～第３面）</t>
    <rPh sb="0" eb="2">
      <t>ケンチク</t>
    </rPh>
    <rPh sb="2" eb="4">
      <t>ケイカク</t>
    </rPh>
    <rPh sb="4" eb="7">
      <t>ガイヨウショ</t>
    </rPh>
    <rPh sb="9" eb="10">
      <t>ダイ</t>
    </rPh>
    <rPh sb="11" eb="12">
      <t>メン</t>
    </rPh>
    <rPh sb="13" eb="14">
      <t>ダイ</t>
    </rPh>
    <rPh sb="15" eb="16">
      <t>メン</t>
    </rPh>
    <phoneticPr fontId="2"/>
  </si>
  <si>
    <t>工事届　（第１面～第４面）</t>
    <rPh sb="0" eb="2">
      <t>コウジ</t>
    </rPh>
    <rPh sb="2" eb="3">
      <t>トドケ</t>
    </rPh>
    <rPh sb="5" eb="6">
      <t>ダイ</t>
    </rPh>
    <rPh sb="7" eb="8">
      <t>メン</t>
    </rPh>
    <rPh sb="9" eb="10">
      <t>ダイ</t>
    </rPh>
    <rPh sb="11" eb="12">
      <t>メン</t>
    </rPh>
    <phoneticPr fontId="2"/>
  </si>
  <si>
    <t>中間検査申請書　（第１面～第４面）</t>
    <rPh sb="0" eb="2">
      <t>チュウカン</t>
    </rPh>
    <rPh sb="2" eb="4">
      <t>ケンサ</t>
    </rPh>
    <rPh sb="4" eb="7">
      <t>シンセイショ</t>
    </rPh>
    <rPh sb="9" eb="10">
      <t>ダイ</t>
    </rPh>
    <rPh sb="11" eb="12">
      <t>メン</t>
    </rPh>
    <rPh sb="13" eb="14">
      <t>ダイ</t>
    </rPh>
    <rPh sb="15" eb="16">
      <t>メン</t>
    </rPh>
    <phoneticPr fontId="2"/>
  </si>
  <si>
    <t>完了検査申請書　（第１面～第４面）</t>
    <rPh sb="0" eb="2">
      <t>カンリョウ</t>
    </rPh>
    <rPh sb="2" eb="4">
      <t>ケンサ</t>
    </rPh>
    <rPh sb="4" eb="7">
      <t>シンセイショ</t>
    </rPh>
    <rPh sb="9" eb="10">
      <t>ダイ</t>
    </rPh>
    <rPh sb="11" eb="12">
      <t>メン</t>
    </rPh>
    <rPh sb="13" eb="14">
      <t>ダイ</t>
    </rPh>
    <rPh sb="15" eb="16">
      <t>メン</t>
    </rPh>
    <phoneticPr fontId="2"/>
  </si>
  <si>
    <t>中間検査</t>
    <rPh sb="0" eb="2">
      <t>チュウカン</t>
    </rPh>
    <rPh sb="2" eb="4">
      <t>ケンサ</t>
    </rPh>
    <phoneticPr fontId="2"/>
  </si>
  <si>
    <t>完了検査</t>
    <rPh sb="0" eb="2">
      <t>カンリョウ</t>
    </rPh>
    <rPh sb="2" eb="4">
      <t>ケンサ</t>
    </rPh>
    <phoneticPr fontId="2"/>
  </si>
  <si>
    <t>検査時刻連絡票</t>
    <rPh sb="0" eb="2">
      <t>ケンサ</t>
    </rPh>
    <rPh sb="2" eb="4">
      <t>ジコク</t>
    </rPh>
    <rPh sb="4" eb="6">
      <t>レンラク</t>
    </rPh>
    <rPh sb="6" eb="7">
      <t>ヒョウ</t>
    </rPh>
    <phoneticPr fontId="2"/>
  </si>
  <si>
    <t>ゆえに、自由に改変はできませんので、ご了承ください。</t>
    <rPh sb="4" eb="6">
      <t>ジユウ</t>
    </rPh>
    <rPh sb="7" eb="9">
      <t>カイヘン</t>
    </rPh>
    <rPh sb="19" eb="21">
      <t>リョウショウ</t>
    </rPh>
    <phoneticPr fontId="2"/>
  </si>
  <si>
    <t>RK-</t>
    <phoneticPr fontId="2"/>
  </si>
  <si>
    <t>UM-</t>
    <phoneticPr fontId="2"/>
  </si>
  <si>
    <t>　（その他の建築設備の設計に関して意見を聴いた者）</t>
    <rPh sb="4" eb="5">
      <t>タ</t>
    </rPh>
    <rPh sb="6" eb="8">
      <t>ケンチク</t>
    </rPh>
    <rPh sb="8" eb="10">
      <t>セツビ</t>
    </rPh>
    <rPh sb="11" eb="13">
      <t>セッケイ</t>
    </rPh>
    <rPh sb="14" eb="15">
      <t>カン</t>
    </rPh>
    <rPh sb="17" eb="19">
      <t>イケン</t>
    </rPh>
    <rPh sb="20" eb="21">
      <t>キ</t>
    </rPh>
    <rPh sb="23" eb="24">
      <t>モノ</t>
    </rPh>
    <phoneticPr fontId="2"/>
  </si>
  <si>
    <t>【ﾛ．地階の住宅又は老人ﾎｰﾑ等の部分】</t>
    <rPh sb="3" eb="5">
      <t>チカイ</t>
    </rPh>
    <rPh sb="6" eb="8">
      <t>ジュウタク</t>
    </rPh>
    <rPh sb="8" eb="9">
      <t>マタ</t>
    </rPh>
    <rPh sb="10" eb="12">
      <t>ロウジン</t>
    </rPh>
    <rPh sb="15" eb="16">
      <t>トウ</t>
    </rPh>
    <rPh sb="17" eb="19">
      <t>ブブン</t>
    </rPh>
    <phoneticPr fontId="2"/>
  </si>
  <si>
    <t>【ﾆ．共同住宅又は老人ﾎｰﾑ等の共用の廊下等の部分】</t>
    <rPh sb="3" eb="5">
      <t>キョウドウ</t>
    </rPh>
    <rPh sb="5" eb="7">
      <t>ジュウタク</t>
    </rPh>
    <rPh sb="7" eb="8">
      <t>マタ</t>
    </rPh>
    <rPh sb="9" eb="11">
      <t>ロウジン</t>
    </rPh>
    <rPh sb="14" eb="15">
      <t>トウ</t>
    </rPh>
    <rPh sb="16" eb="18">
      <t>キョウヨウ</t>
    </rPh>
    <phoneticPr fontId="2"/>
  </si>
  <si>
    <t>住宅用火災警報器</t>
    <rPh sb="0" eb="3">
      <t>ジュウタクヨウ</t>
    </rPh>
    <rPh sb="3" eb="5">
      <t>カサイ</t>
    </rPh>
    <rPh sb="5" eb="8">
      <t>ケイホウキ</t>
    </rPh>
    <phoneticPr fontId="2"/>
  </si>
  <si>
    <t>令和</t>
  </si>
  <si>
    <t xml:space="preserve">令和　　　年　　　月　　　日 </t>
    <rPh sb="0" eb="1">
      <t>レイ</t>
    </rPh>
    <rPh sb="1" eb="2">
      <t>ワ</t>
    </rPh>
    <rPh sb="5" eb="6">
      <t>ネン</t>
    </rPh>
    <rPh sb="9" eb="10">
      <t>ガツ</t>
    </rPh>
    <rPh sb="13" eb="14">
      <t>ヒ</t>
    </rPh>
    <phoneticPr fontId="2"/>
  </si>
  <si>
    <t>令和 　　年 　　月 　　日</t>
    <rPh sb="0" eb="1">
      <t>レイ</t>
    </rPh>
    <rPh sb="1" eb="2">
      <t>ワ</t>
    </rPh>
    <rPh sb="5" eb="6">
      <t>トシ</t>
    </rPh>
    <rPh sb="9" eb="10">
      <t>ガツ</t>
    </rPh>
    <rPh sb="13" eb="14">
      <t>ニチ</t>
    </rPh>
    <phoneticPr fontId="2"/>
  </si>
  <si>
    <t>基本(４号)</t>
    <rPh sb="0" eb="2">
      <t>キホン</t>
    </rPh>
    <rPh sb="4" eb="5">
      <t>ゴウ</t>
    </rPh>
    <phoneticPr fontId="2"/>
  </si>
  <si>
    <t>基本(左以外)</t>
    <rPh sb="0" eb="2">
      <t>キホン</t>
    </rPh>
    <rPh sb="3" eb="4">
      <t>ヒダリ</t>
    </rPh>
    <rPh sb="4" eb="6">
      <t>イガイ</t>
    </rPh>
    <phoneticPr fontId="2"/>
  </si>
  <si>
    <t>構造計算≦500</t>
    <rPh sb="0" eb="2">
      <t>コウゾウ</t>
    </rPh>
    <rPh sb="2" eb="4">
      <t>ケイサン</t>
    </rPh>
    <phoneticPr fontId="2"/>
  </si>
  <si>
    <t>構造計算≦1000</t>
    <rPh sb="0" eb="2">
      <t>コウゾウ</t>
    </rPh>
    <rPh sb="2" eb="4">
      <t>ケイサン</t>
    </rPh>
    <phoneticPr fontId="2"/>
  </si>
  <si>
    <t>構造計算≦10000</t>
    <rPh sb="0" eb="2">
      <t>コウゾウ</t>
    </rPh>
    <rPh sb="2" eb="4">
      <t>ケイサン</t>
    </rPh>
    <phoneticPr fontId="2"/>
  </si>
  <si>
    <t>※　確認申請書から連動します。</t>
    <rPh sb="2" eb="4">
      <t>カクニン</t>
    </rPh>
    <rPh sb="4" eb="6">
      <t>シンセイ</t>
    </rPh>
    <rPh sb="6" eb="7">
      <t>ショ</t>
    </rPh>
    <rPh sb="9" eb="11">
      <t>レンドウ</t>
    </rPh>
    <phoneticPr fontId="2"/>
  </si>
  <si>
    <t>※ 旧法43条1項ただし書き許可は、43条2項の欄に記載してください。</t>
    <rPh sb="2" eb="4">
      <t>キュウホウ</t>
    </rPh>
    <rPh sb="6" eb="7">
      <t>ジョウ</t>
    </rPh>
    <rPh sb="8" eb="9">
      <t>コウ</t>
    </rPh>
    <rPh sb="12" eb="13">
      <t>ガ</t>
    </rPh>
    <rPh sb="14" eb="16">
      <t>キョカ</t>
    </rPh>
    <rPh sb="20" eb="21">
      <t>ジョウ</t>
    </rPh>
    <rPh sb="22" eb="23">
      <t>コウ</t>
    </rPh>
    <rPh sb="24" eb="25">
      <t>ラン</t>
    </rPh>
    <rPh sb="26" eb="28">
      <t>キサイ</t>
    </rPh>
    <phoneticPr fontId="2"/>
  </si>
  <si>
    <t>４３条２項認定または許可 ：</t>
    <rPh sb="2" eb="3">
      <t>ジョウ</t>
    </rPh>
    <rPh sb="4" eb="5">
      <t>コウ</t>
    </rPh>
    <rPh sb="5" eb="7">
      <t>ニンテイ</t>
    </rPh>
    <rPh sb="10" eb="12">
      <t>キョカ</t>
    </rPh>
    <phoneticPr fontId="2"/>
  </si>
  <si>
    <t>【５．主要構造部】</t>
    <rPh sb="3" eb="5">
      <t>シュヨウ</t>
    </rPh>
    <rPh sb="5" eb="7">
      <t>コウゾウ</t>
    </rPh>
    <rPh sb="7" eb="8">
      <t>ブ</t>
    </rPh>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</si>
  <si>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</si>
  <si>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</si>
  <si>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</si>
  <si>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</si>
  <si>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</si>
  <si>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</si>
  <si>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</si>
  <si>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</si>
  <si>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【８．階数】</t>
    <rPh sb="3" eb="5">
      <t>カイスウ</t>
    </rPh>
    <phoneticPr fontId="2"/>
  </si>
  <si>
    <t>【９．高さ】</t>
    <rPh sb="3" eb="4">
      <t>タカ</t>
    </rPh>
    <phoneticPr fontId="2"/>
  </si>
  <si>
    <t>【１０．建築設備の種類】</t>
    <rPh sb="4" eb="6">
      <t>ケンチク</t>
    </rPh>
    <rPh sb="6" eb="8">
      <t>セツビ</t>
    </rPh>
    <rPh sb="9" eb="11">
      <t>シュルイ</t>
    </rPh>
    <phoneticPr fontId="2"/>
  </si>
  <si>
    <t>【１２．床面積】</t>
    <rPh sb="4" eb="7">
      <t>ユカメンセキ</t>
    </rPh>
    <phoneticPr fontId="2"/>
  </si>
  <si>
    <t>【１３．屋根】</t>
    <rPh sb="4" eb="6">
      <t>ヤネ</t>
    </rPh>
    <phoneticPr fontId="2"/>
  </si>
  <si>
    <t>【１４．外壁】</t>
    <rPh sb="4" eb="6">
      <t>ガイヘキ</t>
    </rPh>
    <phoneticPr fontId="2"/>
  </si>
  <si>
    <t>【１５．軒裏】</t>
    <rPh sb="4" eb="5">
      <t>ノキ</t>
    </rPh>
    <rPh sb="5" eb="6">
      <t>ウラ</t>
    </rPh>
    <phoneticPr fontId="2"/>
  </si>
  <si>
    <t>【１６．居室の床の高さ】</t>
    <rPh sb="4" eb="6">
      <t>キョシツ</t>
    </rPh>
    <rPh sb="7" eb="8">
      <t>ユカ</t>
    </rPh>
    <rPh sb="9" eb="10">
      <t>タカ</t>
    </rPh>
    <phoneticPr fontId="2"/>
  </si>
  <si>
    <t>【１７．便所の種類】</t>
    <rPh sb="4" eb="6">
      <t>ベンジョ</t>
    </rPh>
    <rPh sb="7" eb="9">
      <t>シュルイ</t>
    </rPh>
    <phoneticPr fontId="2"/>
  </si>
  <si>
    <t>〒308-0802</t>
    <phoneticPr fontId="2"/>
  </si>
  <si>
    <t>茨城県筑西市横島229番地5</t>
    <rPh sb="0" eb="3">
      <t>イバラキケン</t>
    </rPh>
    <rPh sb="3" eb="6">
      <t>チクセイシ</t>
    </rPh>
    <rPh sb="6" eb="8">
      <t>ヨコシマ</t>
    </rPh>
    <rPh sb="11" eb="13">
      <t>バンチ</t>
    </rPh>
    <phoneticPr fontId="2"/>
  </si>
  <si>
    <t>TEL 0296-49-8070</t>
    <phoneticPr fontId="2"/>
  </si>
  <si>
    <t>FAX 0296-49-8071</t>
    <phoneticPr fontId="2"/>
  </si>
  <si>
    <t>茨城（筑西市）</t>
    <rPh sb="0" eb="2">
      <t>イバラキ</t>
    </rPh>
    <rPh sb="3" eb="6">
      <t>チクセイシ</t>
    </rPh>
    <phoneticPr fontId="2"/>
  </si>
  <si>
    <t>08132</t>
    <phoneticPr fontId="2"/>
  </si>
  <si>
    <t>郵便の業務の用に供する施設</t>
    <rPh sb="0" eb="2">
      <t>ユウビン</t>
    </rPh>
    <rPh sb="3" eb="5">
      <t>ギョウム</t>
    </rPh>
    <rPh sb="6" eb="7">
      <t>ヨウ</t>
    </rPh>
    <rPh sb="8" eb="9">
      <t>キョウ</t>
    </rPh>
    <rPh sb="11" eb="13">
      <t>シセツ</t>
    </rPh>
    <phoneticPr fontId="2"/>
  </si>
  <si>
    <t>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t>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1" eb="62">
      <t>ナラ</t>
    </rPh>
    <rPh sb="64" eb="66">
      <t>デンエン</t>
    </rPh>
    <rPh sb="66" eb="68">
      <t>ジュウキョ</t>
    </rPh>
    <rPh sb="68" eb="70">
      <t>チイキ</t>
    </rPh>
    <rPh sb="70" eb="71">
      <t>オヨ</t>
    </rPh>
    <rPh sb="74" eb="76">
      <t>シュウヘン</t>
    </rPh>
    <rPh sb="77" eb="79">
      <t>チイキ</t>
    </rPh>
    <rPh sb="80" eb="82">
      <t>セイサン</t>
    </rPh>
    <rPh sb="85" eb="88">
      <t>ノウサクブツ</t>
    </rPh>
    <rPh sb="89" eb="91">
      <t>ハンバイ</t>
    </rPh>
    <rPh sb="92" eb="93">
      <t>シュ</t>
    </rPh>
    <rPh sb="95" eb="97">
      <t>モクテキ</t>
    </rPh>
    <rPh sb="103" eb="104">
      <t>ノゾ</t>
    </rPh>
    <phoneticPr fontId="2"/>
  </si>
  <si>
    <t>飲食店（次項に掲げるもの並びに田園住居地域及びその周辺の地域で生産された農作物を材料とする料理の提供を主たる目的とするものを除く。）</t>
    <rPh sb="4" eb="5">
      <t>ツギ</t>
    </rPh>
    <rPh sb="7" eb="8">
      <t>カカ</t>
    </rPh>
    <rPh sb="12" eb="13">
      <t>ナラ</t>
    </rPh>
    <rPh sb="15" eb="17">
      <t>デンエン</t>
    </rPh>
    <rPh sb="17" eb="19">
      <t>ジュウキョ</t>
    </rPh>
    <rPh sb="19" eb="21">
      <t>チイキ</t>
    </rPh>
    <rPh sb="21" eb="22">
      <t>オヨ</t>
    </rPh>
    <rPh sb="25" eb="27">
      <t>シュウヘン</t>
    </rPh>
    <rPh sb="28" eb="30">
      <t>チイキ</t>
    </rPh>
    <rPh sb="31" eb="33">
      <t>セイサン</t>
    </rPh>
    <rPh sb="36" eb="39">
      <t>ノウサクモツ</t>
    </rPh>
    <rPh sb="40" eb="42">
      <t>ザイリョウ</t>
    </rPh>
    <rPh sb="45" eb="47">
      <t>リョウリ</t>
    </rPh>
    <rPh sb="48" eb="50">
      <t>テイキョウ</t>
    </rPh>
    <rPh sb="51" eb="52">
      <t>シュ</t>
    </rPh>
    <rPh sb="54" eb="56">
      <t>モクテキ</t>
    </rPh>
    <rPh sb="62" eb="63">
      <t>ノゾ</t>
    </rPh>
    <phoneticPr fontId="2"/>
  </si>
  <si>
    <t>08630</t>
    <phoneticPr fontId="2"/>
  </si>
  <si>
    <t>08640</t>
    <phoneticPr fontId="2"/>
  </si>
  <si>
    <t>08650</t>
    <phoneticPr fontId="2"/>
  </si>
  <si>
    <t>農作物の生産、出荷、処理又は貯蔵に供するもの</t>
    <rPh sb="0" eb="3">
      <t>ノウサクブツ</t>
    </rPh>
    <rPh sb="4" eb="6">
      <t>セイサン</t>
    </rPh>
    <rPh sb="7" eb="9">
      <t>シュッカ</t>
    </rPh>
    <rPh sb="10" eb="12">
      <t>ショリ</t>
    </rPh>
    <rPh sb="12" eb="13">
      <t>マタ</t>
    </rPh>
    <rPh sb="14" eb="16">
      <t>チョゾウ</t>
    </rPh>
    <rPh sb="17" eb="18">
      <t>キョウ</t>
    </rPh>
    <phoneticPr fontId="2"/>
  </si>
  <si>
    <t>農業の生産資材の貯蔵に供するもの</t>
    <rPh sb="0" eb="2">
      <t>ノウギョウ</t>
    </rPh>
    <rPh sb="3" eb="5">
      <t>セイサン</t>
    </rPh>
    <rPh sb="5" eb="7">
      <t>シザイ</t>
    </rPh>
    <rPh sb="8" eb="10">
      <t>チョゾウ</t>
    </rPh>
    <rPh sb="11" eb="12">
      <t>キョウ</t>
    </rPh>
    <phoneticPr fontId="2"/>
  </si>
  <si>
    <t>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t>
    <rPh sb="0" eb="2">
      <t>デンエン</t>
    </rPh>
    <rPh sb="2" eb="4">
      <t>ジュウキョ</t>
    </rPh>
    <rPh sb="4" eb="6">
      <t>チイキ</t>
    </rPh>
    <rPh sb="6" eb="7">
      <t>オヨ</t>
    </rPh>
    <rPh sb="10" eb="12">
      <t>シュウヘン</t>
    </rPh>
    <rPh sb="13" eb="15">
      <t>チイキ</t>
    </rPh>
    <rPh sb="16" eb="18">
      <t>セイサン</t>
    </rPh>
    <rPh sb="21" eb="24">
      <t>ノウサクブツ</t>
    </rPh>
    <rPh sb="25" eb="27">
      <t>ハンバイ</t>
    </rPh>
    <rPh sb="28" eb="29">
      <t>シュ</t>
    </rPh>
    <rPh sb="31" eb="33">
      <t>モクテキ</t>
    </rPh>
    <rPh sb="36" eb="38">
      <t>テンポ</t>
    </rPh>
    <rPh sb="39" eb="41">
      <t>トウガイ</t>
    </rPh>
    <rPh sb="41" eb="44">
      <t>ノウサクブツ</t>
    </rPh>
    <rPh sb="45" eb="47">
      <t>ザイリョウ</t>
    </rPh>
    <rPh sb="50" eb="52">
      <t>リョウリ</t>
    </rPh>
    <rPh sb="53" eb="55">
      <t>テイキョウ</t>
    </rPh>
    <rPh sb="56" eb="57">
      <t>シュ</t>
    </rPh>
    <rPh sb="59" eb="61">
      <t>モクテキ</t>
    </rPh>
    <rPh sb="64" eb="67">
      <t>インショクテン</t>
    </rPh>
    <rPh sb="67" eb="68">
      <t>マタ</t>
    </rPh>
    <rPh sb="69" eb="71">
      <t>ジカ</t>
    </rPh>
    <rPh sb="71" eb="73">
      <t>ハンバイ</t>
    </rPh>
    <rPh sb="77" eb="79">
      <t>ショクヒン</t>
    </rPh>
    <rPh sb="79" eb="82">
      <t>セイゾウギョウ</t>
    </rPh>
    <rPh sb="83" eb="84">
      <t>イトナ</t>
    </rPh>
    <rPh sb="87" eb="88">
      <t>ヤ</t>
    </rPh>
    <rPh sb="89" eb="91">
      <t>コメヤ</t>
    </rPh>
    <rPh sb="92" eb="95">
      <t>トウフヤ</t>
    </rPh>
    <rPh sb="96" eb="98">
      <t>カシ</t>
    </rPh>
    <rPh sb="98" eb="99">
      <t>ヤ</t>
    </rPh>
    <rPh sb="101" eb="102">
      <t>タ</t>
    </rPh>
    <rPh sb="107" eb="108">
      <t>ルイ</t>
    </rPh>
    <rPh sb="113" eb="115">
      <t>トウガイ</t>
    </rPh>
    <rPh sb="115" eb="118">
      <t>ノウサンブツ</t>
    </rPh>
    <rPh sb="119" eb="122">
      <t>ゲンザイリョウ</t>
    </rPh>
    <rPh sb="125" eb="127">
      <t>ショクヒン</t>
    </rPh>
    <rPh sb="128" eb="130">
      <t>セイゾウ</t>
    </rPh>
    <rPh sb="130" eb="131">
      <t>マタ</t>
    </rPh>
    <rPh sb="132" eb="134">
      <t>カコウ</t>
    </rPh>
    <rPh sb="135" eb="137">
      <t>モクテキ</t>
    </rPh>
    <rPh sb="143" eb="144">
      <t>カギ</t>
    </rPh>
    <rPh sb="148" eb="151">
      <t>サギョウバ</t>
    </rPh>
    <rPh sb="152" eb="155">
      <t>ユカメンセキ</t>
    </rPh>
    <rPh sb="156" eb="158">
      <t>ゴウケイ</t>
    </rPh>
    <rPh sb="161" eb="163">
      <t>ヘイホウ</t>
    </rPh>
    <rPh sb="167" eb="169">
      <t>イナイ</t>
    </rPh>
    <rPh sb="173" eb="176">
      <t>ゲンドウキ</t>
    </rPh>
    <rPh sb="177" eb="179">
      <t>シヨウ</t>
    </rPh>
    <rPh sb="181" eb="183">
      <t>バアイ</t>
    </rPh>
    <rPh sb="191" eb="193">
      <t>シュツリョク</t>
    </rPh>
    <rPh sb="203" eb="205">
      <t>イカ</t>
    </rPh>
    <rPh sb="209" eb="210">
      <t>カギ</t>
    </rPh>
    <phoneticPr fontId="2"/>
  </si>
  <si>
    <t>手数料納付</t>
    <rPh sb="0" eb="3">
      <t>テスウリョウ</t>
    </rPh>
    <rPh sb="3" eb="5">
      <t>ノウフ</t>
    </rPh>
    <phoneticPr fontId="2"/>
  </si>
  <si>
    <t>現金</t>
    <rPh sb="0" eb="2">
      <t>ゲンキン</t>
    </rPh>
    <phoneticPr fontId="2"/>
  </si>
  <si>
    <t>振込</t>
    <rPh sb="0" eb="2">
      <t>フリコミ</t>
    </rPh>
    <phoneticPr fontId="2"/>
  </si>
  <si>
    <t>その他（</t>
    <rPh sb="2" eb="3">
      <t>タ</t>
    </rPh>
    <phoneticPr fontId="2"/>
  </si>
  <si>
    <t>建築基準法第21条又は第27条の規定の適用を受けない</t>
    <rPh sb="9" eb="10">
      <t>マタ</t>
    </rPh>
    <rPh sb="22" eb="23">
      <t>ウ</t>
    </rPh>
    <phoneticPr fontId="2"/>
  </si>
  <si>
    <t>耐火建築物</t>
    <rPh sb="0" eb="2">
      <t>タイカ</t>
    </rPh>
    <rPh sb="2" eb="4">
      <t>ケンチク</t>
    </rPh>
    <rPh sb="4" eb="5">
      <t>ブツ</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</si>
  <si>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</si>
  <si>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準耐火建築物</t>
    <rPh sb="0" eb="1">
      <t>ジュン</t>
    </rPh>
    <rPh sb="1" eb="3">
      <t>タイカ</t>
    </rPh>
    <rPh sb="3" eb="5">
      <t>ケンチク</t>
    </rPh>
    <rPh sb="5" eb="6">
      <t>ブツ</t>
    </rPh>
    <phoneticPr fontId="2"/>
  </si>
  <si>
    <t>建築基準法第61条の規定の適用を受けない</t>
    <rPh sb="16" eb="17">
      <t>ウ</t>
    </rPh>
    <phoneticPr fontId="2"/>
  </si>
  <si>
    <t>※　上段＝材料を記入してください。</t>
    <rPh sb="2" eb="4">
      <t>ジョウダン</t>
    </rPh>
    <rPh sb="5" eb="7">
      <t>ザイリョウ</t>
    </rPh>
    <rPh sb="8" eb="10">
      <t>キニュウ</t>
    </rPh>
    <phoneticPr fontId="2"/>
  </si>
  <si>
    <t>　　 下段＝認定番号を（　　）書きしてください。</t>
    <phoneticPr fontId="2"/>
  </si>
  <si>
    <t>※保護が掛かっていませんので、</t>
    <rPh sb="1" eb="3">
      <t>ホゴ</t>
    </rPh>
    <rPh sb="4" eb="5">
      <t>カ</t>
    </rPh>
    <phoneticPr fontId="2"/>
  </si>
  <si>
    <t>　データを張り付けることができます。</t>
    <rPh sb="5" eb="6">
      <t>ハ</t>
    </rPh>
    <rPh sb="7" eb="8">
      <t>ツ</t>
    </rPh>
    <phoneticPr fontId="2"/>
  </si>
  <si>
    <t>※　この欄には、次のような事柄を記してください。</t>
    <rPh sb="4" eb="5">
      <t>ラン</t>
    </rPh>
    <rPh sb="8" eb="9">
      <t>ツギ</t>
    </rPh>
    <rPh sb="13" eb="15">
      <t>コトガラ</t>
    </rPh>
    <rPh sb="16" eb="17">
      <t>キ</t>
    </rPh>
    <phoneticPr fontId="2"/>
  </si>
  <si>
    <t>　　・直前の建築確認や検査済証の番号、年月日など</t>
    <rPh sb="3" eb="5">
      <t>チョクゼン</t>
    </rPh>
    <rPh sb="6" eb="8">
      <t>ケンチク</t>
    </rPh>
    <rPh sb="8" eb="10">
      <t>カクニン</t>
    </rPh>
    <rPh sb="11" eb="13">
      <t>ケンサ</t>
    </rPh>
    <rPh sb="13" eb="14">
      <t>ズミ</t>
    </rPh>
    <rPh sb="14" eb="15">
      <t>ショウ</t>
    </rPh>
    <rPh sb="16" eb="18">
      <t>バンゴウ</t>
    </rPh>
    <rPh sb="19" eb="22">
      <t>ネンガッピ</t>
    </rPh>
    <phoneticPr fontId="2"/>
  </si>
  <si>
    <t>　　・10㎡以下の申請建築物の概要</t>
    <rPh sb="5" eb="8">
      <t>ヘイベイイカ</t>
    </rPh>
    <rPh sb="9" eb="11">
      <t>シンセイ</t>
    </rPh>
    <rPh sb="11" eb="14">
      <t>ケンチクブツ</t>
    </rPh>
    <rPh sb="15" eb="17">
      <t>ガイヨウ</t>
    </rPh>
    <phoneticPr fontId="2"/>
  </si>
  <si>
    <t>　　 10㎡以下のものは、18欄にその概要を記述してください。</t>
    <rPh sb="6" eb="8">
      <t>イカ</t>
    </rPh>
    <rPh sb="15" eb="16">
      <t>ラン</t>
    </rPh>
    <rPh sb="19" eb="21">
      <t>ガイヨウ</t>
    </rPh>
    <rPh sb="22" eb="24">
      <t>キジュツ</t>
    </rPh>
    <phoneticPr fontId="2"/>
  </si>
  <si>
    <t>Email</t>
    <phoneticPr fontId="2"/>
  </si>
  <si>
    <t>用　　途</t>
    <rPh sb="0" eb="1">
      <t>ヨウ</t>
    </rPh>
    <rPh sb="3" eb="4">
      <t>ト</t>
    </rPh>
    <phoneticPr fontId="2"/>
  </si>
  <si>
    <t>登　録</t>
    <rPh sb="0" eb="1">
      <t>ノボル</t>
    </rPh>
    <rPh sb="2" eb="3">
      <t>ロク</t>
    </rPh>
    <phoneticPr fontId="2"/>
  </si>
  <si>
    <t>工事届</t>
    <rPh sb="0" eb="2">
      <t>コウジ</t>
    </rPh>
    <rPh sb="2" eb="3">
      <t>トドケ</t>
    </rPh>
    <phoneticPr fontId="2"/>
  </si>
  <si>
    <t>用途地域</t>
    <rPh sb="0" eb="2">
      <t>ヨウト</t>
    </rPh>
    <rPh sb="2" eb="4">
      <t>チイキ</t>
    </rPh>
    <phoneticPr fontId="2"/>
  </si>
  <si>
    <t>地域指定なし</t>
    <rPh sb="0" eb="2">
      <t>チイキ</t>
    </rPh>
    <rPh sb="2" eb="4">
      <t>シテイ</t>
    </rPh>
    <phoneticPr fontId="2"/>
  </si>
  <si>
    <t>第一種住居地域</t>
    <rPh sb="0" eb="1">
      <t>ダイ</t>
    </rPh>
    <rPh sb="1" eb="3">
      <t>１シュ</t>
    </rPh>
    <rPh sb="3" eb="5">
      <t>ジュウキョ</t>
    </rPh>
    <rPh sb="5" eb="7">
      <t>チイキ</t>
    </rPh>
    <phoneticPr fontId="2"/>
  </si>
  <si>
    <t>第二種住居地域</t>
    <rPh sb="0" eb="1">
      <t>ダイ</t>
    </rPh>
    <rPh sb="1" eb="2">
      <t>２</t>
    </rPh>
    <rPh sb="2" eb="3">
      <t>シュ</t>
    </rPh>
    <rPh sb="3" eb="5">
      <t>ジュウキョ</t>
    </rPh>
    <rPh sb="5" eb="7">
      <t>チイキ</t>
    </rPh>
    <phoneticPr fontId="2"/>
  </si>
  <si>
    <t>準住居地域</t>
    <rPh sb="0" eb="1">
      <t>ジュン</t>
    </rPh>
    <rPh sb="1" eb="3">
      <t>ジュウキョ</t>
    </rPh>
    <rPh sb="3" eb="5">
      <t>チイキ</t>
    </rPh>
    <phoneticPr fontId="2"/>
  </si>
  <si>
    <t>田園住居地域</t>
    <rPh sb="0" eb="2">
      <t>デンエン</t>
    </rPh>
    <rPh sb="2" eb="4">
      <t>ジュウキョ</t>
    </rPh>
    <rPh sb="4" eb="6">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</si>
  <si>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</si>
  <si>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</si>
  <si>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</si>
  <si>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</si>
  <si>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</si>
  <si>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　　敷地面積の大きい区域から順に左詰めで入力してください。</t>
    <rPh sb="2" eb="4">
      <t>シキチ</t>
    </rPh>
    <rPh sb="4" eb="6">
      <t>メンセキ</t>
    </rPh>
    <rPh sb="7" eb="8">
      <t>オオ</t>
    </rPh>
    <rPh sb="10" eb="12">
      <t>クイキ</t>
    </rPh>
    <rPh sb="14" eb="15">
      <t>ジュン</t>
    </rPh>
    <rPh sb="16" eb="17">
      <t>ヒダリ</t>
    </rPh>
    <rPh sb="17" eb="18">
      <t>ツ</t>
    </rPh>
    <rPh sb="20" eb="22">
      <t>ニュウリョク</t>
    </rPh>
    <phoneticPr fontId="2"/>
  </si>
  <si>
    <t>08082</t>
    <phoneticPr fontId="2"/>
  </si>
  <si>
    <t>義務教育学校</t>
    <rPh sb="0" eb="2">
      <t>ギム</t>
    </rPh>
    <rPh sb="2" eb="4">
      <t>キョウイク</t>
    </rPh>
    <rPh sb="4" eb="6">
      <t>ガッコウ</t>
    </rPh>
    <phoneticPr fontId="2"/>
  </si>
  <si>
    <t>中学校又は高等学校又は中等教育学校</t>
    <rPh sb="3" eb="4">
      <t>マタ</t>
    </rPh>
    <rPh sb="9" eb="10">
      <t>マタ</t>
    </rPh>
    <rPh sb="11" eb="13">
      <t>チュウトウ</t>
    </rPh>
    <rPh sb="13" eb="15">
      <t>キョウイク</t>
    </rPh>
    <rPh sb="15" eb="17">
      <t>ガッコウ</t>
    </rPh>
    <phoneticPr fontId="2"/>
  </si>
  <si>
    <t>特別支援学校</t>
    <rPh sb="0" eb="2">
      <t>トクベツ</t>
    </rPh>
    <rPh sb="2" eb="4">
      <t>シエン</t>
    </rPh>
    <rPh sb="4" eb="6">
      <t>ガッコウ</t>
    </rPh>
    <phoneticPr fontId="2"/>
  </si>
  <si>
    <t>幼保連携型認定こども園</t>
    <rPh sb="0" eb="2">
      <t>ヨウホ</t>
    </rPh>
    <rPh sb="2" eb="4">
      <t>レンケイ</t>
    </rPh>
    <rPh sb="4" eb="5">
      <t>カタ</t>
    </rPh>
    <rPh sb="5" eb="7">
      <t>ニンテイ</t>
    </rPh>
    <rPh sb="10" eb="11">
      <t>エン</t>
    </rPh>
    <phoneticPr fontId="2"/>
  </si>
  <si>
    <t>老人ホーム、福祉ホームその他これに類するもの</t>
    <phoneticPr fontId="2"/>
  </si>
  <si>
    <t>08990</t>
    <phoneticPr fontId="2"/>
  </si>
  <si>
    <t>このシートは削除や改編しないでください。</t>
    <rPh sb="6" eb="8">
      <t>サクジョ</t>
    </rPh>
    <rPh sb="9" eb="11">
      <t>カイヘン</t>
    </rPh>
    <phoneticPr fontId="2"/>
  </si>
  <si>
    <t>ＮＫＢＩ事業所</t>
    <rPh sb="4" eb="7">
      <t>ジギョウショ</t>
    </rPh>
    <phoneticPr fontId="2"/>
  </si>
  <si>
    <t>0296-49-8070</t>
    <phoneticPr fontId="2"/>
  </si>
  <si>
    <t>0296-49-8071</t>
    <phoneticPr fontId="2"/>
  </si>
  <si>
    <t>号</t>
    <rPh sb="0" eb="1">
      <t>ゴウ</t>
    </rPh>
    <phoneticPr fontId="2"/>
  </si>
  <si>
    <t>㊟工事監理をしたことを証する写真のことです。</t>
    <rPh sb="1" eb="3">
      <t>コウジ</t>
    </rPh>
    <rPh sb="3" eb="5">
      <t>カンリ</t>
    </rPh>
    <rPh sb="11" eb="12">
      <t>ショウ</t>
    </rPh>
    <rPh sb="14" eb="16">
      <t>シャシン</t>
    </rPh>
    <phoneticPr fontId="2"/>
  </si>
  <si>
    <t>※　担当検査員が予定時刻よりも前に到着した際は、検査員単独で場内に立ち入ることが</t>
    <rPh sb="2" eb="4">
      <t>タントウ</t>
    </rPh>
    <rPh sb="4" eb="7">
      <t>ケンサイン</t>
    </rPh>
    <rPh sb="8" eb="10">
      <t>ヨテイ</t>
    </rPh>
    <rPh sb="10" eb="12">
      <t>ジコク</t>
    </rPh>
    <rPh sb="15" eb="16">
      <t>マエ</t>
    </rPh>
    <rPh sb="17" eb="19">
      <t>トウチャク</t>
    </rPh>
    <rPh sb="21" eb="22">
      <t>サイ</t>
    </rPh>
    <rPh sb="24" eb="27">
      <t>ケンサイン</t>
    </rPh>
    <rPh sb="27" eb="29">
      <t>タンドク</t>
    </rPh>
    <rPh sb="30" eb="32">
      <t>ジョウナイ</t>
    </rPh>
    <rPh sb="33" eb="34">
      <t>タ</t>
    </rPh>
    <rPh sb="35" eb="36">
      <t>イ</t>
    </rPh>
    <phoneticPr fontId="31"/>
  </si>
  <si>
    <t>　　ありますので、ご了承ください。</t>
    <phoneticPr fontId="2"/>
  </si>
  <si>
    <t>※　検査現場に駐車場の確保できないときは予め指定の駐車場をお知らせください。</t>
    <rPh sb="2" eb="4">
      <t>ケンサ</t>
    </rPh>
    <rPh sb="4" eb="6">
      <t>ゲンバ</t>
    </rPh>
    <rPh sb="7" eb="10">
      <t>チュウシャジョウ</t>
    </rPh>
    <rPh sb="11" eb="13">
      <t>カクホ</t>
    </rPh>
    <rPh sb="20" eb="21">
      <t>アラカジ</t>
    </rPh>
    <rPh sb="22" eb="24">
      <t>シテイ</t>
    </rPh>
    <rPh sb="25" eb="28">
      <t>チュウシャジョウ</t>
    </rPh>
    <rPh sb="30" eb="31">
      <t>シ</t>
    </rPh>
    <phoneticPr fontId="31"/>
  </si>
  <si>
    <t>工事写真　（　基礎配筋　　　　　）</t>
    <rPh sb="0" eb="2">
      <t>コウジ</t>
    </rPh>
    <rPh sb="2" eb="4">
      <t>シャシン</t>
    </rPh>
    <rPh sb="7" eb="9">
      <t>キソ</t>
    </rPh>
    <rPh sb="9" eb="11">
      <t>ハイキン</t>
    </rPh>
    <phoneticPr fontId="31"/>
  </si>
  <si>
    <t>【７．工事完了(予定)年月日】</t>
    <rPh sb="8" eb="10">
      <t>ヨテイ</t>
    </rPh>
    <phoneticPr fontId="2"/>
  </si>
  <si>
    <t>において準用する場合を含む。）の規定により、検査を申請します。</t>
    <rPh sb="4" eb="6">
      <t>ジュンヨウ</t>
    </rPh>
    <rPh sb="8" eb="10">
      <t>バアイ</t>
    </rPh>
    <rPh sb="11" eb="12">
      <t>フク</t>
    </rPh>
    <phoneticPr fontId="2"/>
  </si>
  <si>
    <t>　建築基準法第７条第１項又は第７条の２第１項（これらの規定を同法第８７条の４又は第８８条第１項</t>
    <rPh sb="12" eb="13">
      <t>マタ</t>
    </rPh>
    <phoneticPr fontId="2"/>
  </si>
  <si>
    <t>若しくは第２項において準用する場合を含む。）の規定により、検査を申請します。</t>
    <rPh sb="11" eb="13">
      <t>ジュンヨウ</t>
    </rPh>
    <rPh sb="15" eb="17">
      <t>バアイ</t>
    </rPh>
    <rPh sb="18" eb="19">
      <t>フク</t>
    </rPh>
    <phoneticPr fontId="2"/>
  </si>
  <si>
    <t>【ﾛ．特定工程工事終了(予定)年月日】</t>
    <rPh sb="3" eb="5">
      <t>トクテイ</t>
    </rPh>
    <rPh sb="5" eb="7">
      <t>コウテイ</t>
    </rPh>
    <rPh sb="7" eb="9">
      <t>コウジ</t>
    </rPh>
    <rPh sb="9" eb="11">
      <t>シュウリョウ</t>
    </rPh>
    <rPh sb="12" eb="14">
      <t>ヨテイ</t>
    </rPh>
    <rPh sb="15" eb="18">
      <t>ネンガッピ</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</si>
  <si>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6">
      <t>カク</t>
    </rPh>
    <rPh sb="16" eb="17">
      <t>ゴウ</t>
    </rPh>
    <rPh sb="18" eb="19">
      <t>カカ</t>
    </rPh>
    <rPh sb="21" eb="24">
      <t>ケンチクブツ</t>
    </rPh>
    <rPh sb="25" eb="27">
      <t>クブン</t>
    </rPh>
    <phoneticPr fontId="2"/>
  </si>
  <si>
    <t>建築基準法第21条第1項ただし書に該当する建築物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</si>
  <si>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　建築基準法第７条の３第１項又は第７条の４第１項（これらの規定を同法第８７条の４又は第８８条第１項</t>
    <rPh sb="14" eb="15">
      <t>マタ</t>
    </rPh>
    <phoneticPr fontId="2"/>
  </si>
  <si>
    <t>係員氏名</t>
    <rPh sb="0" eb="2">
      <t>カカリイン</t>
    </rPh>
    <rPh sb="2" eb="4">
      <t>シメイ</t>
    </rPh>
    <phoneticPr fontId="2"/>
  </si>
  <si>
    <t xml:space="preserve"> 係員氏名</t>
    <rPh sb="1" eb="3">
      <t>カカリイン</t>
    </rPh>
    <rPh sb="3" eb="5">
      <t>シメイ</t>
    </rPh>
    <phoneticPr fontId="2"/>
  </si>
  <si>
    <t>※　令和3年1月1日以降の申請から押印が不要となりました。</t>
    <rPh sb="2" eb="3">
      <t>レイ</t>
    </rPh>
    <rPh sb="3" eb="4">
      <t>ワ</t>
    </rPh>
    <rPh sb="5" eb="6">
      <t>ネン</t>
    </rPh>
    <rPh sb="7" eb="8">
      <t>ガツ</t>
    </rPh>
    <rPh sb="9" eb="10">
      <t>ニチ</t>
    </rPh>
    <rPh sb="10" eb="12">
      <t>イコウ</t>
    </rPh>
    <rPh sb="13" eb="15">
      <t>シンセイ</t>
    </rPh>
    <rPh sb="17" eb="19">
      <t>オウイン</t>
    </rPh>
    <rPh sb="20" eb="22">
      <t>フヨウ</t>
    </rPh>
    <phoneticPr fontId="2"/>
  </si>
  <si>
    <t>※　当日、検査員による検査があることを関係者の皆様にご伝達願います。</t>
    <rPh sb="2" eb="4">
      <t>トウジツ</t>
    </rPh>
    <rPh sb="5" eb="8">
      <t>ケンサイン</t>
    </rPh>
    <rPh sb="11" eb="13">
      <t>ケンサ</t>
    </rPh>
    <rPh sb="19" eb="21">
      <t>カンケイ</t>
    </rPh>
    <rPh sb="21" eb="22">
      <t>シャ</t>
    </rPh>
    <rPh sb="23" eb="25">
      <t>ミナサマ</t>
    </rPh>
    <rPh sb="27" eb="29">
      <t>デンタツ</t>
    </rPh>
    <rPh sb="29" eb="30">
      <t>ネガ</t>
    </rPh>
    <phoneticPr fontId="31"/>
  </si>
  <si>
    <t>　　　　第三条の七、第三条の十、第六条の三、第十一条の三関係）</t>
    <rPh sb="4" eb="5">
      <t>ダイ</t>
    </rPh>
    <rPh sb="5" eb="7">
      <t>３ジョウ</t>
    </rPh>
    <rPh sb="8" eb="9">
      <t>７</t>
    </rPh>
    <rPh sb="14" eb="15">
      <t>１０</t>
    </rPh>
    <rPh sb="16" eb="17">
      <t>ダイ</t>
    </rPh>
    <rPh sb="17" eb="19">
      <t>６ジョウ</t>
    </rPh>
    <rPh sb="20" eb="21">
      <t>３</t>
    </rPh>
    <rPh sb="22" eb="23">
      <t>ダイ</t>
    </rPh>
    <rPh sb="23" eb="26">
      <t>１１ジョウ</t>
    </rPh>
    <rPh sb="27" eb="28">
      <t>３</t>
    </rPh>
    <rPh sb="28" eb="30">
      <t>カンケイ</t>
    </rPh>
    <phoneticPr fontId="2"/>
  </si>
  <si>
    <t>本申請書は、Excell2007バージョンで作成しています。</t>
    <rPh sb="0" eb="1">
      <t>ホン</t>
    </rPh>
    <rPh sb="1" eb="3">
      <t>シンセイ</t>
    </rPh>
    <rPh sb="3" eb="4">
      <t>ショ</t>
    </rPh>
    <rPh sb="22" eb="24">
      <t>サクセイ</t>
    </rPh>
    <phoneticPr fontId="2"/>
  </si>
  <si>
    <t>必要部数を郵送</t>
    <rPh sb="0" eb="4">
      <t>ヒツヨウブスウ</t>
    </rPh>
    <rPh sb="5" eb="7">
      <t>ユウソウ</t>
    </rPh>
    <phoneticPr fontId="2"/>
  </si>
  <si>
    <t>事業所へ必要部数を持参</t>
    <rPh sb="0" eb="3">
      <t>ジギョウショ</t>
    </rPh>
    <rPh sb="4" eb="8">
      <t>ヒツヨウブスウ</t>
    </rPh>
    <rPh sb="9" eb="11">
      <t>ジサン</t>
    </rPh>
    <phoneticPr fontId="2"/>
  </si>
  <si>
    <t>※　補正図書の提出方法をお知らせください。</t>
    <rPh sb="2" eb="6">
      <t>ホセイトショ</t>
    </rPh>
    <rPh sb="7" eb="11">
      <t>テイシュツホウホウ</t>
    </rPh>
    <rPh sb="13" eb="14">
      <t>シ</t>
    </rPh>
    <phoneticPr fontId="2"/>
  </si>
  <si>
    <t>※　申請図書の当初の提出方法をお知らせください。</t>
    <rPh sb="2" eb="6">
      <t>シンセイトショ</t>
    </rPh>
    <rPh sb="7" eb="9">
      <t>トウショ</t>
    </rPh>
    <rPh sb="10" eb="14">
      <t>テイシュツホウホウ</t>
    </rPh>
    <rPh sb="16" eb="17">
      <t>シ</t>
    </rPh>
    <phoneticPr fontId="2"/>
  </si>
  <si>
    <t>補正図書の電子データをメール送信</t>
    <rPh sb="0" eb="4">
      <t>ホセイトショ</t>
    </rPh>
    <rPh sb="5" eb="7">
      <t>デンシ</t>
    </rPh>
    <rPh sb="14" eb="16">
      <t>ソウシン</t>
    </rPh>
    <phoneticPr fontId="2"/>
  </si>
  <si>
    <t>構造</t>
    <rPh sb="0" eb="2">
      <t>コウゾウ</t>
    </rPh>
    <phoneticPr fontId="2"/>
  </si>
  <si>
    <t>木造（枠組壁工法）</t>
    <rPh sb="0" eb="2">
      <t>モクゾウ</t>
    </rPh>
    <rPh sb="3" eb="5">
      <t>ワクグ</t>
    </rPh>
    <rPh sb="5" eb="8">
      <t>カベコウホウ</t>
    </rPh>
    <phoneticPr fontId="2"/>
  </si>
  <si>
    <t>軽量鉄骨造</t>
    <rPh sb="0" eb="5">
      <t>ケイリョウテッコツゾウ</t>
    </rPh>
    <phoneticPr fontId="2"/>
  </si>
  <si>
    <t>鉄　骨　造</t>
    <rPh sb="0" eb="1">
      <t>テツ</t>
    </rPh>
    <rPh sb="2" eb="3">
      <t>ホネ</t>
    </rPh>
    <rPh sb="4" eb="5">
      <t>ゾウ</t>
    </rPh>
    <phoneticPr fontId="2"/>
  </si>
  <si>
    <t>木　　　造</t>
    <rPh sb="0" eb="1">
      <t>キ</t>
    </rPh>
    <rPh sb="4" eb="5">
      <t>ゾウ</t>
    </rPh>
    <phoneticPr fontId="2"/>
  </si>
  <si>
    <t>鉄筋コンクリート造</t>
    <rPh sb="0" eb="2">
      <t>テッキン</t>
    </rPh>
    <rPh sb="8" eb="9">
      <t>ゾウ</t>
    </rPh>
    <phoneticPr fontId="2"/>
  </si>
  <si>
    <t>鉄骨鉄筋コンクリート造</t>
    <rPh sb="0" eb="4">
      <t>テッコツテッキン</t>
    </rPh>
    <rPh sb="10" eb="11">
      <t>ゾウ</t>
    </rPh>
    <phoneticPr fontId="2"/>
  </si>
  <si>
    <t>補強コンクリートブロック造</t>
    <rPh sb="0" eb="2">
      <t>ホキョウ</t>
    </rPh>
    <rPh sb="12" eb="13">
      <t>ゾウ</t>
    </rPh>
    <phoneticPr fontId="2"/>
  </si>
  <si>
    <t>組　積　造</t>
    <rPh sb="0" eb="1">
      <t>クミ</t>
    </rPh>
    <rPh sb="2" eb="3">
      <t>セキ</t>
    </rPh>
    <rPh sb="4" eb="5">
      <t>ゾウ</t>
    </rPh>
    <phoneticPr fontId="2"/>
  </si>
  <si>
    <t>壁式鉄筋コンクリート造</t>
    <rPh sb="0" eb="2">
      <t>カベシキ</t>
    </rPh>
    <rPh sb="2" eb="4">
      <t>テッキン</t>
    </rPh>
    <rPh sb="10" eb="11">
      <t>ゾウ</t>
    </rPh>
    <phoneticPr fontId="2"/>
  </si>
  <si>
    <t>木造（木質プレハブ工法）</t>
    <rPh sb="0" eb="2">
      <t>モクゾウ</t>
    </rPh>
    <rPh sb="3" eb="5">
      <t>モクシツ</t>
    </rPh>
    <rPh sb="9" eb="11">
      <t>コウホウ</t>
    </rPh>
    <phoneticPr fontId="2"/>
  </si>
  <si>
    <t>薄板軽量形鋼造</t>
    <rPh sb="0" eb="2">
      <t>ウスイタ</t>
    </rPh>
    <rPh sb="2" eb="4">
      <t>ケイリョウ</t>
    </rPh>
    <rPh sb="4" eb="5">
      <t>ガタ</t>
    </rPh>
    <rPh sb="5" eb="6">
      <t>コウ</t>
    </rPh>
    <rPh sb="6" eb="7">
      <t>ヅクリ</t>
    </rPh>
    <phoneticPr fontId="2"/>
  </si>
  <si>
    <t>アルミニウム合金造</t>
    <rPh sb="6" eb="9">
      <t>ゴウキンゾウ</t>
    </rPh>
    <phoneticPr fontId="2"/>
  </si>
  <si>
    <t>木造（丸太組構法）</t>
    <rPh sb="0" eb="2">
      <t>モクゾウ</t>
    </rPh>
    <rPh sb="3" eb="8">
      <t>マルタグミコウホウ</t>
    </rPh>
    <phoneticPr fontId="2"/>
  </si>
  <si>
    <t>膜　構　造</t>
    <rPh sb="0" eb="1">
      <t>マク</t>
    </rPh>
    <rPh sb="2" eb="3">
      <t>カマエ</t>
    </rPh>
    <rPh sb="4" eb="5">
      <t>ゾウ</t>
    </rPh>
    <phoneticPr fontId="2"/>
  </si>
  <si>
    <t>鉄筋コンクリート組積造</t>
    <rPh sb="0" eb="2">
      <t>テッキン</t>
    </rPh>
    <rPh sb="8" eb="11">
      <t>ソセキゾウ</t>
    </rPh>
    <phoneticPr fontId="2"/>
  </si>
  <si>
    <t>一種低層住居専用</t>
    <rPh sb="0" eb="2">
      <t>１シュ</t>
    </rPh>
    <rPh sb="2" eb="4">
      <t>テイソウ</t>
    </rPh>
    <rPh sb="4" eb="6">
      <t>ジュウキョ</t>
    </rPh>
    <rPh sb="6" eb="8">
      <t>センヨウ</t>
    </rPh>
    <phoneticPr fontId="2"/>
  </si>
  <si>
    <t>二種低層住居専用</t>
    <rPh sb="0" eb="1">
      <t>２</t>
    </rPh>
    <rPh sb="1" eb="2">
      <t>シュ</t>
    </rPh>
    <rPh sb="2" eb="4">
      <t>テイソウ</t>
    </rPh>
    <rPh sb="4" eb="6">
      <t>ジュウキョ</t>
    </rPh>
    <rPh sb="6" eb="8">
      <t>センヨウ</t>
    </rPh>
    <phoneticPr fontId="2"/>
  </si>
  <si>
    <t>一種中高層住居専用</t>
    <rPh sb="0" eb="2">
      <t>１シュ</t>
    </rPh>
    <rPh sb="2" eb="4">
      <t>チュウコウ</t>
    </rPh>
    <rPh sb="5" eb="7">
      <t>ジュウキョ</t>
    </rPh>
    <rPh sb="7" eb="9">
      <t>センヨウ</t>
    </rPh>
    <phoneticPr fontId="2"/>
  </si>
  <si>
    <t>二種中高層住居専用</t>
    <rPh sb="0" eb="1">
      <t>２</t>
    </rPh>
    <rPh sb="1" eb="2">
      <t>シュ</t>
    </rPh>
    <rPh sb="2" eb="4">
      <t>チュウコウ</t>
    </rPh>
    <rPh sb="5" eb="7">
      <t>ジュウキョ</t>
    </rPh>
    <rPh sb="7" eb="9">
      <t>センヨウ</t>
    </rPh>
    <phoneticPr fontId="2"/>
  </si>
  <si>
    <t>窓口で直接受け取り</t>
    <rPh sb="0" eb="2">
      <t>マドグチ</t>
    </rPh>
    <rPh sb="3" eb="6">
      <t>チョクセツウ</t>
    </rPh>
    <rPh sb="7" eb="8">
      <t>ト</t>
    </rPh>
    <phoneticPr fontId="2"/>
  </si>
  <si>
    <t>確認済証の　受領方法</t>
    <rPh sb="0" eb="4">
      <t>カクニンズミショウ</t>
    </rPh>
    <rPh sb="6" eb="10">
      <t>ジュリョウホウホウ</t>
    </rPh>
    <phoneticPr fontId="2"/>
  </si>
  <si>
    <t>補正図書を郵送</t>
    <rPh sb="0" eb="4">
      <t>ホセイトショ</t>
    </rPh>
    <rPh sb="5" eb="7">
      <t>ユウソウ</t>
    </rPh>
    <phoneticPr fontId="2"/>
  </si>
  <si>
    <t>補正図書を事業所へ持参</t>
    <rPh sb="0" eb="4">
      <t>ホセイトショ</t>
    </rPh>
    <rPh sb="5" eb="8">
      <t>ジギョウショ</t>
    </rPh>
    <rPh sb="9" eb="11">
      <t>ジサン</t>
    </rPh>
    <phoneticPr fontId="2"/>
  </si>
  <si>
    <t>代理者</t>
    <rPh sb="0" eb="3">
      <t>ダイリシャ</t>
    </rPh>
    <phoneticPr fontId="2"/>
  </si>
  <si>
    <t>※　ご連絡に必要です。　Ｆａｘ番号またはメールアドレスを入力してください。</t>
    <rPh sb="3" eb="5">
      <t>レンラク</t>
    </rPh>
    <rPh sb="6" eb="8">
      <t>ヒツヨウ</t>
    </rPh>
    <rPh sb="15" eb="17">
      <t>バンゴウ</t>
    </rPh>
    <rPh sb="28" eb="30">
      <t>ニュウリョク</t>
    </rPh>
    <phoneticPr fontId="2"/>
  </si>
  <si>
    <t>※　押印は必須事項ではありません。</t>
    <rPh sb="2" eb="4">
      <t>オウイン</t>
    </rPh>
    <rPh sb="5" eb="7">
      <t>ヒッス</t>
    </rPh>
    <rPh sb="7" eb="9">
      <t>ジコウ</t>
    </rPh>
    <phoneticPr fontId="2"/>
  </si>
  <si>
    <t>国道</t>
    <rPh sb="0" eb="2">
      <t>コクドウ</t>
    </rPh>
    <phoneticPr fontId="2"/>
  </si>
  <si>
    <t>県道</t>
    <rPh sb="0" eb="2">
      <t>ケンドウ</t>
    </rPh>
    <phoneticPr fontId="2"/>
  </si>
  <si>
    <t>市道</t>
    <rPh sb="0" eb="2">
      <t>シドウ</t>
    </rPh>
    <phoneticPr fontId="2"/>
  </si>
  <si>
    <t>町道</t>
    <rPh sb="0" eb="2">
      <t>チョウドウ</t>
    </rPh>
    <phoneticPr fontId="2"/>
  </si>
  <si>
    <t>村道</t>
    <rPh sb="0" eb="2">
      <t>ソンドウ</t>
    </rPh>
    <phoneticPr fontId="2"/>
  </si>
  <si>
    <t>私道</t>
    <rPh sb="0" eb="2">
      <t>シドウ</t>
    </rPh>
    <phoneticPr fontId="2"/>
  </si>
  <si>
    <t>道路法認定外道路</t>
    <rPh sb="0" eb="2">
      <t>ドウロ</t>
    </rPh>
    <rPh sb="2" eb="3">
      <t>ホウ</t>
    </rPh>
    <rPh sb="3" eb="5">
      <t>ニンテイ</t>
    </rPh>
    <rPh sb="5" eb="6">
      <t>ガイ</t>
    </rPh>
    <rPh sb="6" eb="8">
      <t>ドウロ</t>
    </rPh>
    <phoneticPr fontId="2"/>
  </si>
  <si>
    <t>４．今回の申請地での建築行為について行政庁と打ち合わせした事項</t>
    <rPh sb="2" eb="4">
      <t>コンカイ</t>
    </rPh>
    <rPh sb="5" eb="7">
      <t>シンセイ</t>
    </rPh>
    <rPh sb="7" eb="8">
      <t>チ</t>
    </rPh>
    <rPh sb="10" eb="12">
      <t>ケンチク</t>
    </rPh>
    <rPh sb="12" eb="14">
      <t>コウイ</t>
    </rPh>
    <rPh sb="18" eb="21">
      <t>ギョウセイチョウ</t>
    </rPh>
    <rPh sb="22" eb="23">
      <t>ウ</t>
    </rPh>
    <rPh sb="24" eb="25">
      <t>ア</t>
    </rPh>
    <rPh sb="29" eb="31">
      <t>ジコウ</t>
    </rPh>
    <phoneticPr fontId="2"/>
  </si>
  <si>
    <t>３．その他の法令、条例等について</t>
    <rPh sb="4" eb="5">
      <t>タ</t>
    </rPh>
    <rPh sb="6" eb="8">
      <t>ホウレイ</t>
    </rPh>
    <rPh sb="9" eb="12">
      <t>ジョウレイトウ</t>
    </rPh>
    <phoneticPr fontId="2"/>
  </si>
  <si>
    <t>５．その他、必要事項</t>
    <rPh sb="4" eb="5">
      <t>タ</t>
    </rPh>
    <rPh sb="6" eb="8">
      <t>ヒツヨウ</t>
    </rPh>
    <rPh sb="8" eb="10">
      <t>ジコウ</t>
    </rPh>
    <phoneticPr fontId="2"/>
  </si>
  <si>
    <t>２．敷地に接する道路について</t>
    <rPh sb="2" eb="4">
      <t>シキチ</t>
    </rPh>
    <rPh sb="5" eb="6">
      <t>セッ</t>
    </rPh>
    <rPh sb="8" eb="10">
      <t>ドウロ</t>
    </rPh>
    <phoneticPr fontId="2"/>
  </si>
  <si>
    <t>所有権</t>
    <rPh sb="0" eb="3">
      <t>ショユウケン</t>
    </rPh>
    <phoneticPr fontId="2"/>
  </si>
  <si>
    <t>賃借権</t>
    <rPh sb="0" eb="3">
      <t>チンシャクケン</t>
    </rPh>
    <phoneticPr fontId="2"/>
  </si>
  <si>
    <t>使用貸借権</t>
    <rPh sb="0" eb="5">
      <t>シヨウタイシャクケン</t>
    </rPh>
    <phoneticPr fontId="2"/>
  </si>
  <si>
    <t>その他（</t>
    <rPh sb="2" eb="3">
      <t>タ</t>
    </rPh>
    <phoneticPr fontId="2"/>
  </si>
  <si>
    <t>）</t>
    <phoneticPr fontId="2"/>
  </si>
  <si>
    <t>該当なし</t>
    <rPh sb="0" eb="2">
      <t>ガイトウ</t>
    </rPh>
    <phoneticPr fontId="2"/>
  </si>
  <si>
    <t>隣地の承諾あり</t>
    <rPh sb="0" eb="2">
      <t>リンチ</t>
    </rPh>
    <rPh sb="3" eb="5">
      <t>ショウダク</t>
    </rPh>
    <phoneticPr fontId="2"/>
  </si>
  <si>
    <t>着工までに隣地の承諾を得る</t>
    <rPh sb="0" eb="2">
      <t>チャッコウ</t>
    </rPh>
    <rPh sb="5" eb="7">
      <t>リンチ</t>
    </rPh>
    <rPh sb="8" eb="10">
      <t>ショウダク</t>
    </rPh>
    <rPh sb="11" eb="12">
      <t>エ</t>
    </rPh>
    <phoneticPr fontId="2"/>
  </si>
  <si>
    <t>（</t>
    <phoneticPr fontId="2"/>
  </si>
  <si>
    <t>着工までに許可や承諾を得る</t>
    <rPh sb="0" eb="2">
      <t>チャッコウ</t>
    </rPh>
    <rPh sb="5" eb="7">
      <t>キョカ</t>
    </rPh>
    <rPh sb="8" eb="10">
      <t>ショウダク</t>
    </rPh>
    <rPh sb="11" eb="12">
      <t>エ</t>
    </rPh>
    <phoneticPr fontId="2"/>
  </si>
  <si>
    <t>放流先の許可または承認あり</t>
    <rPh sb="0" eb="3">
      <t>ホウリュウサキ</t>
    </rPh>
    <rPh sb="4" eb="6">
      <t>キョカ</t>
    </rPh>
    <rPh sb="9" eb="11">
      <t>ショウニン</t>
    </rPh>
    <phoneticPr fontId="2"/>
  </si>
  <si>
    <t>次の権利を有している</t>
    <rPh sb="0" eb="1">
      <t>ツギ</t>
    </rPh>
    <rPh sb="2" eb="4">
      <t>ケンリ</t>
    </rPh>
    <rPh sb="5" eb="6">
      <t>ユウ</t>
    </rPh>
    <phoneticPr fontId="2"/>
  </si>
  <si>
    <t>　　　　給排水管や送電線が隣地を経由していませんか？</t>
    <rPh sb="4" eb="8">
      <t>キュウハイスイカン</t>
    </rPh>
    <rPh sb="9" eb="12">
      <t>ソウデンセン</t>
    </rPh>
    <rPh sb="13" eb="15">
      <t>リンチ</t>
    </rPh>
    <rPh sb="16" eb="18">
      <t>ケイユ</t>
    </rPh>
    <phoneticPr fontId="2"/>
  </si>
  <si>
    <t>更地である。</t>
    <rPh sb="0" eb="2">
      <t>サラチ</t>
    </rPh>
    <phoneticPr fontId="2"/>
  </si>
  <si>
    <t>除却工事が完了し、別途届出済みである。</t>
    <rPh sb="0" eb="4">
      <t>ジョキャクコウジ</t>
    </rPh>
    <rPh sb="5" eb="7">
      <t>カンリョウ</t>
    </rPh>
    <rPh sb="9" eb="11">
      <t>ベット</t>
    </rPh>
    <rPh sb="11" eb="14">
      <t>トドケデズ</t>
    </rPh>
    <phoneticPr fontId="2"/>
  </si>
  <si>
    <t>既存建築物があり、配置図に図示のとおり。</t>
    <rPh sb="0" eb="5">
      <t>キソンケンチクブツ</t>
    </rPh>
    <rPh sb="9" eb="12">
      <t>ハイチズ</t>
    </rPh>
    <rPh sb="13" eb="15">
      <t>ズシ</t>
    </rPh>
    <phoneticPr fontId="2"/>
  </si>
  <si>
    <t>新設するので、図示した。</t>
    <rPh sb="0" eb="2">
      <t>シンセツ</t>
    </rPh>
    <rPh sb="7" eb="9">
      <t>ズシ</t>
    </rPh>
    <phoneticPr fontId="2"/>
  </si>
  <si>
    <t>既存のものがあるので、図示した。</t>
    <rPh sb="0" eb="2">
      <t>キソン</t>
    </rPh>
    <rPh sb="11" eb="13">
      <t>ズシ</t>
    </rPh>
    <phoneticPr fontId="2"/>
  </si>
  <si>
    <t>Q.２　申請地内の門・塀及び構造物について　（複数回答可）</t>
    <rPh sb="4" eb="6">
      <t>シンセイ</t>
    </rPh>
    <rPh sb="6" eb="7">
      <t>チ</t>
    </rPh>
    <rPh sb="7" eb="8">
      <t>ナイ</t>
    </rPh>
    <rPh sb="9" eb="10">
      <t>モン</t>
    </rPh>
    <rPh sb="11" eb="12">
      <t>ヘイ</t>
    </rPh>
    <rPh sb="12" eb="13">
      <t>オヨ</t>
    </rPh>
    <rPh sb="14" eb="17">
      <t>コウゾウブツ</t>
    </rPh>
    <phoneticPr fontId="2"/>
  </si>
  <si>
    <t>Q.１　申請地の既存建築物について　（複数回答可）</t>
    <rPh sb="4" eb="6">
      <t>シンセイ</t>
    </rPh>
    <rPh sb="6" eb="7">
      <t>チ</t>
    </rPh>
    <rPh sb="8" eb="13">
      <t>キソンケンチクブツ</t>
    </rPh>
    <phoneticPr fontId="2"/>
  </si>
  <si>
    <t>道路後退が不十分なものがあり、今回の工事で是正する。配置図に図示した。</t>
    <rPh sb="0" eb="4">
      <t>ドウロコウタイ</t>
    </rPh>
    <rPh sb="5" eb="8">
      <t>フジュウブン</t>
    </rPh>
    <rPh sb="15" eb="17">
      <t>コンカイ</t>
    </rPh>
    <rPh sb="18" eb="20">
      <t>コウジ</t>
    </rPh>
    <rPh sb="21" eb="23">
      <t>ゼセイ</t>
    </rPh>
    <rPh sb="26" eb="29">
      <t>ハイチズ</t>
    </rPh>
    <rPh sb="30" eb="32">
      <t>ズシ</t>
    </rPh>
    <phoneticPr fontId="2"/>
  </si>
  <si>
    <t>仕様基準に合わないものがあり、除却や改修をする。配置図に図示した。</t>
    <rPh sb="0" eb="2">
      <t>シヨウ</t>
    </rPh>
    <rPh sb="2" eb="4">
      <t>キジュン</t>
    </rPh>
    <rPh sb="5" eb="6">
      <t>ア</t>
    </rPh>
    <rPh sb="15" eb="17">
      <t>ジョキャク</t>
    </rPh>
    <rPh sb="18" eb="20">
      <t>カイシュウ</t>
    </rPh>
    <rPh sb="24" eb="27">
      <t>ハイチズ</t>
    </rPh>
    <rPh sb="28" eb="30">
      <t>ズシ</t>
    </rPh>
    <phoneticPr fontId="2"/>
  </si>
  <si>
    <t>仕様基準に合わないものがあるが、構造安全上支障ないと判断し、配置図に図示した。</t>
    <rPh sb="0" eb="2">
      <t>シヨウ</t>
    </rPh>
    <rPh sb="2" eb="4">
      <t>キジュン</t>
    </rPh>
    <rPh sb="5" eb="6">
      <t>ア</t>
    </rPh>
    <rPh sb="16" eb="21">
      <t>コウゾウアンゼンジョウ</t>
    </rPh>
    <rPh sb="21" eb="23">
      <t>シショウ</t>
    </rPh>
    <rPh sb="26" eb="28">
      <t>ハンダン</t>
    </rPh>
    <rPh sb="30" eb="33">
      <t>ハイチズ</t>
    </rPh>
    <rPh sb="34" eb="36">
      <t>ズシ</t>
    </rPh>
    <phoneticPr fontId="2"/>
  </si>
  <si>
    <t>Q.３　法４２条第２項道路について　（複数回答可）</t>
    <rPh sb="4" eb="5">
      <t>ホウ</t>
    </rPh>
    <rPh sb="7" eb="9">
      <t>ジョウダイ</t>
    </rPh>
    <rPh sb="10" eb="13">
      <t>コウドウロ</t>
    </rPh>
    <phoneticPr fontId="2"/>
  </si>
  <si>
    <t>道路後退済である。</t>
    <rPh sb="0" eb="4">
      <t>ドウロコウタイ</t>
    </rPh>
    <rPh sb="4" eb="5">
      <t>スミ</t>
    </rPh>
    <phoneticPr fontId="2"/>
  </si>
  <si>
    <t>Q.４　申請する敷地と建築主の権利関係は？　（複数回答可）</t>
    <rPh sb="4" eb="6">
      <t>シンセイ</t>
    </rPh>
    <rPh sb="8" eb="10">
      <t>シキチ</t>
    </rPh>
    <rPh sb="11" eb="14">
      <t>ケンチクヌシ</t>
    </rPh>
    <rPh sb="15" eb="19">
      <t>ケンリカンケイ</t>
    </rPh>
    <rPh sb="23" eb="27">
      <t>フクスウカイトウ</t>
    </rPh>
    <rPh sb="27" eb="28">
      <t>カ</t>
    </rPh>
    <phoneticPr fontId="2"/>
  </si>
  <si>
    <t>Q.５　民法第234条第１項（隣地境界線から外壁の５０㎝以上の距離確保）について</t>
    <rPh sb="4" eb="6">
      <t>ミンポウ</t>
    </rPh>
    <rPh sb="6" eb="7">
      <t>ダイ</t>
    </rPh>
    <rPh sb="10" eb="11">
      <t>ジョウ</t>
    </rPh>
    <rPh sb="11" eb="12">
      <t>ダイ</t>
    </rPh>
    <rPh sb="13" eb="14">
      <t>コウ</t>
    </rPh>
    <rPh sb="15" eb="19">
      <t>リンチキョウカイ</t>
    </rPh>
    <rPh sb="19" eb="20">
      <t>セン</t>
    </rPh>
    <rPh sb="22" eb="24">
      <t>ガイヘキ</t>
    </rPh>
    <rPh sb="28" eb="30">
      <t>イジョウ</t>
    </rPh>
    <rPh sb="31" eb="33">
      <t>キョリ</t>
    </rPh>
    <rPh sb="33" eb="35">
      <t>カクホ</t>
    </rPh>
    <phoneticPr fontId="2"/>
  </si>
  <si>
    <t>今回除却工事を伴うので、配置図に図示し、工事届第１面及び第４面を記載した。</t>
    <rPh sb="0" eb="6">
      <t>コンカイジョキャクコウジ</t>
    </rPh>
    <rPh sb="7" eb="8">
      <t>トモナ</t>
    </rPh>
    <rPh sb="12" eb="15">
      <t>ハイチズ</t>
    </rPh>
    <rPh sb="16" eb="18">
      <t>ズシ</t>
    </rPh>
    <rPh sb="20" eb="23">
      <t>コウジトドケ</t>
    </rPh>
    <rPh sb="23" eb="24">
      <t>ダイ</t>
    </rPh>
    <rPh sb="25" eb="26">
      <t>メン</t>
    </rPh>
    <rPh sb="26" eb="27">
      <t>オヨ</t>
    </rPh>
    <rPh sb="28" eb="29">
      <t>ダイ</t>
    </rPh>
    <rPh sb="30" eb="31">
      <t>メン</t>
    </rPh>
    <rPh sb="32" eb="34">
      <t>キサイ</t>
    </rPh>
    <phoneticPr fontId="2"/>
  </si>
  <si>
    <t>新設する予定はない。</t>
    <rPh sb="0" eb="2">
      <t>シンセツ</t>
    </rPh>
    <rPh sb="4" eb="6">
      <t>ヨテイ</t>
    </rPh>
    <phoneticPr fontId="2"/>
  </si>
  <si>
    <t>ガス(都市ｶﾞｽ)</t>
    <rPh sb="3" eb="5">
      <t>トシ</t>
    </rPh>
    <phoneticPr fontId="2"/>
  </si>
  <si>
    <t>ガス(ﾌﾟﾛﾊﾟﾝ)</t>
    <phoneticPr fontId="2"/>
  </si>
  <si>
    <t>　　 　民法第235条第１項（隣地境界線から1ｍ未満に隣地眺望窓等がある場合の目隠し設置）について</t>
    <phoneticPr fontId="2"/>
  </si>
  <si>
    <t>Q.６　民法第207条第（土地の所有権は、法令の制限内において、その土地の上下に及ぶ）について</t>
    <rPh sb="4" eb="6">
      <t>ミンポウ</t>
    </rPh>
    <rPh sb="6" eb="7">
      <t>ダイ</t>
    </rPh>
    <rPh sb="10" eb="11">
      <t>ジョウ</t>
    </rPh>
    <rPh sb="11" eb="12">
      <t>ダイ</t>
    </rPh>
    <rPh sb="13" eb="15">
      <t>トチ</t>
    </rPh>
    <rPh sb="16" eb="19">
      <t>ショユウケン</t>
    </rPh>
    <rPh sb="21" eb="23">
      <t>ホウレイ</t>
    </rPh>
    <rPh sb="24" eb="26">
      <t>セイゲン</t>
    </rPh>
    <rPh sb="26" eb="27">
      <t>ナイ</t>
    </rPh>
    <rPh sb="34" eb="36">
      <t>トチ</t>
    </rPh>
    <rPh sb="37" eb="39">
      <t>ジョウゲ</t>
    </rPh>
    <rPh sb="40" eb="41">
      <t>オヨ</t>
    </rPh>
    <phoneticPr fontId="2"/>
  </si>
  <si>
    <t>Q.７　浄化槽の処理水の放流について</t>
    <rPh sb="4" eb="7">
      <t>ジョウカソウ</t>
    </rPh>
    <rPh sb="8" eb="11">
      <t>ショリスイ</t>
    </rPh>
    <rPh sb="12" eb="14">
      <t>ホウリュウ</t>
    </rPh>
    <phoneticPr fontId="2"/>
  </si>
  <si>
    <t>地元行政庁に狭隘道路協議等終了。その写しを添付した。</t>
    <rPh sb="0" eb="2">
      <t>ジモト</t>
    </rPh>
    <rPh sb="2" eb="5">
      <t>ギョウセイチョウ</t>
    </rPh>
    <rPh sb="6" eb="12">
      <t>キョウアイドウロキョウギ</t>
    </rPh>
    <rPh sb="12" eb="13">
      <t>トウ</t>
    </rPh>
    <rPh sb="13" eb="15">
      <t>シュウリョウ</t>
    </rPh>
    <rPh sb="18" eb="19">
      <t>ウツ</t>
    </rPh>
    <rPh sb="21" eb="23">
      <t>テンプ</t>
    </rPh>
    <phoneticPr fontId="2"/>
  </si>
  <si>
    <t>地元行政庁に狭隘道路協議等の申請中。</t>
    <rPh sb="0" eb="2">
      <t>ジモト</t>
    </rPh>
    <rPh sb="2" eb="5">
      <t>ギョウセイチョウ</t>
    </rPh>
    <rPh sb="6" eb="12">
      <t>キョウアイドウロキョウギ</t>
    </rPh>
    <rPh sb="12" eb="13">
      <t>トウ</t>
    </rPh>
    <rPh sb="14" eb="16">
      <t>シンセイ</t>
    </rPh>
    <rPh sb="16" eb="17">
      <t>チュウ</t>
    </rPh>
    <phoneticPr fontId="2"/>
  </si>
  <si>
    <t>※　該当ないときでも、このシートを削除しないでください。</t>
    <rPh sb="2" eb="4">
      <t>ガイトウ</t>
    </rPh>
    <rPh sb="17" eb="19">
      <t>サクジョ</t>
    </rPh>
    <phoneticPr fontId="2"/>
  </si>
  <si>
    <t>1F</t>
    <phoneticPr fontId="2"/>
  </si>
  <si>
    <t>申請形態</t>
    <rPh sb="0" eb="4">
      <t>シンセイケイタイ</t>
    </rPh>
    <phoneticPr fontId="2"/>
  </si>
  <si>
    <t>電子申請</t>
    <rPh sb="0" eb="4">
      <t>デンシシンセイ</t>
    </rPh>
    <phoneticPr fontId="2"/>
  </si>
  <si>
    <t>紙面による申請</t>
    <rPh sb="0" eb="2">
      <t>シメン</t>
    </rPh>
    <rPh sb="5" eb="7">
      <t>シンセイ</t>
    </rPh>
    <phoneticPr fontId="2"/>
  </si>
  <si>
    <t>補正方法</t>
    <rPh sb="0" eb="2">
      <t>ホセイ</t>
    </rPh>
    <rPh sb="2" eb="4">
      <t>ホウホウ</t>
    </rPh>
    <phoneticPr fontId="2"/>
  </si>
  <si>
    <t>　　数十枚に渡る図書のメール送信はお控えください。</t>
    <rPh sb="2" eb="5">
      <t>スウジュウマイ</t>
    </rPh>
    <rPh sb="6" eb="7">
      <t>ワタ</t>
    </rPh>
    <rPh sb="8" eb="10">
      <t>トショ</t>
    </rPh>
    <rPh sb="14" eb="16">
      <t>ソウシン</t>
    </rPh>
    <rPh sb="18" eb="19">
      <t>ヒカ</t>
    </rPh>
    <phoneticPr fontId="2"/>
  </si>
  <si>
    <t>回答の
連絡方法</t>
    <rPh sb="0" eb="2">
      <t>カイトウ</t>
    </rPh>
    <rPh sb="4" eb="6">
      <t>レンラク</t>
    </rPh>
    <rPh sb="6" eb="8">
      <t>ホウホウ</t>
    </rPh>
    <phoneticPr fontId="2"/>
  </si>
  <si>
    <t>郵送希望（送付先）</t>
    <rPh sb="0" eb="2">
      <t>ユウソウ</t>
    </rPh>
    <rPh sb="2" eb="4">
      <t>キボウ</t>
    </rPh>
    <rPh sb="5" eb="8">
      <t>ソウフサキ</t>
    </rPh>
    <phoneticPr fontId="2"/>
  </si>
  <si>
    <t>１．設問にお答えください。（該当するものに☑を付してください。　）権利を証する書面は求めません。</t>
    <rPh sb="2" eb="4">
      <t>セツモン</t>
    </rPh>
    <rPh sb="6" eb="7">
      <t>コタ</t>
    </rPh>
    <rPh sb="33" eb="35">
      <t>ケンリ</t>
    </rPh>
    <rPh sb="36" eb="37">
      <t>ショウ</t>
    </rPh>
    <rPh sb="39" eb="41">
      <t>ショメン</t>
    </rPh>
    <rPh sb="42" eb="43">
      <t>モト</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</si>
  <si>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</si>
  <si>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</si>
  <si>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建築基準法第12条第３項の規定による検査を要する防火設備の有無</t>
    <phoneticPr fontId="2"/>
  </si>
  <si>
    <t>建築基準法第12条第１項の規定による調査の要否</t>
    <rPh sb="18" eb="20">
      <t>チョウサ</t>
    </rPh>
    <rPh sb="21" eb="23">
      <t>ヨウヒ</t>
    </rPh>
    <phoneticPr fontId="2"/>
  </si>
  <si>
    <t>【備　考】</t>
    <rPh sb="1" eb="2">
      <t>ビ</t>
    </rPh>
    <rPh sb="3" eb="4">
      <t>コウ</t>
    </rPh>
    <phoneticPr fontId="2"/>
  </si>
  <si>
    <t>一部　　木　　造</t>
    <rPh sb="0" eb="2">
      <t>イチブ</t>
    </rPh>
    <rPh sb="4" eb="5">
      <t>キ</t>
    </rPh>
    <rPh sb="7" eb="8">
      <t>ゾウ</t>
    </rPh>
    <phoneticPr fontId="2"/>
  </si>
  <si>
    <t>一部　　木造（枠組壁工法）</t>
    <rPh sb="0" eb="2">
      <t>イチブ</t>
    </rPh>
    <rPh sb="4" eb="6">
      <t>モクゾウ</t>
    </rPh>
    <rPh sb="7" eb="9">
      <t>ワクグ</t>
    </rPh>
    <rPh sb="9" eb="12">
      <t>カベコウホウ</t>
    </rPh>
    <phoneticPr fontId="2"/>
  </si>
  <si>
    <t>一部　　木造（木質プレハブ工法）</t>
    <rPh sb="0" eb="2">
      <t>イチブ</t>
    </rPh>
    <rPh sb="4" eb="6">
      <t>モクゾウ</t>
    </rPh>
    <rPh sb="7" eb="9">
      <t>モクシツ</t>
    </rPh>
    <rPh sb="13" eb="15">
      <t>コウホウ</t>
    </rPh>
    <phoneticPr fontId="2"/>
  </si>
  <si>
    <t>一部　　鉄骨造</t>
    <rPh sb="0" eb="2">
      <t>イチブ</t>
    </rPh>
    <rPh sb="4" eb="5">
      <t>テツ</t>
    </rPh>
    <rPh sb="5" eb="6">
      <t>ホネ</t>
    </rPh>
    <rPh sb="6" eb="7">
      <t>ゾウ</t>
    </rPh>
    <phoneticPr fontId="2"/>
  </si>
  <si>
    <t>一部　　軽量鉄骨造</t>
    <rPh sb="0" eb="2">
      <t>イチブ</t>
    </rPh>
    <rPh sb="4" eb="9">
      <t>ケイリョウテッコツゾウ</t>
    </rPh>
    <phoneticPr fontId="2"/>
  </si>
  <si>
    <t>一部　　薄板軽量形鋼造</t>
    <rPh sb="0" eb="2">
      <t>イチブ</t>
    </rPh>
    <rPh sb="4" eb="6">
      <t>ウスイタ</t>
    </rPh>
    <rPh sb="6" eb="8">
      <t>ケイリョウ</t>
    </rPh>
    <rPh sb="8" eb="9">
      <t>ガタ</t>
    </rPh>
    <rPh sb="9" eb="10">
      <t>コウ</t>
    </rPh>
    <rPh sb="10" eb="11">
      <t>ヅクリ</t>
    </rPh>
    <phoneticPr fontId="2"/>
  </si>
  <si>
    <t>一部　　鉄筋コンクリート造</t>
    <rPh sb="0" eb="2">
      <t>イチブ</t>
    </rPh>
    <rPh sb="4" eb="6">
      <t>テッキン</t>
    </rPh>
    <rPh sb="12" eb="13">
      <t>ゾウ</t>
    </rPh>
    <phoneticPr fontId="2"/>
  </si>
  <si>
    <t>一部　　壁式鉄筋コンクリート造</t>
    <rPh sb="0" eb="2">
      <t>イチブ</t>
    </rPh>
    <rPh sb="4" eb="6">
      <t>カベシキ</t>
    </rPh>
    <rPh sb="6" eb="8">
      <t>テッキン</t>
    </rPh>
    <rPh sb="14" eb="15">
      <t>ゾウ</t>
    </rPh>
    <phoneticPr fontId="2"/>
  </si>
  <si>
    <t>一部　　鉄骨鉄筋コンクリート造</t>
    <rPh sb="0" eb="2">
      <t>イチブ</t>
    </rPh>
    <rPh sb="4" eb="8">
      <t>テッコツテッキン</t>
    </rPh>
    <rPh sb="14" eb="15">
      <t>ゾウ</t>
    </rPh>
    <phoneticPr fontId="2"/>
  </si>
  <si>
    <t>一部　　補強コンクリートブロック造</t>
    <rPh sb="0" eb="2">
      <t>イチブ</t>
    </rPh>
    <rPh sb="4" eb="6">
      <t>ホキョウ</t>
    </rPh>
    <rPh sb="16" eb="17">
      <t>ゾウ</t>
    </rPh>
    <phoneticPr fontId="2"/>
  </si>
  <si>
    <t>一部　　組積造</t>
    <rPh sb="0" eb="2">
      <t>イチブ</t>
    </rPh>
    <rPh sb="4" eb="5">
      <t>クミ</t>
    </rPh>
    <rPh sb="5" eb="6">
      <t>セキ</t>
    </rPh>
    <rPh sb="6" eb="7">
      <t>ゾウ</t>
    </rPh>
    <phoneticPr fontId="2"/>
  </si>
  <si>
    <t>一部　　アルミニウム合金造</t>
    <rPh sb="0" eb="2">
      <t>イチブ</t>
    </rPh>
    <rPh sb="10" eb="13">
      <t>ゴウキンゾウ</t>
    </rPh>
    <phoneticPr fontId="2"/>
  </si>
  <si>
    <t>一部　　木造（丸太組構法）</t>
    <rPh sb="0" eb="2">
      <t>イチブ</t>
    </rPh>
    <rPh sb="4" eb="6">
      <t>モクゾウ</t>
    </rPh>
    <rPh sb="7" eb="12">
      <t>マルタグミコウホウ</t>
    </rPh>
    <phoneticPr fontId="2"/>
  </si>
  <si>
    <t>一部　　膜構造</t>
    <rPh sb="0" eb="2">
      <t>イチブ</t>
    </rPh>
    <rPh sb="4" eb="5">
      <t>マク</t>
    </rPh>
    <rPh sb="5" eb="6">
      <t>カマエ</t>
    </rPh>
    <rPh sb="6" eb="7">
      <t>ゾウ</t>
    </rPh>
    <phoneticPr fontId="2"/>
  </si>
  <si>
    <t>一部　　鉄筋コンクリート組積造</t>
    <rPh sb="0" eb="2">
      <t>イチブ</t>
    </rPh>
    <rPh sb="4" eb="6">
      <t>テッキン</t>
    </rPh>
    <rPh sb="12" eb="15">
      <t>ソセキゾウ</t>
    </rPh>
    <phoneticPr fontId="2"/>
  </si>
  <si>
    <t>要</t>
    <rPh sb="0" eb="1">
      <t>ヨウ</t>
    </rPh>
    <phoneticPr fontId="2"/>
  </si>
  <si>
    <t>否</t>
    <rPh sb="0" eb="1">
      <t>ヒ</t>
    </rPh>
    <phoneticPr fontId="2"/>
  </si>
  <si>
    <t>〒379-2136</t>
    <phoneticPr fontId="2"/>
  </si>
  <si>
    <t>群馬県前橋市房丸町174番地</t>
    <rPh sb="0" eb="3">
      <t>グンマケン</t>
    </rPh>
    <rPh sb="3" eb="6">
      <t>マエバシシ</t>
    </rPh>
    <rPh sb="6" eb="9">
      <t>ボウマルマチ</t>
    </rPh>
    <rPh sb="12" eb="13">
      <t>バン</t>
    </rPh>
    <rPh sb="13" eb="14">
      <t>チ</t>
    </rPh>
    <phoneticPr fontId="2"/>
  </si>
  <si>
    <t>※　委任を受けた日付を入力してください。</t>
    <rPh sb="2" eb="4">
      <t>イニン</t>
    </rPh>
    <rPh sb="11" eb="13">
      <t>ニュウリョク</t>
    </rPh>
    <phoneticPr fontId="2"/>
  </si>
  <si>
    <t>※　申請日を入力してください。</t>
    <rPh sb="2" eb="4">
      <t>シンセイ</t>
    </rPh>
    <rPh sb="4" eb="5">
      <t>ビ</t>
    </rPh>
    <rPh sb="6" eb="8">
      <t>ニュウリョク</t>
    </rPh>
    <phoneticPr fontId="2"/>
  </si>
  <si>
    <t>(FAX)</t>
  </si>
  <si>
    <t>　　概ね前々日の夕刻　指定方法にてご通知申し上げます。</t>
    <rPh sb="2" eb="3">
      <t>オオム</t>
    </rPh>
    <rPh sb="4" eb="7">
      <t>ゼンゼンジツ</t>
    </rPh>
    <rPh sb="8" eb="10">
      <t>ユウコク</t>
    </rPh>
    <rPh sb="11" eb="15">
      <t>シテイホウホウ</t>
    </rPh>
    <rPh sb="18" eb="20">
      <t>ツウチ</t>
    </rPh>
    <rPh sb="20" eb="21">
      <t>モウ</t>
    </rPh>
    <rPh sb="22" eb="23">
      <t>ア</t>
    </rPh>
    <phoneticPr fontId="2"/>
  </si>
  <si>
    <t>Fax番号</t>
  </si>
  <si>
    <t>１．建築士の情報登録</t>
    <rPh sb="2" eb="5">
      <t>ケンチクシ</t>
    </rPh>
    <rPh sb="6" eb="10">
      <t>ジョウホウトウロク</t>
    </rPh>
    <phoneticPr fontId="2"/>
  </si>
  <si>
    <t>整理</t>
    <rPh sb="0" eb="2">
      <t>セイリ</t>
    </rPh>
    <phoneticPr fontId="2"/>
  </si>
  <si>
    <t>資格</t>
    <rPh sb="0" eb="2">
      <t>シカク</t>
    </rPh>
    <phoneticPr fontId="2"/>
  </si>
  <si>
    <t>事務所登録</t>
    <rPh sb="0" eb="2">
      <t>ジム</t>
    </rPh>
    <rPh sb="2" eb="3">
      <t>ショ</t>
    </rPh>
    <rPh sb="3" eb="5">
      <t>トウロク</t>
    </rPh>
    <phoneticPr fontId="2"/>
  </si>
  <si>
    <t>建築士事務所</t>
    <rPh sb="0" eb="6">
      <t>ケンチクシジムショ</t>
    </rPh>
    <phoneticPr fontId="2"/>
  </si>
  <si>
    <t>No</t>
    <phoneticPr fontId="2"/>
  </si>
  <si>
    <t>級</t>
    <rPh sb="0" eb="1">
      <t>キュウ</t>
    </rPh>
    <phoneticPr fontId="2"/>
  </si>
  <si>
    <t>登録</t>
    <rPh sb="0" eb="2">
      <t>トウロク</t>
    </rPh>
    <phoneticPr fontId="2"/>
  </si>
  <si>
    <t>番号</t>
    <rPh sb="0" eb="2">
      <t>バンゴウ</t>
    </rPh>
    <phoneticPr fontId="2"/>
  </si>
  <si>
    <t>名称</t>
    <rPh sb="0" eb="2">
      <t>メイショウ</t>
    </rPh>
    <phoneticPr fontId="2"/>
  </si>
  <si>
    <t>郵便番号</t>
    <rPh sb="0" eb="4">
      <t>ユウビンバンゴウ</t>
    </rPh>
    <phoneticPr fontId="2"/>
  </si>
  <si>
    <t>所在地</t>
    <rPh sb="0" eb="3">
      <t>ショザイチ</t>
    </rPh>
    <phoneticPr fontId="2"/>
  </si>
  <si>
    <t>愛　右江男</t>
    <rPh sb="0" eb="1">
      <t>アイ</t>
    </rPh>
    <rPh sb="2" eb="3">
      <t>ウ</t>
    </rPh>
    <rPh sb="3" eb="4">
      <t>エ</t>
    </rPh>
    <rPh sb="4" eb="5">
      <t>オトコ</t>
    </rPh>
    <phoneticPr fontId="2"/>
  </si>
  <si>
    <t>一級</t>
  </si>
  <si>
    <t>ＡI都市空間デザイン</t>
    <rPh sb="2" eb="4">
      <t>トシ</t>
    </rPh>
    <rPh sb="4" eb="6">
      <t>クウカン</t>
    </rPh>
    <phoneticPr fontId="2"/>
  </si>
  <si>
    <t>２．工事施工者の情報登録</t>
    <rPh sb="2" eb="7">
      <t>コウジセコウシャ</t>
    </rPh>
    <rPh sb="8" eb="10">
      <t>ジョウホウ</t>
    </rPh>
    <rPh sb="10" eb="12">
      <t>トウロク</t>
    </rPh>
    <phoneticPr fontId="2"/>
  </si>
  <si>
    <t>　施　　工　　者</t>
    <rPh sb="1" eb="2">
      <t>シ</t>
    </rPh>
    <rPh sb="4" eb="5">
      <t>コウ</t>
    </rPh>
    <rPh sb="7" eb="8">
      <t>モノ</t>
    </rPh>
    <phoneticPr fontId="2"/>
  </si>
  <si>
    <t>建設業許可</t>
    <rPh sb="0" eb="3">
      <t>ケンセツギョウ</t>
    </rPh>
    <rPh sb="3" eb="5">
      <t>キョカ</t>
    </rPh>
    <phoneticPr fontId="2"/>
  </si>
  <si>
    <t>商　号</t>
    <rPh sb="0" eb="1">
      <t>ショウ</t>
    </rPh>
    <rPh sb="2" eb="3">
      <t>ゴウ</t>
    </rPh>
    <phoneticPr fontId="2"/>
  </si>
  <si>
    <t>役職名</t>
    <rPh sb="0" eb="2">
      <t>ヤクショク</t>
    </rPh>
    <rPh sb="2" eb="3">
      <t>メイ</t>
    </rPh>
    <phoneticPr fontId="2"/>
  </si>
  <si>
    <t>許可権者</t>
    <rPh sb="0" eb="3">
      <t>キョカケン</t>
    </rPh>
    <rPh sb="3" eb="4">
      <t>シャ</t>
    </rPh>
    <phoneticPr fontId="2"/>
  </si>
  <si>
    <t>種別</t>
    <rPh sb="0" eb="2">
      <t>シュベツ</t>
    </rPh>
    <phoneticPr fontId="2"/>
  </si>
  <si>
    <t>年度</t>
    <rPh sb="0" eb="2">
      <t>ネンド</t>
    </rPh>
    <phoneticPr fontId="2"/>
  </si>
  <si>
    <t>許可番号</t>
    <rPh sb="0" eb="2">
      <t>キョカ</t>
    </rPh>
    <rPh sb="2" eb="4">
      <t>バンゴウ</t>
    </rPh>
    <phoneticPr fontId="2"/>
  </si>
  <si>
    <t>代表取締役　</t>
    <rPh sb="0" eb="2">
      <t>ダイヒョウ</t>
    </rPh>
    <rPh sb="2" eb="5">
      <t>トリシマリヤク</t>
    </rPh>
    <phoneticPr fontId="2"/>
  </si>
  <si>
    <t>特</t>
  </si>
  <si>
    <t>新</t>
    <rPh sb="0" eb="1">
      <t>シン</t>
    </rPh>
    <phoneticPr fontId="2"/>
  </si>
  <si>
    <t>建築士と施工業者を予め「業者date」に登録します。確２面では、欄外の□にdateの業者No.を入力するだけで</t>
    <rPh sb="0" eb="3">
      <t>ケンチクシ</t>
    </rPh>
    <rPh sb="4" eb="8">
      <t>セコウギョウシャ</t>
    </rPh>
    <rPh sb="9" eb="10">
      <t>アラカジ</t>
    </rPh>
    <rPh sb="12" eb="14">
      <t>ギョウシャ</t>
    </rPh>
    <rPh sb="20" eb="22">
      <t>トウロク</t>
    </rPh>
    <rPh sb="26" eb="27">
      <t>カク</t>
    </rPh>
    <rPh sb="28" eb="29">
      <t>メン</t>
    </rPh>
    <rPh sb="32" eb="34">
      <t>ランガイ</t>
    </rPh>
    <rPh sb="42" eb="44">
      <t>ギョウシャ</t>
    </rPh>
    <rPh sb="48" eb="50">
      <t>ニュウリョク</t>
    </rPh>
    <phoneticPr fontId="2"/>
  </si>
  <si>
    <t>必要な項目が印字されます。</t>
    <rPh sb="0" eb="2">
      <t>ヒツヨウ</t>
    </rPh>
    <rPh sb="3" eb="5">
      <t>コウモク</t>
    </rPh>
    <rPh sb="6" eb="8">
      <t>インジ</t>
    </rPh>
    <phoneticPr fontId="2"/>
  </si>
  <si>
    <r>
      <t>※　審査結果のお知らせの連絡方法を</t>
    </r>
    <r>
      <rPr>
        <b/>
        <sz val="11"/>
        <color theme="1"/>
        <rFont val="ＭＳ Ｐゴシック"/>
        <family val="3"/>
        <charset val="128"/>
      </rPr>
      <t>１つだけ</t>
    </r>
    <r>
      <rPr>
        <sz val="11"/>
        <color theme="1"/>
        <rFont val="ＭＳ Ｐ明朝"/>
        <family val="1"/>
        <charset val="128"/>
      </rPr>
      <t>選択してください。</t>
    </r>
    <rPh sb="2" eb="4">
      <t>シンサ</t>
    </rPh>
    <rPh sb="4" eb="6">
      <t>ケッカ</t>
    </rPh>
    <rPh sb="8" eb="9">
      <t>シ</t>
    </rPh>
    <rPh sb="12" eb="14">
      <t>レンラク</t>
    </rPh>
    <rPh sb="14" eb="16">
      <t>ホウホウ</t>
    </rPh>
    <rPh sb="21" eb="23">
      <t>センタク</t>
    </rPh>
    <phoneticPr fontId="2"/>
  </si>
  <si>
    <t>　</t>
  </si>
  <si>
    <t xml:space="preserve"> </t>
  </si>
  <si>
    <t>※　該当ない項目は「　」スペースを入力しておくと「0」表示になりません。</t>
    <rPh sb="2" eb="4">
      <t>ガイトウ</t>
    </rPh>
    <rPh sb="6" eb="8">
      <t>コウモク</t>
    </rPh>
    <rPh sb="17" eb="19">
      <t>ニュウリョク</t>
    </rPh>
    <rPh sb="27" eb="29">
      <t>ヒョウジ</t>
    </rPh>
    <phoneticPr fontId="2"/>
  </si>
  <si>
    <t>直　営</t>
    <rPh sb="0" eb="1">
      <t>ナオ</t>
    </rPh>
    <rPh sb="2" eb="3">
      <t>エイ</t>
    </rPh>
    <phoneticPr fontId="2"/>
  </si>
  <si>
    <t>未　定</t>
    <rPh sb="0" eb="1">
      <t>ミ</t>
    </rPh>
    <rPh sb="2" eb="3">
      <t>サダム</t>
    </rPh>
    <phoneticPr fontId="2"/>
  </si>
  <si>
    <t>※　施工者「未定」のときは、工事着工前に施工者決定届が必要です。</t>
    <rPh sb="2" eb="5">
      <t>セコウシャ</t>
    </rPh>
    <rPh sb="6" eb="8">
      <t>ミテイ</t>
    </rPh>
    <rPh sb="14" eb="19">
      <t>コウジチャッコウマエ</t>
    </rPh>
    <rPh sb="20" eb="26">
      <t>セコウシャケッテイトドケ</t>
    </rPh>
    <rPh sb="27" eb="29">
      <t>ヒツヨウ</t>
    </rPh>
    <phoneticPr fontId="2"/>
  </si>
  <si>
    <t>日ノ本太郎</t>
    <rPh sb="0" eb="1">
      <t>ヒ</t>
    </rPh>
    <rPh sb="2" eb="3">
      <t>モト</t>
    </rPh>
    <rPh sb="3" eb="5">
      <t>タロウ</t>
    </rPh>
    <phoneticPr fontId="2"/>
  </si>
  <si>
    <t>08220</t>
    <phoneticPr fontId="2"/>
  </si>
  <si>
    <t>児童福祉施設等（入所する者の寝室がないものに限る。）</t>
    <rPh sb="8" eb="10">
      <t>ニュウショ</t>
    </rPh>
    <rPh sb="12" eb="13">
      <t>モノ</t>
    </rPh>
    <rPh sb="14" eb="16">
      <t>シンシツ</t>
    </rPh>
    <rPh sb="22" eb="23">
      <t>カギ</t>
    </rPh>
    <phoneticPr fontId="2"/>
  </si>
  <si>
    <t>08152</t>
    <phoneticPr fontId="2"/>
  </si>
  <si>
    <t>美術館その他これに類するもの</t>
    <rPh sb="0" eb="3">
      <t>ビジュツカン</t>
    </rPh>
    <phoneticPr fontId="2"/>
  </si>
  <si>
    <t>助産所（入所する者の寝室があるものに限る。）</t>
    <rPh sb="4" eb="6">
      <t>ニュウショ</t>
    </rPh>
    <phoneticPr fontId="2"/>
  </si>
  <si>
    <t>08192</t>
    <phoneticPr fontId="2"/>
  </si>
  <si>
    <t>助産所（入所する者の寝室がないものに限る。）</t>
    <rPh sb="4" eb="6">
      <t>ニュウショ</t>
    </rPh>
    <phoneticPr fontId="2"/>
  </si>
  <si>
    <t>児童福祉施設等（入所する者の寝室があるものに限る。）</t>
    <rPh sb="0" eb="7">
      <t>ジドウフクシシセツトウ</t>
    </rPh>
    <rPh sb="8" eb="10">
      <t>ニュウショ</t>
    </rPh>
    <phoneticPr fontId="2"/>
  </si>
  <si>
    <t>※　構造を選択してください。混構造の時は、S19セルも選択。</t>
    <rPh sb="2" eb="4">
      <t>コウゾウ</t>
    </rPh>
    <rPh sb="5" eb="7">
      <t>センタク</t>
    </rPh>
    <rPh sb="14" eb="15">
      <t>コン</t>
    </rPh>
    <rPh sb="15" eb="17">
      <t>コウゾウ</t>
    </rPh>
    <rPh sb="18" eb="19">
      <t>トキ</t>
    </rPh>
    <rPh sb="27" eb="29">
      <t>センタク</t>
    </rPh>
    <phoneticPr fontId="2"/>
  </si>
  <si>
    <t>　　選択肢にないものは、H61セルに直接入力。</t>
    <rPh sb="2" eb="5">
      <t>センタクシ</t>
    </rPh>
    <rPh sb="18" eb="20">
      <t>チョクセツ</t>
    </rPh>
    <rPh sb="20" eb="22">
      <t>ニュウリョク</t>
    </rPh>
    <phoneticPr fontId="2"/>
  </si>
  <si>
    <t>混構造のときはT88セルも選択。</t>
    <rPh sb="0" eb="3">
      <t>コンコウゾウ</t>
    </rPh>
    <rPh sb="13" eb="15">
      <t>センタク</t>
    </rPh>
    <phoneticPr fontId="2"/>
  </si>
  <si>
    <t>「業者date」シートの建築士整理Noを入力してください。</t>
    <rPh sb="1" eb="3">
      <t>ギョウシャ</t>
    </rPh>
    <rPh sb="12" eb="15">
      <t>ケンチクシ</t>
    </rPh>
    <rPh sb="15" eb="17">
      <t>セイリ</t>
    </rPh>
    <rPh sb="20" eb="22">
      <t>ニュウリョク</t>
    </rPh>
    <phoneticPr fontId="2"/>
  </si>
  <si>
    <t>「業者date」シートの工事施工者整理Noを入力してください。</t>
    <rPh sb="1" eb="3">
      <t>ギョウシャ</t>
    </rPh>
    <rPh sb="12" eb="17">
      <t>コウジセコウシャ</t>
    </rPh>
    <rPh sb="17" eb="19">
      <t>セイリ</t>
    </rPh>
    <rPh sb="22" eb="24">
      <t>ニュウリョク</t>
    </rPh>
    <phoneticPr fontId="2"/>
  </si>
  <si>
    <t>※　申請日は、本申請の日付としてください。</t>
    <rPh sb="2" eb="4">
      <t>シンセイ</t>
    </rPh>
    <rPh sb="4" eb="5">
      <t>ビ</t>
    </rPh>
    <rPh sb="7" eb="8">
      <t>ホン</t>
    </rPh>
    <rPh sb="8" eb="10">
      <t>シンセイ</t>
    </rPh>
    <rPh sb="11" eb="13">
      <t>ヒヅケ</t>
    </rPh>
    <phoneticPr fontId="2"/>
  </si>
  <si>
    <t xml:space="preserve">着工までに権利を確定する </t>
    <rPh sb="0" eb="2">
      <t>チャッコウ</t>
    </rPh>
    <rPh sb="5" eb="7">
      <t>ケンリ</t>
    </rPh>
    <rPh sb="8" eb="10">
      <t>カクテイ</t>
    </rPh>
    <phoneticPr fontId="2"/>
  </si>
  <si>
    <t>※　確認申請時に検査申請の委任まで受けている場合は、委任状を省略できます。</t>
    <rPh sb="2" eb="7">
      <t>カクニンシンセイジ</t>
    </rPh>
    <rPh sb="8" eb="10">
      <t>ケンサ</t>
    </rPh>
    <rPh sb="10" eb="12">
      <t>シンセイ</t>
    </rPh>
    <rPh sb="13" eb="15">
      <t>イニン</t>
    </rPh>
    <rPh sb="17" eb="18">
      <t>ウ</t>
    </rPh>
    <rPh sb="22" eb="24">
      <t>バアイ</t>
    </rPh>
    <rPh sb="26" eb="29">
      <t>イニンジョウ</t>
    </rPh>
    <rPh sb="30" eb="32">
      <t>ショウリャク</t>
    </rPh>
    <phoneticPr fontId="2"/>
  </si>
  <si>
    <t>住宅瑕疵担保保険の躯体検査受検により特定工程の検査省略（検査合格証添付）</t>
    <rPh sb="0" eb="8">
      <t>ジュウタクカシタンポホケン</t>
    </rPh>
    <rPh sb="9" eb="13">
      <t>クタイケンサ</t>
    </rPh>
    <rPh sb="13" eb="15">
      <t>ジュケン</t>
    </rPh>
    <rPh sb="18" eb="22">
      <t>トクテイコウテイ</t>
    </rPh>
    <rPh sb="23" eb="27">
      <t>ケンサショウリャク</t>
    </rPh>
    <rPh sb="28" eb="30">
      <t>ケンサ</t>
    </rPh>
    <rPh sb="30" eb="33">
      <t>ゴウカクショウ</t>
    </rPh>
    <rPh sb="33" eb="35">
      <t>テンプ</t>
    </rPh>
    <phoneticPr fontId="2"/>
  </si>
  <si>
    <t>フラット３５の中間検査受検により特定工程の検査省略（検査合格証添付）</t>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</si>
  <si>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住宅性能評価の中間検査受検により特定工程の検査省略（検査合格証添付）</t>
    <rPh sb="0" eb="4">
      <t>ジュウタクセイノウ</t>
    </rPh>
    <rPh sb="4" eb="6">
      <t>ヒョウカ</t>
    </rPh>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</si>
  <si>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該当するものの番号を入力してください。</t>
    <rPh sb="0" eb="2">
      <t>ガイトウ</t>
    </rPh>
    <rPh sb="7" eb="9">
      <t>バンゴウ</t>
    </rPh>
    <rPh sb="10" eb="12">
      <t>ニュウリョク</t>
    </rPh>
    <phoneticPr fontId="2"/>
  </si>
  <si>
    <t>【ﾎ．認定機械室等の部分】</t>
    <rPh sb="3" eb="8">
      <t>ニンテイキカイシツ</t>
    </rPh>
    <rPh sb="8" eb="9">
      <t>トウ</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</si>
  <si>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</si>
  <si>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</si>
  <si>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</si>
  <si>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【ﾘ．自家発電設備の設置部分】</t>
    <rPh sb="3" eb="5">
      <t>ジカ</t>
    </rPh>
    <rPh sb="5" eb="7">
      <t>ハツデン</t>
    </rPh>
    <rPh sb="7" eb="9">
      <t>セツビ</t>
    </rPh>
    <rPh sb="10" eb="12">
      <t>セッチ</t>
    </rPh>
    <rPh sb="12" eb="14">
      <t>ブブン</t>
    </rPh>
    <phoneticPr fontId="2"/>
  </si>
  <si>
    <t>【ﾇ．貯水槽の設置部分】</t>
    <rPh sb="3" eb="6">
      <t>チョスイソウ</t>
    </rPh>
    <rPh sb="7" eb="9">
      <t>セッチ</t>
    </rPh>
    <rPh sb="9" eb="11">
      <t>ブブン</t>
    </rPh>
    <phoneticPr fontId="2"/>
  </si>
  <si>
    <t>【ﾙ．宅配ﾎﾞｯｸｽの設置部分】</t>
    <rPh sb="3" eb="5">
      <t>タクハイ</t>
    </rPh>
    <rPh sb="11" eb="13">
      <t>セッチ</t>
    </rPh>
    <rPh sb="14" eb="15">
      <t>ブブン</t>
    </rPh>
    <phoneticPr fontId="2"/>
  </si>
  <si>
    <t>【ｦ．その他の不算入部分】</t>
    <rPh sb="5" eb="6">
      <t>タ</t>
    </rPh>
    <rPh sb="7" eb="10">
      <t>フサンニュウ</t>
    </rPh>
    <rPh sb="10" eb="12">
      <t>ブブン</t>
    </rPh>
    <rPh sb="11" eb="12">
      <t>ブブン</t>
    </rPh>
    <phoneticPr fontId="2"/>
  </si>
  <si>
    <t>【ﾜ．住宅の部分】</t>
    <rPh sb="3" eb="5">
      <t>ジュウタク</t>
    </rPh>
    <rPh sb="6" eb="8">
      <t>ブブン</t>
    </rPh>
    <phoneticPr fontId="2"/>
  </si>
  <si>
    <t>【ｶ．老人ﾎｰﾑ等の部分】</t>
    <rPh sb="3" eb="5">
      <t>ロウジン</t>
    </rPh>
    <rPh sb="8" eb="9">
      <t>トウ</t>
    </rPh>
    <rPh sb="10" eb="12">
      <t>ブブン</t>
    </rPh>
    <phoneticPr fontId="2"/>
  </si>
  <si>
    <t>【ﾖ．延べ面積】</t>
    <rPh sb="3" eb="4">
      <t>ノ</t>
    </rPh>
    <rPh sb="5" eb="7">
      <t>メンセキ</t>
    </rPh>
    <phoneticPr fontId="2"/>
  </si>
  <si>
    <t>【ﾀ．容積率】</t>
    <rPh sb="3" eb="5">
      <t>ヨウセキ</t>
    </rPh>
    <rPh sb="5" eb="6">
      <t>リツ</t>
    </rPh>
    <phoneticPr fontId="2"/>
  </si>
  <si>
    <t>※　ト．は、災害用のものです。</t>
    <rPh sb="6" eb="9">
      <t>サイガイヨウ</t>
    </rPh>
    <phoneticPr fontId="2"/>
  </si>
  <si>
    <t>確認申請申込 事前情報</t>
    <rPh sb="0" eb="4">
      <t>カクニンシンセイ</t>
    </rPh>
    <rPh sb="4" eb="6">
      <t>モウシコミ</t>
    </rPh>
    <rPh sb="7" eb="9">
      <t>ジゼン</t>
    </rPh>
    <rPh sb="9" eb="11">
      <t>ジョウホウ</t>
    </rPh>
    <phoneticPr fontId="2"/>
  </si>
  <si>
    <t>・電子申請の設計図書はプロパティに設計図書作成者の署名をしてください。</t>
    <rPh sb="1" eb="5">
      <t>デンシシンセイ</t>
    </rPh>
    <rPh sb="6" eb="8">
      <t>セッケイ</t>
    </rPh>
    <rPh sb="8" eb="10">
      <t>トショ</t>
    </rPh>
    <rPh sb="17" eb="19">
      <t>セッケイ</t>
    </rPh>
    <rPh sb="19" eb="21">
      <t>トショ</t>
    </rPh>
    <rPh sb="21" eb="24">
      <t>サクセイシャ</t>
    </rPh>
    <rPh sb="25" eb="27">
      <t>ショメイ</t>
    </rPh>
    <phoneticPr fontId="2"/>
  </si>
  <si>
    <t>・事前相談の回答を受けている場合は、使用した図書を申請正本に添付してください。</t>
    <rPh sb="1" eb="3">
      <t>ジゼン</t>
    </rPh>
    <rPh sb="3" eb="5">
      <t>ソウダン</t>
    </rPh>
    <rPh sb="6" eb="8">
      <t>カイトウ</t>
    </rPh>
    <rPh sb="9" eb="10">
      <t>ウ</t>
    </rPh>
    <rPh sb="14" eb="16">
      <t>バアイ</t>
    </rPh>
    <rPh sb="18" eb="20">
      <t>シヨウ</t>
    </rPh>
    <rPh sb="22" eb="24">
      <t>トショ</t>
    </rPh>
    <rPh sb="25" eb="27">
      <t>シンセイ</t>
    </rPh>
    <rPh sb="27" eb="29">
      <t>セイホン</t>
    </rPh>
    <rPh sb="30" eb="32">
      <t>テンプ</t>
    </rPh>
    <phoneticPr fontId="2"/>
  </si>
  <si>
    <t>・ご提供の情報にのみ基づく審査ですので、隠れた条件がある場合は結論が変わることがあります。</t>
    <rPh sb="2" eb="4">
      <t>テイキョウ</t>
    </rPh>
    <rPh sb="5" eb="7">
      <t>ジョウホウ</t>
    </rPh>
    <rPh sb="10" eb="11">
      <t>モト</t>
    </rPh>
    <rPh sb="13" eb="15">
      <t>シンサ</t>
    </rPh>
    <rPh sb="20" eb="21">
      <t>カク</t>
    </rPh>
    <rPh sb="23" eb="25">
      <t>ジョウケン</t>
    </rPh>
    <rPh sb="28" eb="30">
      <t>バアイ</t>
    </rPh>
    <rPh sb="31" eb="33">
      <t>ケツロン</t>
    </rPh>
    <rPh sb="34" eb="35">
      <t>カ</t>
    </rPh>
    <phoneticPr fontId="2"/>
  </si>
  <si>
    <t>・紙面申請の設計図書はA3版を標準とし、A2版のものは４つ折り袋詰めにて提出してください。</t>
    <rPh sb="1" eb="5">
      <t>シメンシンセイ</t>
    </rPh>
    <rPh sb="6" eb="8">
      <t>セッケイ</t>
    </rPh>
    <rPh sb="8" eb="10">
      <t>トショ</t>
    </rPh>
    <rPh sb="13" eb="14">
      <t>バン</t>
    </rPh>
    <rPh sb="15" eb="17">
      <t>ヒョウジュン</t>
    </rPh>
    <rPh sb="22" eb="23">
      <t>バン</t>
    </rPh>
    <rPh sb="29" eb="30">
      <t>オ</t>
    </rPh>
    <rPh sb="31" eb="32">
      <t>フクロ</t>
    </rPh>
    <rPh sb="32" eb="33">
      <t>ヅ</t>
    </rPh>
    <rPh sb="36" eb="38">
      <t>テイシュツ</t>
    </rPh>
    <phoneticPr fontId="2"/>
  </si>
  <si>
    <t>←漏れ多し（入力すると色が消えます。）</t>
    <rPh sb="1" eb="2">
      <t>モ</t>
    </rPh>
    <rPh sb="3" eb="4">
      <t>オオ</t>
    </rPh>
    <rPh sb="6" eb="8">
      <t>ニュウリョク</t>
    </rPh>
    <rPh sb="11" eb="12">
      <t>イロ</t>
    </rPh>
    <rPh sb="13" eb="14">
      <t>キ</t>
    </rPh>
    <phoneticPr fontId="2"/>
  </si>
  <si>
    <t>㊟　本票を使用する場合は、申請書提出前に、必ず委任者に写しをお渡しください。</t>
    <rPh sb="2" eb="4">
      <t>ホンヒョウ</t>
    </rPh>
    <rPh sb="5" eb="7">
      <t>シヨウ</t>
    </rPh>
    <rPh sb="9" eb="11">
      <t>バアイ</t>
    </rPh>
    <rPh sb="13" eb="19">
      <t>シンセイショテイシュツマエ</t>
    </rPh>
    <rPh sb="21" eb="22">
      <t>カナラ</t>
    </rPh>
    <rPh sb="23" eb="26">
      <t>イニンシャ</t>
    </rPh>
    <rPh sb="27" eb="28">
      <t>ウツ</t>
    </rPh>
    <rPh sb="31" eb="32">
      <t>ワタ</t>
    </rPh>
    <phoneticPr fontId="2"/>
  </si>
  <si>
    <t>※　ご連絡先とご連絡方法（選択式）を入力して下さい。</t>
    <rPh sb="3" eb="6">
      <t>レンラクサキ</t>
    </rPh>
    <rPh sb="8" eb="12">
      <t>レンラクホウホウ</t>
    </rPh>
    <rPh sb="13" eb="16">
      <t>センタクシキ</t>
    </rPh>
    <rPh sb="18" eb="20">
      <t>ニュウリョク</t>
    </rPh>
    <rPh sb="22" eb="23">
      <t>クダ</t>
    </rPh>
    <phoneticPr fontId="2"/>
  </si>
  <si>
    <t>確認申請申込 事前情報</t>
    <rPh sb="0" eb="4">
      <t>カクニンシンセイ</t>
    </rPh>
    <rPh sb="4" eb="6">
      <t>モウシコミ</t>
    </rPh>
    <rPh sb="7" eb="11">
      <t>ジゼンジョウホウ</t>
    </rPh>
    <phoneticPr fontId="2"/>
  </si>
  <si>
    <t>追加説明書（確認申請）</t>
  </si>
  <si>
    <t>令和</t>
    <rPh sb="0" eb="2">
      <t>レイワ</t>
    </rPh>
    <phoneticPr fontId="31"/>
  </si>
  <si>
    <t>年</t>
    <rPh sb="0" eb="1">
      <t>ネン</t>
    </rPh>
    <phoneticPr fontId="31"/>
  </si>
  <si>
    <t>株式会社北関東建築検査機構</t>
    <phoneticPr fontId="31"/>
  </si>
  <si>
    <t>代表取締役　田口和宏　　様</t>
    <phoneticPr fontId="31"/>
  </si>
  <si>
    <t>代理者</t>
    <rPh sb="0" eb="3">
      <t>ダイリシャ</t>
    </rPh>
    <phoneticPr fontId="31"/>
  </si>
  <si>
    <t>事務所名</t>
    <rPh sb="0" eb="4">
      <t>ジムショメイ</t>
    </rPh>
    <phoneticPr fontId="31"/>
  </si>
  <si>
    <t>氏　　　名</t>
    <rPh sb="0" eb="1">
      <t>シ</t>
    </rPh>
    <rPh sb="4" eb="5">
      <t>ナ</t>
    </rPh>
    <phoneticPr fontId="31"/>
  </si>
  <si>
    <r>
      <t>建築基準法第</t>
    </r>
    <r>
      <rPr>
        <sz val="11"/>
        <color indexed="8"/>
        <rFont val="ＭＳ 明朝"/>
        <family val="1"/>
        <charset val="128"/>
      </rPr>
      <t>18条の３及び確認審査等に関する指針（平19年第835号）第１第５項第三号ロによる</t>
    </r>
    <phoneticPr fontId="31"/>
  </si>
  <si>
    <t>追加説明書を下記のとおり提出します。</t>
  </si>
  <si>
    <t>１、物 件 番 号</t>
    <rPh sb="2" eb="3">
      <t>モノ</t>
    </rPh>
    <rPh sb="4" eb="5">
      <t>ケン</t>
    </rPh>
    <rPh sb="6" eb="7">
      <t>バン</t>
    </rPh>
    <rPh sb="8" eb="9">
      <t>ゴウ</t>
    </rPh>
    <phoneticPr fontId="31"/>
  </si>
  <si>
    <t>２、建　 築  主</t>
    <rPh sb="2" eb="3">
      <t>ケン</t>
    </rPh>
    <rPh sb="5" eb="6">
      <t>チク</t>
    </rPh>
    <rPh sb="8" eb="9">
      <t>シュ</t>
    </rPh>
    <phoneticPr fontId="31"/>
  </si>
  <si>
    <t>３、建 築 場 所</t>
    <phoneticPr fontId="31"/>
  </si>
  <si>
    <t>※　建築場所は「〇市〇町」程度で支障ありません。</t>
    <rPh sb="2" eb="6">
      <t>ケンチクバショ</t>
    </rPh>
    <rPh sb="9" eb="10">
      <t>シ</t>
    </rPh>
    <rPh sb="11" eb="12">
      <t>マチ</t>
    </rPh>
    <rPh sb="13" eb="15">
      <t>テイド</t>
    </rPh>
    <rPh sb="16" eb="18">
      <t>シショウ</t>
    </rPh>
    <phoneticPr fontId="2"/>
  </si>
  <si>
    <t>指摘事項</t>
  </si>
  <si>
    <t>報告内容</t>
  </si>
  <si>
    <t>全項目</t>
    <rPh sb="0" eb="3">
      <t>ゼンコウモク</t>
    </rPh>
    <phoneticPr fontId="2"/>
  </si>
  <si>
    <t>添付の修正図書のとおりです。</t>
    <rPh sb="0" eb="2">
      <t>テンプ</t>
    </rPh>
    <rPh sb="3" eb="7">
      <t>シュウセイトショ</t>
    </rPh>
    <phoneticPr fontId="2"/>
  </si>
  <si>
    <t>※　説明が必要な場合は、こちらに記述して下さい。</t>
    <rPh sb="2" eb="4">
      <t>セツメイ</t>
    </rPh>
    <rPh sb="5" eb="7">
      <t>ヒツヨウ</t>
    </rPh>
    <rPh sb="8" eb="10">
      <t>バアイ</t>
    </rPh>
    <rPh sb="16" eb="18">
      <t>キジュツ</t>
    </rPh>
    <rPh sb="20" eb="21">
      <t>クダ</t>
    </rPh>
    <phoneticPr fontId="2"/>
  </si>
  <si>
    <t>㊟　別添がある場合は、その旨を本書に記載する。</t>
    <phoneticPr fontId="31"/>
  </si>
  <si>
    <t>【ﾊ．建蔽率】</t>
    <rPh sb="3" eb="6">
      <t>ケンペイリツ</t>
    </rPh>
    <phoneticPr fontId="2"/>
  </si>
  <si>
    <t>【ﾛ．建蔽率の算定の基礎となる建築面積】</t>
    <rPh sb="3" eb="6">
      <t>ケンペイリツ</t>
    </rPh>
    <rPh sb="7" eb="9">
      <t>サンテイ</t>
    </rPh>
    <rPh sb="10" eb="12">
      <t>キソ</t>
    </rPh>
    <rPh sb="15" eb="17">
      <t>ケンチク</t>
    </rPh>
    <rPh sb="17" eb="19">
      <t>メンセキ</t>
    </rPh>
    <phoneticPr fontId="2"/>
  </si>
  <si>
    <t>←</t>
    <phoneticPr fontId="2"/>
  </si>
  <si>
    <t>確認済証の交付を受けたら日付・番号を入力しておきましょう。</t>
    <rPh sb="0" eb="4">
      <t>カクニンズミショウ</t>
    </rPh>
    <rPh sb="5" eb="7">
      <t>コウフ</t>
    </rPh>
    <rPh sb="8" eb="9">
      <t>ウ</t>
    </rPh>
    <rPh sb="12" eb="14">
      <t>ヒヅケ</t>
    </rPh>
    <rPh sb="15" eb="17">
      <t>バンゴウ</t>
    </rPh>
    <rPh sb="18" eb="20">
      <t>ニュウリョク</t>
    </rPh>
    <phoneticPr fontId="2"/>
  </si>
  <si>
    <t>検査申請書に番号・日付が連動します。</t>
    <rPh sb="0" eb="5">
      <t>ケンサシンセイショ</t>
    </rPh>
    <rPh sb="6" eb="8">
      <t>バンゴウ</t>
    </rPh>
    <rPh sb="9" eb="11">
      <t>ヒヅケ</t>
    </rPh>
    <rPh sb="12" eb="14">
      <t>レンドウ</t>
    </rPh>
    <phoneticPr fontId="2"/>
  </si>
  <si>
    <t>例）　23RK1234V</t>
    <rPh sb="0" eb="1">
      <t>レイ</t>
    </rPh>
    <phoneticPr fontId="2"/>
  </si>
  <si>
    <t/>
  </si>
  <si>
    <t>A6665</t>
  </si>
  <si>
    <t>300-1233</t>
  </si>
  <si>
    <t>群馬県つくば市高尾山９９</t>
    <rPh sb="0" eb="2">
      <t>グンマ</t>
    </rPh>
    <rPh sb="2" eb="3">
      <t>ケン</t>
    </rPh>
    <rPh sb="6" eb="7">
      <t>シ</t>
    </rPh>
    <rPh sb="7" eb="9">
      <t>タカオ</t>
    </rPh>
    <phoneticPr fontId="2"/>
  </si>
  <si>
    <t>028-234-5677</t>
  </si>
  <si>
    <t>記入例</t>
    <rPh sb="0" eb="3">
      <t>キニュウレイ</t>
    </rPh>
    <phoneticPr fontId="2"/>
  </si>
  <si>
    <t>100-0001</t>
  </si>
  <si>
    <t>東京都中央区1-0　都心ビル</t>
    <rPh sb="0" eb="3">
      <t>トウキョウト</t>
    </rPh>
    <rPh sb="3" eb="6">
      <t>チュウオウク</t>
    </rPh>
    <rPh sb="10" eb="12">
      <t>トシン</t>
    </rPh>
    <phoneticPr fontId="2"/>
  </si>
  <si>
    <t>03-0001-0000</t>
  </si>
  <si>
    <t>0098</t>
  </si>
  <si>
    <t>株式会社大東亜工務店</t>
    <rPh sb="0" eb="4">
      <t>カブ</t>
    </rPh>
    <rPh sb="4" eb="7">
      <t>ダイトウア</t>
    </rPh>
    <rPh sb="7" eb="10">
      <t>コウムテン</t>
    </rPh>
    <phoneticPr fontId="2"/>
  </si>
  <si>
    <t>住宅用火災警報器</t>
    <rPh sb="0" eb="8">
      <t>ジュウタクヨウカサイケイホウキ</t>
    </rPh>
    <phoneticPr fontId="2"/>
  </si>
  <si>
    <t>←　実務担当者を記して下さい。</t>
    <rPh sb="2" eb="7">
      <t>ジツムタントウシャ</t>
    </rPh>
    <rPh sb="8" eb="9">
      <t>キ</t>
    </rPh>
    <rPh sb="11" eb="12">
      <t>クダ</t>
    </rPh>
    <phoneticPr fontId="2"/>
  </si>
  <si>
    <t>不要</t>
    <rPh sb="0" eb="2">
      <t>フヨウ</t>
    </rPh>
    <phoneticPr fontId="2"/>
  </si>
  <si>
    <t>電子</t>
    <rPh sb="0" eb="2">
      <t>デンシ</t>
    </rPh>
    <phoneticPr fontId="2"/>
  </si>
  <si>
    <t>紙面</t>
    <rPh sb="0" eb="2">
      <t>シメン</t>
    </rPh>
    <phoneticPr fontId="2"/>
  </si>
  <si>
    <t>※　お引受けの際に領収書をスムーズに発行できるよう</t>
    <rPh sb="3" eb="5">
      <t>ヒキウ</t>
    </rPh>
    <rPh sb="7" eb="8">
      <t>サイ</t>
    </rPh>
    <rPh sb="9" eb="12">
      <t>リョウシュウショ</t>
    </rPh>
    <rPh sb="18" eb="20">
      <t>ハッコウ</t>
    </rPh>
    <phoneticPr fontId="2"/>
  </si>
  <si>
    <t>請求書の要否</t>
    <rPh sb="0" eb="3">
      <t>セイキュウショ</t>
    </rPh>
    <rPh sb="4" eb="6">
      <t>ヨウヒ</t>
    </rPh>
    <phoneticPr fontId="2"/>
  </si>
  <si>
    <t>請求書宛先</t>
    <rPh sb="0" eb="3">
      <t>セイキュウショ</t>
    </rPh>
    <rPh sb="3" eb="5">
      <t>アテサキ</t>
    </rPh>
    <phoneticPr fontId="2"/>
  </si>
  <si>
    <t>〇　中間検査申請手数料</t>
    <rPh sb="2" eb="4">
      <t>チュウカン</t>
    </rPh>
    <rPh sb="4" eb="6">
      <t>ケンサ</t>
    </rPh>
    <phoneticPr fontId="2"/>
  </si>
  <si>
    <t>〇　完了検査申請手数料</t>
    <rPh sb="2" eb="4">
      <t>カンリョウ</t>
    </rPh>
    <rPh sb="4" eb="6">
      <t>ケンサ</t>
    </rPh>
    <phoneticPr fontId="2"/>
  </si>
  <si>
    <t>NKBIによる中間検査済</t>
    <rPh sb="7" eb="11">
      <t>チュウカンケンサ</t>
    </rPh>
    <rPh sb="11" eb="12">
      <t>スミ</t>
    </rPh>
    <phoneticPr fontId="2"/>
  </si>
  <si>
    <t>※　省エネ適判物件は加算額あります。</t>
    <rPh sb="2" eb="3">
      <t>ショウ</t>
    </rPh>
    <rPh sb="5" eb="9">
      <t>テキハンブッケン</t>
    </rPh>
    <rPh sb="10" eb="13">
      <t>カサンガク</t>
    </rPh>
    <phoneticPr fontId="2"/>
  </si>
  <si>
    <t>(</t>
    <phoneticPr fontId="2"/>
  </si>
  <si>
    <t>中間</t>
    <rPh sb="0" eb="2">
      <t>チュウカン</t>
    </rPh>
    <phoneticPr fontId="2"/>
  </si>
  <si>
    <t>お申し込みのあった検査を下記のとおり行いますので、ご連絡申し上げます。</t>
    <rPh sb="1" eb="2">
      <t>モウ</t>
    </rPh>
    <rPh sb="3" eb="4">
      <t>コ</t>
    </rPh>
    <rPh sb="9" eb="11">
      <t>ケンサ</t>
    </rPh>
    <rPh sb="12" eb="14">
      <t>カキ</t>
    </rPh>
    <rPh sb="18" eb="19">
      <t>オコナ</t>
    </rPh>
    <rPh sb="26" eb="28">
      <t>レンラク</t>
    </rPh>
    <rPh sb="28" eb="29">
      <t>モウ</t>
    </rPh>
    <rPh sb="30" eb="31">
      <t>ア</t>
    </rPh>
    <phoneticPr fontId="31"/>
  </si>
  <si>
    <t>)</t>
    <phoneticPr fontId="2"/>
  </si>
  <si>
    <t>中間検査申込</t>
    <rPh sb="0" eb="6">
      <t>チュウカンケンサモウシコミ</t>
    </rPh>
    <phoneticPr fontId="31"/>
  </si>
  <si>
    <t>中間検査を下記のとおり申し込みます。</t>
    <rPh sb="0" eb="4">
      <t>チュウカンケンサ</t>
    </rPh>
    <rPh sb="5" eb="7">
      <t>カキ</t>
    </rPh>
    <rPh sb="11" eb="12">
      <t>モウ</t>
    </rPh>
    <rPh sb="13" eb="14">
      <t>コ</t>
    </rPh>
    <phoneticPr fontId="2"/>
  </si>
  <si>
    <t>（申込者）</t>
    <rPh sb="1" eb="4">
      <t>モウシコミシャ</t>
    </rPh>
    <phoneticPr fontId="31"/>
  </si>
  <si>
    <t>合格証の
受領方法</t>
    <rPh sb="0" eb="3">
      <t>ゴウカクショウ</t>
    </rPh>
    <rPh sb="5" eb="9">
      <t>ジュリョウホウホウ</t>
    </rPh>
    <phoneticPr fontId="2"/>
  </si>
  <si>
    <t>建 築 主</t>
    <rPh sb="0" eb="1">
      <t>ケン</t>
    </rPh>
    <rPh sb="2" eb="3">
      <t>チク</t>
    </rPh>
    <rPh sb="4" eb="5">
      <t>ヌシ</t>
    </rPh>
    <phoneticPr fontId="31"/>
  </si>
  <si>
    <t>建 築 地</t>
    <rPh sb="0" eb="1">
      <t>ケン</t>
    </rPh>
    <rPh sb="2" eb="3">
      <t>チク</t>
    </rPh>
    <rPh sb="4" eb="5">
      <t>チ</t>
    </rPh>
    <phoneticPr fontId="31"/>
  </si>
  <si>
    <t>検 査 日</t>
    <rPh sb="0" eb="1">
      <t>ケン</t>
    </rPh>
    <rPh sb="2" eb="3">
      <t>サ</t>
    </rPh>
    <rPh sb="4" eb="5">
      <t>ビ</t>
    </rPh>
    <phoneticPr fontId="31"/>
  </si>
  <si>
    <t>完了検査申込</t>
    <rPh sb="0" eb="2">
      <t>カンリョウ</t>
    </rPh>
    <rPh sb="2" eb="4">
      <t>ケンサ</t>
    </rPh>
    <rPh sb="4" eb="6">
      <t>モウシコミ</t>
    </rPh>
    <phoneticPr fontId="31"/>
  </si>
  <si>
    <t>検査済証の
受領方法</t>
    <rPh sb="0" eb="3">
      <t>ケンサズミ</t>
    </rPh>
    <rPh sb="3" eb="4">
      <t>ショウ</t>
    </rPh>
    <rPh sb="6" eb="10">
      <t>ジュリョウホウホウ</t>
    </rPh>
    <phoneticPr fontId="2"/>
  </si>
  <si>
    <t>工事写真　（　基礎配筋　　　軸組　　）</t>
    <rPh sb="0" eb="2">
      <t>コウジ</t>
    </rPh>
    <rPh sb="2" eb="4">
      <t>シャシン</t>
    </rPh>
    <rPh sb="7" eb="9">
      <t>キソ</t>
    </rPh>
    <rPh sb="9" eb="11">
      <t>ハイキン</t>
    </rPh>
    <rPh sb="14" eb="16">
      <t>ジクグミ</t>
    </rPh>
    <phoneticPr fontId="31"/>
  </si>
  <si>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</si>
  <si>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</si>
  <si>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建築基準法施行令第108条の４第1項第1号イ及びロに掲げる基準に適合する構造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2"/>
  </si>
  <si>
    <t>建築基準法施行令第109条の７第1項第1号に掲げる基準に適合する構造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</si>
  <si>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2F</t>
    <phoneticPr fontId="2"/>
  </si>
  <si>
    <t xml:space="preserve">建築士を１０人まで登録しておけます。  </t>
    <rPh sb="0" eb="3">
      <t>ケンチクシ</t>
    </rPh>
    <rPh sb="6" eb="7">
      <t>ニン</t>
    </rPh>
    <rPh sb="9" eb="11">
      <t>トウロク</t>
    </rPh>
    <phoneticPr fontId="2"/>
  </si>
  <si>
    <t>施工者を10社まで登録しておけます。　</t>
    <rPh sb="0" eb="2">
      <t>セコウ</t>
    </rPh>
    <rPh sb="2" eb="3">
      <t>シャ</t>
    </rPh>
    <rPh sb="6" eb="7">
      <t>シャ</t>
    </rPh>
    <rPh sb="9" eb="11">
      <t>トウロク</t>
    </rPh>
    <phoneticPr fontId="2"/>
  </si>
  <si>
    <t>日付は「ｍ/ｄ」で入力します。</t>
    <rPh sb="0" eb="2">
      <t>ヒヅケ</t>
    </rPh>
    <rPh sb="9" eb="11">
      <t>ニュウリョク</t>
    </rPh>
    <phoneticPr fontId="2"/>
  </si>
  <si>
    <t>完了検査を下記のとおり申し込みます。</t>
    <rPh sb="0" eb="2">
      <t>カンリョウ</t>
    </rPh>
    <rPh sb="2" eb="4">
      <t>ケンサ</t>
    </rPh>
    <rPh sb="5" eb="7">
      <t>カキ</t>
    </rPh>
    <rPh sb="11" eb="12">
      <t>モウ</t>
    </rPh>
    <rPh sb="13" eb="14">
      <t>コ</t>
    </rPh>
    <phoneticPr fontId="2"/>
  </si>
  <si>
    <r>
      <t>紙面（</t>
    </r>
    <r>
      <rPr>
        <sz val="9"/>
        <color theme="1"/>
        <rFont val="ＭＳ Ｐ明朝"/>
        <family val="1"/>
        <charset val="128"/>
      </rPr>
      <t>窓口渡に限る</t>
    </r>
    <r>
      <rPr>
        <sz val="11"/>
        <color theme="1"/>
        <rFont val="ＭＳ Ｐ明朝"/>
        <family val="1"/>
        <charset val="128"/>
      </rPr>
      <t>）</t>
    </r>
    <rPh sb="0" eb="2">
      <t>シメン</t>
    </rPh>
    <rPh sb="3" eb="6">
      <t>マドグチワタ</t>
    </rPh>
    <rPh sb="7" eb="8">
      <t>カギ</t>
    </rPh>
    <phoneticPr fontId="2"/>
  </si>
  <si>
    <t>基本(3号)</t>
    <rPh sb="0" eb="2">
      <t>キホン</t>
    </rPh>
    <rPh sb="4" eb="5">
      <t>ゴウ</t>
    </rPh>
    <phoneticPr fontId="2"/>
  </si>
  <si>
    <t>←　申請書から連動します。</t>
    <rPh sb="2" eb="5">
      <t>シンセイショ</t>
    </rPh>
    <rPh sb="7" eb="9">
      <t>レンドウ</t>
    </rPh>
    <phoneticPr fontId="2"/>
  </si>
  <si>
    <t>電子申請は3号建築物に限ります。</t>
    <rPh sb="0" eb="4">
      <t>デンシシンセイ</t>
    </rPh>
    <rPh sb="6" eb="10">
      <t>ゴウケンチクブツ</t>
    </rPh>
    <rPh sb="11" eb="12">
      <t>カギ</t>
    </rPh>
    <phoneticPr fontId="2"/>
  </si>
  <si>
    <t>※　紙面請求書は、窓口手渡しまたは最終段階での郵送になります。</t>
    <rPh sb="2" eb="7">
      <t>シメンセイキュウショ</t>
    </rPh>
    <rPh sb="17" eb="21">
      <t>サイシュウダンカイ</t>
    </rPh>
    <rPh sb="23" eb="25">
      <t>ユウソウ</t>
    </rPh>
    <phoneticPr fontId="2"/>
  </si>
  <si>
    <t>【ｲ．建築基準法第6条の3第1項ただし書又は法第18条第5項ただし書の</t>
    <rPh sb="3" eb="5">
      <t>ケンチク</t>
    </rPh>
    <rPh sb="5" eb="8">
      <t>キジュンホウ</t>
    </rPh>
    <rPh sb="8" eb="9">
      <t>ダイ</t>
    </rPh>
    <rPh sb="10" eb="11">
      <t>ジョウ</t>
    </rPh>
    <rPh sb="13" eb="14">
      <t>ダイ</t>
    </rPh>
    <rPh sb="15" eb="16">
      <t>コウ</t>
    </rPh>
    <rPh sb="19" eb="20">
      <t>ガ</t>
    </rPh>
    <rPh sb="20" eb="21">
      <t>マタ</t>
    </rPh>
    <rPh sb="22" eb="23">
      <t>ホウ</t>
    </rPh>
    <rPh sb="23" eb="24">
      <t>ダイ</t>
    </rPh>
    <rPh sb="26" eb="27">
      <t>ジョウ</t>
    </rPh>
    <rPh sb="27" eb="28">
      <t>ダイ</t>
    </rPh>
    <rPh sb="29" eb="30">
      <t>コウ</t>
    </rPh>
    <rPh sb="33" eb="34">
      <t>ガ</t>
    </rPh>
    <phoneticPr fontId="2"/>
  </si>
  <si>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</si>
  <si>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2"/>
  </si>
  <si>
    <t>【ﾎ．認定型式の認定番号】</t>
    <rPh sb="5" eb="7">
      <t>カタシキ</t>
    </rPh>
    <rPh sb="8" eb="10">
      <t>ニンテイ</t>
    </rPh>
    <rPh sb="10" eb="12">
      <t>バンゴウ</t>
    </rPh>
    <phoneticPr fontId="2"/>
  </si>
  <si>
    <t>【ﾍ．適合する一連の規定の区分】</t>
    <rPh sb="3" eb="5">
      <t>テキゴウ</t>
    </rPh>
    <rPh sb="7" eb="9">
      <t>イチレン</t>
    </rPh>
    <rPh sb="10" eb="12">
      <t>キテイ</t>
    </rPh>
    <rPh sb="13" eb="15">
      <t>クブン</t>
    </rPh>
    <phoneticPr fontId="2"/>
  </si>
  <si>
    <t>【ﾄ．認証型式部材等の認証番号】</t>
    <rPh sb="3" eb="5">
      <t>ニンショウ</t>
    </rPh>
    <rPh sb="5" eb="7">
      <t>カタシキ</t>
    </rPh>
    <rPh sb="6" eb="7">
      <t>テイケイ</t>
    </rPh>
    <rPh sb="7" eb="9">
      <t>ブザイ</t>
    </rPh>
    <rPh sb="9" eb="10">
      <t>トウ</t>
    </rPh>
    <rPh sb="11" eb="13">
      <t>ニンショウ</t>
    </rPh>
    <rPh sb="13" eb="15">
      <t>バンゴウ</t>
    </rPh>
    <phoneticPr fontId="2"/>
  </si>
  <si>
    <t>【ﾛ．適用があるときは、特例の区分】</t>
    <rPh sb="3" eb="5">
      <t>テキヨウ</t>
    </rPh>
    <rPh sb="12" eb="14">
      <t>トクレイ</t>
    </rPh>
    <rPh sb="15" eb="17">
      <t>クブン</t>
    </rPh>
    <phoneticPr fontId="2"/>
  </si>
  <si>
    <t>建築基準法第６条の３第１項第2号に掲げる確認審査又は同法第１８条第５項第２号に掲げる審査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</si>
  <si>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建築基準法第６条の３第１項第１号に掲げる確認審査又は同法第１８条第５項第１号に掲げる審査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</si>
  <si>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（構造設計を行った構造設計一級建築士又は構造関係規定に適合することを確認した構造設計一級建築士）</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7">
      <t>コウゾウセッケイイッキュウケンチクシ</t>
    </rPh>
    <phoneticPr fontId="2"/>
  </si>
  <si>
    <t>（１）氏名</t>
    <rPh sb="3" eb="5">
      <t>シメイ</t>
    </rPh>
    <phoneticPr fontId="2"/>
  </si>
  <si>
    <t>（２）資格　構造設計一級建築士交付</t>
    <rPh sb="3" eb="5">
      <t>シカク</t>
    </rPh>
    <rPh sb="6" eb="8">
      <t>コウゾウ</t>
    </rPh>
    <rPh sb="8" eb="10">
      <t>セッケイ</t>
    </rPh>
    <rPh sb="10" eb="12">
      <t>イッキュウ</t>
    </rPh>
    <rPh sb="12" eb="15">
      <t>ケンチクシ</t>
    </rPh>
    <rPh sb="15" eb="17">
      <t>コウフ</t>
    </rPh>
    <phoneticPr fontId="2"/>
  </si>
  <si>
    <t>農林水産業</t>
    <phoneticPr fontId="2"/>
  </si>
  <si>
    <t>鉱業、採石業、砂利採取業、建設業</t>
  </si>
  <si>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</si>
  <si>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</si>
  <si>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</si>
  <si>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</si>
  <si>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</si>
  <si>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</si>
  <si>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</si>
  <si>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</si>
  <si>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</si>
  <si>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</si>
  <si>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</si>
  <si>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木造</t>
    <phoneticPr fontId="2"/>
  </si>
  <si>
    <t>鉄骨鉄筋コンクリート造</t>
    <phoneticPr fontId="2"/>
  </si>
  <si>
    <t>02</t>
    <phoneticPr fontId="2"/>
  </si>
  <si>
    <t>鉄筋コンクリート造</t>
    <phoneticPr fontId="2"/>
  </si>
  <si>
    <t>鉄骨造</t>
    <phoneticPr fontId="2"/>
  </si>
  <si>
    <t>コンクリートブロック造</t>
    <phoneticPr fontId="2"/>
  </si>
  <si>
    <t>06</t>
  </si>
  <si>
    <t>居住専用住宅（住宅、住宅附属建築物（物置、車庫等））</t>
    <rPh sb="0" eb="2">
      <t>キョジュウ</t>
    </rPh>
    <rPh sb="2" eb="4">
      <t>センヨウ</t>
    </rPh>
    <rPh sb="4" eb="6">
      <t>ジュウタク</t>
    </rPh>
    <phoneticPr fontId="2"/>
  </si>
  <si>
    <t>居住専用準住宅（寮、合宿所、寄宿舎、準住宅附属建築物（物置、車庫等））</t>
    <rPh sb="0" eb="2">
      <t>キョジュウ</t>
    </rPh>
    <rPh sb="2" eb="4">
      <t>センヨウ</t>
    </rPh>
    <rPh sb="4" eb="5">
      <t>ジュン</t>
    </rPh>
    <rPh sb="5" eb="7">
      <t>ジュウタク</t>
    </rPh>
    <phoneticPr fontId="2"/>
  </si>
  <si>
    <t>居住併用</t>
    <rPh sb="0" eb="4">
      <t>キョジュウヘイヨウ</t>
    </rPh>
    <phoneticPr fontId="2"/>
  </si>
  <si>
    <t>産業専業</t>
    <rPh sb="0" eb="4">
      <t>サンギョウセンギョウ</t>
    </rPh>
    <phoneticPr fontId="2"/>
  </si>
  <si>
    <t xml:space="preserve">  200㎡ &lt; A ≦    300㎡</t>
    <phoneticPr fontId="2"/>
  </si>
  <si>
    <t xml:space="preserve">  300㎡ &lt; A ≦    500㎡</t>
    <phoneticPr fontId="2"/>
  </si>
  <si>
    <t>構造計算≦200</t>
    <rPh sb="0" eb="2">
      <t>コウゾウ</t>
    </rPh>
    <rPh sb="2" eb="4">
      <t>ケイサン</t>
    </rPh>
    <phoneticPr fontId="2"/>
  </si>
  <si>
    <t>軸組壁量計算</t>
    <rPh sb="0" eb="2">
      <t>ジクグミ</t>
    </rPh>
    <rPh sb="2" eb="3">
      <t>ヘキ</t>
    </rPh>
    <rPh sb="3" eb="4">
      <t>リョウ</t>
    </rPh>
    <rPh sb="4" eb="6">
      <t>ケイサン</t>
    </rPh>
    <phoneticPr fontId="2"/>
  </si>
  <si>
    <t>【１１．確認の特例】</t>
    <rPh sb="4" eb="6">
      <t>カクニン</t>
    </rPh>
    <rPh sb="7" eb="9">
      <t>トクレイ</t>
    </rPh>
    <phoneticPr fontId="2"/>
  </si>
  <si>
    <t>構造計算≦300</t>
    <rPh sb="0" eb="2">
      <t>コウゾウ</t>
    </rPh>
    <rPh sb="2" eb="4">
      <t>ケイサン</t>
    </rPh>
    <phoneticPr fontId="2"/>
  </si>
  <si>
    <t>省エネ仕様</t>
    <rPh sb="0" eb="1">
      <t>ショウ</t>
    </rPh>
    <rPh sb="3" eb="5">
      <t>シヨウ</t>
    </rPh>
    <phoneticPr fontId="2"/>
  </si>
  <si>
    <t>※　天空率、避難安全検証法などは、別途加算</t>
    <rPh sb="2" eb="5">
      <t>テンクウリツ</t>
    </rPh>
    <rPh sb="6" eb="13">
      <t>ヒナンアンゼンケンショウホウ</t>
    </rPh>
    <rPh sb="17" eb="21">
      <t>ベットカサン</t>
    </rPh>
    <phoneticPr fontId="2"/>
  </si>
  <si>
    <t>引受承諾書の日付・番号を入力しておきましょう。</t>
    <rPh sb="0" eb="5">
      <t>ヒキウケショウダクショ</t>
    </rPh>
    <rPh sb="6" eb="8">
      <t>ヒヅケ</t>
    </rPh>
    <rPh sb="9" eb="11">
      <t>バンゴウ</t>
    </rPh>
    <rPh sb="12" eb="14">
      <t>ニュウリョク</t>
    </rPh>
    <phoneticPr fontId="2"/>
  </si>
  <si>
    <t>受付の連絡を受けたら番号を入力しておきましょう。</t>
    <rPh sb="0" eb="2">
      <t>ウケツケ</t>
    </rPh>
    <rPh sb="3" eb="5">
      <t>レンラク</t>
    </rPh>
    <rPh sb="6" eb="7">
      <t>ウ</t>
    </rPh>
    <rPh sb="10" eb="12">
      <t>バンゴウ</t>
    </rPh>
    <rPh sb="13" eb="15">
      <t>ニュウリョク</t>
    </rPh>
    <phoneticPr fontId="2"/>
  </si>
  <si>
    <t>メール通信、その他連絡の際に必要です。</t>
    <rPh sb="3" eb="5">
      <t>ツウシン</t>
    </rPh>
    <rPh sb="8" eb="9">
      <t>タ</t>
    </rPh>
    <rPh sb="9" eb="11">
      <t>レンラク</t>
    </rPh>
    <rPh sb="12" eb="13">
      <t>サイ</t>
    </rPh>
    <rPh sb="14" eb="16">
      <t>ヒツヨウ</t>
    </rPh>
    <phoneticPr fontId="2"/>
  </si>
  <si>
    <t>各種届出の際に必要です。</t>
    <rPh sb="0" eb="2">
      <t>カクシュ</t>
    </rPh>
    <rPh sb="2" eb="4">
      <t>トドケデ</t>
    </rPh>
    <rPh sb="5" eb="6">
      <t>サイ</t>
    </rPh>
    <rPh sb="7" eb="9">
      <t>ヒツヨウ</t>
    </rPh>
    <phoneticPr fontId="2"/>
  </si>
  <si>
    <t>基本(新3号)</t>
    <rPh sb="0" eb="2">
      <t>キホン</t>
    </rPh>
    <rPh sb="3" eb="4">
      <t>シン</t>
    </rPh>
    <rPh sb="5" eb="6">
      <t>ゴウ</t>
    </rPh>
    <phoneticPr fontId="2"/>
  </si>
  <si>
    <t xml:space="preserve"> 300㎡ &lt; A ≦    500㎡</t>
    <phoneticPr fontId="2"/>
  </si>
  <si>
    <t>※　省エネ対象物件は加算額あります。</t>
    <rPh sb="2" eb="3">
      <t>ショウ</t>
    </rPh>
    <rPh sb="5" eb="7">
      <t>タイショウ</t>
    </rPh>
    <rPh sb="7" eb="9">
      <t>ブッケン</t>
    </rPh>
    <rPh sb="10" eb="13">
      <t>カサンガク</t>
    </rPh>
    <phoneticPr fontId="2"/>
  </si>
  <si>
    <t>★　申請手数料一覧表は、下にスクロールしてください。</t>
    <rPh sb="2" eb="7">
      <t>シンセイテスウリョウ</t>
    </rPh>
    <rPh sb="7" eb="10">
      <t>イチランヒョウ</t>
    </rPh>
    <rPh sb="12" eb="13">
      <t>シタ</t>
    </rPh>
    <phoneticPr fontId="2"/>
  </si>
  <si>
    <t>※工事着工日</t>
    <rPh sb="1" eb="6">
      <t>コウジチャッコウビ</t>
    </rPh>
    <phoneticPr fontId="2"/>
  </si>
  <si>
    <t>※特定工程到達日</t>
    <rPh sb="1" eb="5">
      <t>トクテイコウテイ</t>
    </rPh>
    <rPh sb="5" eb="8">
      <t>トウタツビ</t>
    </rPh>
    <phoneticPr fontId="2"/>
  </si>
  <si>
    <t>検査面積</t>
    <rPh sb="0" eb="4">
      <t>ケンサメンセキ</t>
    </rPh>
    <phoneticPr fontId="2"/>
  </si>
  <si>
    <t>※工事完了日</t>
    <rPh sb="1" eb="6">
      <t>コウジカンリョウビ</t>
    </rPh>
    <phoneticPr fontId="2"/>
  </si>
  <si>
    <t>物件情報シートから連動しています。</t>
    <rPh sb="0" eb="4">
      <t>ブッケンジョウホウ</t>
    </rPh>
    <rPh sb="9" eb="11">
      <t>レンドウ</t>
    </rPh>
    <phoneticPr fontId="2"/>
  </si>
  <si>
    <t>←　申請書3面から連動します。</t>
    <rPh sb="2" eb="5">
      <t>シンセイショ</t>
    </rPh>
    <rPh sb="6" eb="7">
      <t>メン</t>
    </rPh>
    <rPh sb="9" eb="11">
      <t>レンドウ</t>
    </rPh>
    <phoneticPr fontId="2"/>
  </si>
  <si>
    <t>宅地造成等工事規制区域</t>
  </si>
  <si>
    <t>工事の実行日付（予定日ではない）を入力しておきましょう。</t>
    <rPh sb="0" eb="2">
      <t>コウジ</t>
    </rPh>
    <rPh sb="3" eb="5">
      <t>ジッコウ</t>
    </rPh>
    <rPh sb="5" eb="7">
      <t>ヒヅケ</t>
    </rPh>
    <rPh sb="8" eb="11">
      <t>ヨテイビ</t>
    </rPh>
    <rPh sb="17" eb="19">
      <t>ニュウリョク</t>
    </rPh>
    <phoneticPr fontId="2"/>
  </si>
  <si>
    <t>検査申請書に連動します。</t>
    <rPh sb="0" eb="5">
      <t>ケンサシンセイショ</t>
    </rPh>
    <rPh sb="6" eb="8">
      <t>レンドウ</t>
    </rPh>
    <phoneticPr fontId="2"/>
  </si>
  <si>
    <t>※　NKBIで中間検査、瑕疵担保保険検査を</t>
    <rPh sb="7" eb="11">
      <t>チュウカンケンサ</t>
    </rPh>
    <rPh sb="12" eb="20">
      <t>カシタンポホケンケンサ</t>
    </rPh>
    <phoneticPr fontId="2"/>
  </si>
  <si>
    <t>　　受検したもの割引あります。</t>
    <phoneticPr fontId="2"/>
  </si>
  <si>
    <t>標準</t>
    <rPh sb="0" eb="2">
      <t>ヒョウジュン</t>
    </rPh>
    <phoneticPr fontId="2"/>
  </si>
  <si>
    <t>変更大</t>
    <rPh sb="0" eb="3">
      <t>ヘンコウダイ</t>
    </rPh>
    <phoneticPr fontId="2"/>
  </si>
  <si>
    <t>変更小</t>
    <rPh sb="0" eb="3">
      <t>ヘンコウショウ</t>
    </rPh>
    <phoneticPr fontId="2"/>
  </si>
  <si>
    <t>見積価格</t>
    <rPh sb="0" eb="2">
      <t>ミツモリ</t>
    </rPh>
    <rPh sb="2" eb="4">
      <t>カカク</t>
    </rPh>
    <phoneticPr fontId="2"/>
  </si>
  <si>
    <t>〃</t>
    <phoneticPr fontId="2"/>
  </si>
  <si>
    <t>加算</t>
    <rPh sb="0" eb="2">
      <t>カサン</t>
    </rPh>
    <phoneticPr fontId="2"/>
  </si>
  <si>
    <t>※　加算額は確認申請と同額。天空率、避難安全検証法などは、別途加算</t>
    <rPh sb="2" eb="5">
      <t>カサンガク</t>
    </rPh>
    <rPh sb="6" eb="10">
      <t>カクニンシンセイ</t>
    </rPh>
    <rPh sb="11" eb="13">
      <t>ドウガク</t>
    </rPh>
    <rPh sb="14" eb="17">
      <t>テンクウリツ</t>
    </rPh>
    <rPh sb="18" eb="25">
      <t>ヒナンアンゼンケンショウホウ</t>
    </rPh>
    <rPh sb="29" eb="33">
      <t>ベットカサン</t>
    </rPh>
    <phoneticPr fontId="2"/>
  </si>
  <si>
    <t>省エネ(他機関)</t>
    <rPh sb="0" eb="1">
      <t>ショウ</t>
    </rPh>
    <rPh sb="4" eb="7">
      <t>タキカン</t>
    </rPh>
    <phoneticPr fontId="2"/>
  </si>
  <si>
    <t>省エネ(NKBI)</t>
    <rPh sb="0" eb="1">
      <t>ショウ</t>
    </rPh>
    <phoneticPr fontId="2"/>
  </si>
  <si>
    <t>〇　申請者（代理者）様からのお知らせ伝言板（自由記述）</t>
    <rPh sb="2" eb="5">
      <t>シンセイシャ</t>
    </rPh>
    <rPh sb="6" eb="9">
      <t>ダイリシャ</t>
    </rPh>
    <rPh sb="10" eb="11">
      <t>サマ</t>
    </rPh>
    <rPh sb="15" eb="16">
      <t>シ</t>
    </rPh>
    <rPh sb="18" eb="21">
      <t>デンゴンバン</t>
    </rPh>
    <rPh sb="22" eb="26">
      <t>ジユウキジュツ</t>
    </rPh>
    <phoneticPr fontId="2"/>
  </si>
  <si>
    <t>〇　確認申請手数料</t>
    <phoneticPr fontId="2"/>
  </si>
  <si>
    <t>〇　計画変更確認申請手数料</t>
    <rPh sb="2" eb="6">
      <t>ケイカクヘンコウ</t>
    </rPh>
    <phoneticPr fontId="2"/>
  </si>
  <si>
    <t>〇　中間検査申請手数料</t>
    <rPh sb="2" eb="6">
      <t>チュウカンケンサ</t>
    </rPh>
    <phoneticPr fontId="2"/>
  </si>
  <si>
    <t>〇　完了検査申請手数料</t>
    <rPh sb="2" eb="6">
      <t>カンリョウケンサ</t>
    </rPh>
    <phoneticPr fontId="2"/>
  </si>
  <si>
    <t>※　申請手数料は次ページ。本申請時の参考にしてください。</t>
    <rPh sb="2" eb="7">
      <t>シンセイテスウリョウ</t>
    </rPh>
    <rPh sb="8" eb="9">
      <t>ジ</t>
    </rPh>
    <rPh sb="13" eb="17">
      <t>ホンシンセイジ</t>
    </rPh>
    <rPh sb="18" eb="20">
      <t>サンコウ</t>
    </rPh>
    <phoneticPr fontId="2"/>
  </si>
  <si>
    <t>　㊟Root-2判定は休止中</t>
    <rPh sb="8" eb="10">
      <t>ハンテイ</t>
    </rPh>
    <rPh sb="11" eb="13">
      <t>キュウシ</t>
    </rPh>
    <rPh sb="13" eb="14">
      <t>チュウ</t>
    </rPh>
    <phoneticPr fontId="2"/>
  </si>
  <si>
    <t>　㊟省エネ適合判定は未対応</t>
    <rPh sb="2" eb="3">
      <t>ショウ</t>
    </rPh>
    <rPh sb="5" eb="7">
      <t>テキゴウ</t>
    </rPh>
    <rPh sb="7" eb="9">
      <t>ハンテイ</t>
    </rPh>
    <rPh sb="10" eb="13">
      <t>ミタイオウ</t>
    </rPh>
    <phoneticPr fontId="2"/>
  </si>
  <si>
    <t>【２0．その他必要な事項】</t>
    <rPh sb="6" eb="7">
      <t>タ</t>
    </rPh>
    <rPh sb="7" eb="9">
      <t>ヒツヨウ</t>
    </rPh>
    <rPh sb="10" eb="12">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</si>
</sst>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0_ ;_ &quot;¥&quot;* \-#,##0_ ;_ &quot;¥&quot;* &quot;-&quot;_ ;_ @_ "/>
    <numFmt numFmtId="176" formatCode="000\-0000"/>
    <numFmt numFmtId="177" formatCode="0.00_ "/>
    <numFmt numFmtId="178" formatCode="#,##0_ "/>
    <numFmt numFmtId="179" formatCode="#,##0.00_ "/>
    <numFmt numFmtId="180" formatCode="0_ "/>
    <numFmt numFmtId="181" formatCode="#,##0.000_ "/>
    <numFmt numFmtId="182" formatCode="0.00_);[Red]\(0.00\)"/>
    <numFmt numFmtId="183" formatCode="[$-411]ggge&quot;年&quot;m&quot;月&quot;d&quot;日&quot;;@"/>
    <numFmt numFmtId="184" formatCode="0_);[Red]\(0\)"/>
    <numFmt numFmtId="185" formatCode="0.000_);[Red]\(0.000\)"/>
    <numFmt numFmtId="186" formatCode="#,##0_);[Red]\(#,##0\)"/>
    <numFmt numFmtId="187" formatCode="#,###&quot;㎡&quot;"/>
    <numFmt numFmtId="188" formatCode="#,##0;&quot;▲ &quot;#,##0"/>
    <numFmt numFmtId="189" formatCode="[$]ggge&quot;年&quot;m&quot;月&quot;d&quot;日&quot;;@"/>
    <numFmt numFmtId="190" formatCode="[$-411]ge\.m\.d;@"/>
    <numFmt numFmtId="191" formatCode="m"/>
    <numFmt numFmtId="192" formatCode="d"/>
    <numFmt numFmtId="193" formatCode="e"/>
    <numFmt numFmtId="194" formatCode="[$]ggge&quot;年&quot;m&quot;月&quot;d&quot;日&quot;;@" x16r2:formatCode16="[$-ja-JP-x-gannen]ggge&quot;年&quot;m&quot;月&quot;d&quot;日&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indexed="8"/>
      <name val="ＭＳ Ｐ明朝"/>
      <family val="1"/>
      <charset val="128"/>
    </font>
    <font>
      <sz val="9"/>
      <name val="ＭＳ Ｐ明朝"/>
      <family val="1"/>
      <charset val="128"/>
    </font>
    <font>
      <sz val="10.5"/>
      <color indexed="8"/>
      <name val="ＭＳ Ｐゴシック"/>
      <family val="3"/>
      <charset val="128"/>
    </font>
    <font>
      <b/>
      <sz val="22"/>
      <name val="ＭＳ Ｐ明朝"/>
      <family val="1"/>
      <charset val="128"/>
    </font>
    <font>
      <sz val="11"/>
      <color indexed="8"/>
      <name val="ＭＳ Ｐ明朝"/>
      <family val="1"/>
      <charset val="128"/>
    </font>
    <font>
      <b/>
      <sz val="16"/>
      <name val="ＭＳ Ｐ明朝"/>
      <family val="1"/>
      <charset val="128"/>
    </font>
    <font>
      <sz val="8"/>
      <name val="ＭＳ Ｐ明朝"/>
      <family val="1"/>
      <charset val="128"/>
    </font>
    <font>
      <sz val="22"/>
      <name val="ＭＳ Ｐ明朝"/>
      <family val="1"/>
      <charset val="128"/>
    </font>
    <font>
      <sz val="10.5"/>
      <color indexed="8"/>
      <name val="ＭＳ Ｐ明朝"/>
      <family val="1"/>
      <charset val="128"/>
    </font>
    <font>
      <b/>
      <sz val="22"/>
      <color indexed="8"/>
      <name val="ＭＳ Ｐ明朝"/>
      <family val="1"/>
      <charset val="128"/>
    </font>
    <font>
      <sz val="9"/>
      <color indexed="8"/>
      <name val="ＭＳ Ｐ明朝"/>
      <family val="1"/>
      <charset val="128"/>
    </font>
    <font>
      <sz val="20"/>
      <color indexed="8"/>
      <name val="ＭＳ Ｐ明朝"/>
      <family val="1"/>
      <charset val="128"/>
    </font>
    <font>
      <sz val="8.5"/>
      <color indexed="8"/>
      <name val="ＭＳ Ｐ明朝"/>
      <family val="1"/>
      <charset val="128"/>
    </font>
    <font>
      <sz val="10"/>
      <name val="ＭＳ Ｐゴシック"/>
      <family val="3"/>
      <charset val="128"/>
    </font>
    <font>
      <b/>
      <sz val="10.5"/>
      <name val="ＭＳ Ｐ明朝"/>
      <family val="1"/>
      <charset val="128"/>
    </font>
    <font>
      <sz val="10.5"/>
      <name val="ＭＳ 明朝"/>
      <family val="1"/>
      <charset val="128"/>
    </font>
    <font>
      <sz val="10.5"/>
      <name val="ＭＳ Ｐゴシック"/>
      <family val="3"/>
      <charset val="128"/>
    </font>
    <font>
      <b/>
      <sz val="10.5"/>
      <color indexed="10"/>
      <name val="ＭＳ Ｐゴシック"/>
      <family val="3"/>
      <charset val="128"/>
    </font>
    <font>
      <sz val="10.5"/>
      <color indexed="10"/>
      <name val="ＭＳ Ｐ明朝"/>
      <family val="1"/>
      <charset val="128"/>
    </font>
    <font>
      <sz val="10"/>
      <name val="ＭＳ 明朝"/>
      <family val="1"/>
      <charset val="128"/>
    </font>
    <font>
      <sz val="6"/>
      <name val="ＭＳ Ｐゴシック"/>
      <family val="3"/>
      <charset val="128"/>
    </font>
    <font>
      <sz val="8"/>
      <color indexed="8"/>
      <name val="ＭＳ Ｐ明朝"/>
      <family val="1"/>
      <charset val="128"/>
    </font>
    <font>
      <sz val="6"/>
      <name val="ＭＳ Ｐ明朝"/>
      <family val="1"/>
      <charset val="128"/>
    </font>
    <font>
      <sz val="14"/>
      <name val="ＭＳ Ｐ明朝"/>
      <family val="1"/>
      <charset val="128"/>
    </font>
    <font>
      <sz val="11"/>
      <color theme="1"/>
      <name val="ＭＳ Ｐゴシック"/>
      <family val="3"/>
      <charset val="128"/>
      <scheme val="minor"/>
    </font>
    <font>
      <sz val="12"/>
      <color theme="1"/>
      <name val="ＭＳ Ｐ明朝"/>
      <family val="1"/>
      <charset val="128"/>
    </font>
    <font>
      <b/>
      <sz val="10.5"/>
      <color rgb="FFFF0000"/>
      <name val="ＭＳ Ｐ明朝"/>
      <family val="1"/>
      <charset val="128"/>
    </font>
    <font>
      <sz val="20"/>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0.5"/>
      <color theme="1"/>
      <name val="ＭＳ Ｐ明朝"/>
      <family val="1"/>
      <charset val="128"/>
    </font>
    <font>
      <sz val="14"/>
      <color theme="1"/>
      <name val="ＭＳ Ｐ明朝"/>
      <family val="1"/>
      <charset val="128"/>
    </font>
    <font>
      <sz val="22"/>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ゴシック"/>
      <family val="3"/>
      <charset val="128"/>
    </font>
    <font>
      <sz val="10.5"/>
      <color rgb="FFFF0000"/>
      <name val="ＭＳ Ｐ明朝"/>
      <family val="1"/>
      <charset val="128"/>
    </font>
    <font>
      <b/>
      <sz val="16"/>
      <color theme="1"/>
      <name val="ＭＳ Ｐゴシック"/>
      <family val="3"/>
      <charset val="128"/>
    </font>
    <font>
      <b/>
      <sz val="14"/>
      <color theme="1"/>
      <name val="ＭＳ Ｐゴシック"/>
      <family val="3"/>
      <charset val="128"/>
    </font>
    <font>
      <b/>
      <sz val="11"/>
      <color rgb="FFFFFF00"/>
      <name val="ＭＳ Ｐ明朝"/>
      <family val="1"/>
      <charset val="128"/>
    </font>
    <font>
      <sz val="11"/>
      <color rgb="FFFFFF00"/>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1"/>
      <color theme="1"/>
      <name val="ＭＳ Ｐゴシック"/>
      <family val="3"/>
      <charset val="128"/>
    </font>
    <font>
      <b/>
      <sz val="10.5"/>
      <color rgb="FFFF0000"/>
      <name val="ＭＳ Ｐゴシック"/>
      <family val="3"/>
      <charset val="128"/>
    </font>
    <font>
      <b/>
      <sz val="12"/>
      <name val="ＭＳ Ｐ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1"/>
      <color indexed="8"/>
      <name val="ＭＳ 明朝"/>
      <family val="1"/>
      <charset val="128"/>
    </font>
    <font>
      <sz val="9"/>
      <color theme="1"/>
      <name val="ＭＳ 明朝"/>
      <family val="1"/>
      <charset val="128"/>
    </font>
    <font>
      <b/>
      <sz val="12"/>
      <name val="HG創英角ﾎﾟｯﾌﾟ体"/>
      <family val="3"/>
      <charset val="128"/>
    </font>
  </fonts>
  <fills count="12">
    <fill>
      <patternFill patternType="none"/>
    </fill>
    <fill>
      <patternFill patternType="gray125"/>
    </fill>
    <fill>
      <patternFill patternType="solid">
        <fgColor indexed="4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27">
    <border>
      <left/>
      <right/>
      <top/>
      <bottom/>
      <diagonal/>
    </border>
    <border>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8"/>
      </left>
      <right style="thin">
        <color indexed="8"/>
      </right>
      <top style="thin">
        <color indexed="8"/>
      </top>
      <bottom/>
      <diagonal/>
    </border>
    <border>
      <left/>
      <right style="thin">
        <color indexed="64"/>
      </right>
      <top style="hair">
        <color indexed="64"/>
      </top>
      <bottom/>
      <diagonal/>
    </border>
    <border>
      <left/>
      <right style="thin">
        <color indexed="64"/>
      </right>
      <top/>
      <bottom style="hair">
        <color indexed="64"/>
      </bottom>
      <diagonal/>
    </border>
    <border>
      <left/>
      <right/>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top style="thin">
        <color indexed="64"/>
      </top>
      <bottom style="hair">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diagonalUp="1">
      <left style="thin">
        <color indexed="8"/>
      </left>
      <right style="thin">
        <color indexed="8"/>
      </right>
      <top style="thin">
        <color indexed="8"/>
      </top>
      <bottom/>
      <diagonal style="hair">
        <color indexed="8"/>
      </diagonal>
    </border>
    <border diagonalUp="1">
      <left style="thin">
        <color indexed="8"/>
      </left>
      <right style="thin">
        <color indexed="8"/>
      </right>
      <top/>
      <bottom/>
      <diagonal style="hair">
        <color indexed="8"/>
      </diagonal>
    </border>
    <border diagonalUp="1">
      <left style="thin">
        <color indexed="8"/>
      </left>
      <right style="thin">
        <color indexed="8"/>
      </right>
      <top/>
      <bottom style="thin">
        <color indexed="8"/>
      </bottom>
      <diagonal style="hair">
        <color indexed="8"/>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double">
        <color auto="1"/>
      </top>
      <bottom/>
      <diagonal/>
    </border>
    <border>
      <left/>
      <right/>
      <top/>
      <bottom style="thin">
        <color auto="1"/>
      </bottom>
      <diagonal/>
    </border>
    <border>
      <left style="hair">
        <color indexed="64"/>
      </left>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34"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xf numFmtId="0" fontId="44" fillId="0" borderId="0">
      <alignment vertical="center"/>
    </xf>
  </cellStyleXfs>
  <cellXfs count="1260">
    <xf numFmtId="0" fontId="0" fillId="0" borderId="0" xfId="0"/>
    <xf numFmtId="0" fontId="3" fillId="0" borderId="0" xfId="0" applyFont="1"/>
    <xf numFmtId="0" fontId="3" fillId="0" borderId="1" xfId="0" applyFont="1" applyBorder="1"/>
    <xf numFmtId="0" fontId="6" fillId="0" borderId="0" xfId="0" applyFont="1"/>
    <xf numFmtId="0" fontId="11" fillId="0" borderId="0" xfId="0" applyFont="1" applyAlignment="1">
      <alignment vertical="center"/>
    </xf>
    <xf numFmtId="0" fontId="6" fillId="0" borderId="0" xfId="0" applyFont="1" applyAlignment="1">
      <alignment vertical="center"/>
    </xf>
    <xf numFmtId="0" fontId="9" fillId="0" borderId="0" xfId="0" applyFont="1"/>
    <xf numFmtId="0" fontId="1" fillId="0" borderId="0" xfId="5">
      <alignment vertical="center"/>
    </xf>
    <xf numFmtId="0" fontId="7" fillId="0" borderId="0" xfId="5" applyFont="1">
      <alignment vertical="center"/>
    </xf>
    <xf numFmtId="0" fontId="6" fillId="0" borderId="0" xfId="5" applyFo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10" fillId="0" borderId="10" xfId="0" applyFont="1" applyBorder="1" applyAlignment="1">
      <alignment vertical="center"/>
    </xf>
    <xf numFmtId="183" fontId="6"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horizontal="center" vertical="center"/>
    </xf>
    <xf numFmtId="0" fontId="6" fillId="0" borderId="14" xfId="0" applyFont="1" applyBorder="1" applyAlignment="1">
      <alignment vertical="center"/>
    </xf>
    <xf numFmtId="0" fontId="10" fillId="0" borderId="0" xfId="0" applyFont="1" applyAlignment="1">
      <alignment horizontal="center" vertical="center"/>
    </xf>
    <xf numFmtId="0" fontId="13" fillId="0" borderId="0" xfId="0" applyFont="1"/>
    <xf numFmtId="0" fontId="13" fillId="0" borderId="0" xfId="0" applyFont="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0" fillId="0" borderId="11"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183" fontId="6" fillId="0" borderId="1" xfId="0" applyNumberFormat="1" applyFont="1" applyBorder="1" applyAlignment="1">
      <alignment vertical="center"/>
    </xf>
    <xf numFmtId="0" fontId="12"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7" xfId="0" applyFont="1" applyBorder="1" applyAlignment="1">
      <alignment vertical="center"/>
    </xf>
    <xf numFmtId="0" fontId="21" fillId="0" borderId="17"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5" fillId="0" borderId="20"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horizont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6"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vertical="center" shrinkToFit="1"/>
    </xf>
    <xf numFmtId="0" fontId="8" fillId="0" borderId="1" xfId="0" applyFont="1" applyBorder="1" applyAlignment="1">
      <alignment vertical="center"/>
    </xf>
    <xf numFmtId="183" fontId="8" fillId="0" borderId="0" xfId="0" applyNumberFormat="1" applyFont="1" applyAlignment="1">
      <alignment vertical="center"/>
    </xf>
    <xf numFmtId="180" fontId="8" fillId="0" borderId="0" xfId="0" applyNumberFormat="1" applyFont="1" applyAlignment="1">
      <alignment vertical="center"/>
    </xf>
    <xf numFmtId="0" fontId="6" fillId="0" borderId="1" xfId="0" applyFont="1" applyBorder="1" applyAlignment="1">
      <alignment horizontal="left" vertical="center"/>
    </xf>
    <xf numFmtId="183" fontId="8" fillId="0" borderId="1" xfId="0" applyNumberFormat="1" applyFont="1" applyBorder="1" applyAlignment="1">
      <alignment vertical="center"/>
    </xf>
    <xf numFmtId="0" fontId="8" fillId="0" borderId="10" xfId="0" applyFont="1" applyBorder="1" applyAlignment="1">
      <alignment vertical="center"/>
    </xf>
    <xf numFmtId="0" fontId="8" fillId="0" borderId="0" xfId="0" applyFont="1" applyAlignment="1">
      <alignment horizontal="left" vertical="center"/>
    </xf>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9" xfId="0" applyFont="1" applyBorder="1" applyAlignment="1">
      <alignment vertical="top"/>
    </xf>
    <xf numFmtId="0" fontId="8" fillId="0" borderId="1"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right" vertical="center"/>
    </xf>
    <xf numFmtId="183" fontId="8" fillId="0" borderId="13" xfId="0" applyNumberFormat="1" applyFont="1" applyBorder="1" applyAlignment="1">
      <alignment vertical="center"/>
    </xf>
    <xf numFmtId="0" fontId="6" fillId="0" borderId="25" xfId="0" applyFont="1" applyBorder="1" applyAlignment="1">
      <alignment vertical="center"/>
    </xf>
    <xf numFmtId="0" fontId="6"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right" vertical="center"/>
    </xf>
    <xf numFmtId="0" fontId="6" fillId="0" borderId="26"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0" xfId="5" applyFont="1">
      <alignment vertical="center"/>
    </xf>
    <xf numFmtId="0" fontId="6" fillId="0" borderId="11" xfId="5" applyFont="1" applyBorder="1">
      <alignment vertical="center"/>
    </xf>
    <xf numFmtId="0" fontId="6" fillId="0" borderId="6" xfId="5" applyFont="1" applyBorder="1">
      <alignment vertical="center"/>
    </xf>
    <xf numFmtId="0" fontId="6" fillId="0" borderId="7" xfId="5" applyFont="1" applyBorder="1">
      <alignment vertical="center"/>
    </xf>
    <xf numFmtId="0" fontId="7" fillId="0" borderId="6" xfId="0" applyFont="1" applyBorder="1" applyAlignment="1">
      <alignment vertical="center"/>
    </xf>
    <xf numFmtId="0" fontId="8" fillId="0" borderId="5" xfId="5" applyFont="1" applyBorder="1">
      <alignment vertical="center"/>
    </xf>
    <xf numFmtId="0" fontId="8" fillId="0" borderId="10" xfId="5" applyFont="1" applyBorder="1">
      <alignment vertical="center"/>
    </xf>
    <xf numFmtId="0" fontId="8" fillId="0" borderId="0" xfId="5" applyFont="1" applyAlignment="1">
      <alignment horizontal="center" vertical="center"/>
    </xf>
    <xf numFmtId="0" fontId="6" fillId="0" borderId="0" xfId="5" applyFont="1" applyAlignment="1">
      <alignment horizontal="left" vertical="top" indent="1"/>
    </xf>
    <xf numFmtId="49" fontId="6" fillId="0" borderId="0" xfId="0" applyNumberFormat="1" applyFont="1" applyAlignment="1">
      <alignment horizontal="center" vertical="center" shrinkToFit="1"/>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top"/>
    </xf>
    <xf numFmtId="0" fontId="8" fillId="0" borderId="0" xfId="5" applyFont="1">
      <alignment vertical="center"/>
    </xf>
    <xf numFmtId="0" fontId="8" fillId="0" borderId="1" xfId="0" applyFont="1" applyBorder="1" applyAlignment="1">
      <alignment horizontal="center" vertical="center"/>
    </xf>
    <xf numFmtId="0" fontId="6" fillId="0" borderId="0" xfId="0" applyFont="1" applyAlignment="1">
      <alignment horizontal="left" vertical="top"/>
    </xf>
    <xf numFmtId="0" fontId="22" fillId="0" borderId="0" xfId="6" applyFo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6"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right"/>
      <protection hidden="1"/>
    </xf>
    <xf numFmtId="0" fontId="13" fillId="0" borderId="0" xfId="0" applyFont="1" applyProtection="1">
      <protection hidden="1"/>
    </xf>
    <xf numFmtId="0" fontId="13" fillId="0" borderId="6" xfId="0" applyFont="1" applyBorder="1" applyProtection="1">
      <protection hidden="1"/>
    </xf>
    <xf numFmtId="0" fontId="6" fillId="0" borderId="0" xfId="0" applyFont="1" applyAlignment="1" applyProtection="1">
      <alignment horizontal="left" vertical="center"/>
      <protection hidden="1"/>
    </xf>
    <xf numFmtId="0" fontId="5" fillId="0" borderId="0" xfId="0" applyFont="1" applyAlignment="1">
      <alignment horizontal="center" vertical="center"/>
    </xf>
    <xf numFmtId="0" fontId="5" fillId="0" borderId="6" xfId="0" applyFont="1" applyBorder="1" applyAlignment="1">
      <alignment vertical="center"/>
    </xf>
    <xf numFmtId="176"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12" xfId="0" applyFont="1" applyBorder="1" applyAlignment="1">
      <alignment vertical="center"/>
    </xf>
    <xf numFmtId="0" fontId="5" fillId="0" borderId="13" xfId="0" applyFont="1" applyBorder="1" applyAlignment="1">
      <alignment vertical="center"/>
    </xf>
    <xf numFmtId="0" fontId="5" fillId="0" borderId="0" xfId="0" applyFont="1" applyAlignment="1" applyProtection="1">
      <alignment horizontal="center" vertical="center"/>
      <protection locked="0"/>
    </xf>
    <xf numFmtId="0" fontId="23" fillId="0" borderId="0" xfId="0" applyFont="1" applyAlignment="1">
      <alignment vertical="center"/>
    </xf>
    <xf numFmtId="0" fontId="5" fillId="0" borderId="0" xfId="0" applyFont="1"/>
    <xf numFmtId="0" fontId="5" fillId="0" borderId="1" xfId="0" applyFont="1" applyBorder="1"/>
    <xf numFmtId="0" fontId="5" fillId="0" borderId="0" xfId="0" applyFont="1" applyProtection="1">
      <protection locked="0"/>
    </xf>
    <xf numFmtId="179" fontId="25" fillId="0" borderId="0" xfId="0" applyNumberFormat="1" applyFont="1" applyProtection="1">
      <protection hidden="1"/>
    </xf>
    <xf numFmtId="178" fontId="5" fillId="0" borderId="0" xfId="0" applyNumberFormat="1" applyFont="1" applyAlignment="1">
      <alignment vertical="center"/>
    </xf>
    <xf numFmtId="180" fontId="5" fillId="0" borderId="0" xfId="0" applyNumberFormat="1" applyFont="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1" xfId="0" applyFont="1" applyBorder="1" applyAlignment="1" applyProtection="1">
      <alignment vertical="center"/>
      <protection hidden="1"/>
    </xf>
    <xf numFmtId="0" fontId="5" fillId="0" borderId="0" xfId="0" applyFont="1" applyAlignment="1">
      <alignment horizontal="right"/>
    </xf>
    <xf numFmtId="0" fontId="5" fillId="0" borderId="0" xfId="0" applyFont="1" applyAlignment="1" applyProtection="1">
      <alignment horizontal="center"/>
      <protection locked="0"/>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49" fontId="5" fillId="0" borderId="0" xfId="0" applyNumberFormat="1" applyFont="1" applyProtection="1">
      <protection hidden="1"/>
    </xf>
    <xf numFmtId="0" fontId="5" fillId="0" borderId="0" xfId="0" applyFont="1" applyAlignment="1">
      <alignment vertical="top" wrapText="1"/>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horizontal="right"/>
    </xf>
    <xf numFmtId="183" fontId="5" fillId="0" borderId="0" xfId="0" applyNumberFormat="1" applyFont="1"/>
    <xf numFmtId="0" fontId="5" fillId="0" borderId="0" xfId="0" applyFont="1" applyAlignment="1">
      <alignment horizontal="left"/>
    </xf>
    <xf numFmtId="0" fontId="5" fillId="0" borderId="0" xfId="0" applyFont="1" applyAlignment="1" applyProtection="1">
      <alignment horizontal="left" vertical="center"/>
      <protection hidden="1"/>
    </xf>
    <xf numFmtId="183" fontId="5" fillId="0" borderId="0" xfId="0" applyNumberFormat="1" applyFont="1" applyAlignment="1" applyProtection="1">
      <alignment vertical="center"/>
      <protection hidden="1"/>
    </xf>
    <xf numFmtId="180" fontId="5" fillId="0" borderId="0" xfId="0" applyNumberFormat="1" applyFont="1" applyAlignment="1" applyProtection="1">
      <alignment vertical="center"/>
      <protection hidden="1"/>
    </xf>
    <xf numFmtId="183" fontId="22" fillId="0" borderId="12" xfId="0" applyNumberFormat="1" applyFont="1" applyBorder="1" applyAlignment="1">
      <alignmen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7" fillId="0" borderId="27" xfId="0" applyFont="1" applyBorder="1" applyAlignment="1" applyProtection="1">
      <alignment vertical="center"/>
      <protection hidden="1"/>
    </xf>
    <xf numFmtId="0" fontId="17" fillId="0" borderId="2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13" fillId="0" borderId="6" xfId="0" applyFont="1" applyBorder="1" applyAlignment="1">
      <alignment vertical="center"/>
    </xf>
    <xf numFmtId="0" fontId="13" fillId="0" borderId="6" xfId="0" applyFont="1" applyBorder="1" applyAlignment="1" applyProtection="1">
      <alignment vertical="center"/>
      <protection hidden="1"/>
    </xf>
    <xf numFmtId="0" fontId="17" fillId="0" borderId="0" xfId="0" applyFont="1" applyAlignment="1">
      <alignment vertical="center" shrinkToFit="1"/>
    </xf>
    <xf numFmtId="0" fontId="13" fillId="0" borderId="1" xfId="0" applyFont="1" applyBorder="1" applyAlignment="1">
      <alignment vertical="center"/>
    </xf>
    <xf numFmtId="0" fontId="13" fillId="0" borderId="7" xfId="0" applyFont="1" applyBorder="1" applyAlignment="1">
      <alignment vertical="center"/>
    </xf>
    <xf numFmtId="0" fontId="13" fillId="0" borderId="11" xfId="0" applyFont="1" applyBorder="1" applyAlignment="1">
      <alignment vertical="center"/>
    </xf>
    <xf numFmtId="49" fontId="13" fillId="0" borderId="8" xfId="0" applyNumberFormat="1"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center"/>
    </xf>
    <xf numFmtId="0" fontId="1" fillId="0" borderId="0" xfId="7" quotePrefix="1">
      <alignment vertical="center"/>
    </xf>
    <xf numFmtId="179"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0" xfId="0" applyNumberFormat="1" applyFont="1" applyAlignment="1" applyProtection="1">
      <alignment vertical="center"/>
      <protection hidden="1"/>
    </xf>
    <xf numFmtId="0" fontId="5" fillId="0" borderId="0" xfId="0" applyFont="1" applyAlignment="1" applyProtection="1">
      <alignment vertical="center"/>
      <protection locked="0"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1" xfId="0" applyFont="1" applyBorder="1" applyProtection="1">
      <protection hidden="1"/>
    </xf>
    <xf numFmtId="0" fontId="5" fillId="0" borderId="0" xfId="0" applyFont="1" applyProtection="1">
      <protection locked="0" hidden="1"/>
    </xf>
    <xf numFmtId="0" fontId="17" fillId="0" borderId="0" xfId="0" applyFont="1" applyAlignment="1" applyProtection="1">
      <alignment vertical="center" shrinkToFit="1"/>
      <protection hidden="1"/>
    </xf>
    <xf numFmtId="49" fontId="17" fillId="0" borderId="0" xfId="0" applyNumberFormat="1" applyFont="1" applyAlignment="1" applyProtection="1">
      <alignment vertical="center" shrinkToFit="1"/>
      <protection hidden="1"/>
    </xf>
    <xf numFmtId="183" fontId="17" fillId="0" borderId="0" xfId="0" applyNumberFormat="1" applyFont="1" applyAlignment="1" applyProtection="1">
      <alignment vertical="center"/>
      <protection hidden="1"/>
    </xf>
    <xf numFmtId="0" fontId="17" fillId="0" borderId="1" xfId="0" applyFont="1" applyBorder="1" applyAlignment="1" applyProtection="1">
      <alignment vertical="center"/>
      <protection hidden="1"/>
    </xf>
    <xf numFmtId="49" fontId="17" fillId="0" borderId="0" xfId="0" applyNumberFormat="1" applyFont="1" applyAlignment="1" applyProtection="1">
      <alignment vertical="center"/>
      <protection hidden="1"/>
    </xf>
    <xf numFmtId="183" fontId="5" fillId="0" borderId="1" xfId="0" applyNumberFormat="1" applyFont="1" applyBorder="1" applyAlignment="1" applyProtection="1">
      <alignment horizontal="center" vertical="center"/>
      <protection hidden="1"/>
    </xf>
    <xf numFmtId="183" fontId="5" fillId="0" borderId="1" xfId="0" applyNumberFormat="1" applyFont="1" applyBorder="1" applyAlignment="1" applyProtection="1">
      <alignment vertical="center"/>
      <protection hidden="1"/>
    </xf>
    <xf numFmtId="0" fontId="17" fillId="0" borderId="1" xfId="0" applyFont="1" applyBorder="1" applyAlignment="1" applyProtection="1">
      <alignment horizontal="center" vertical="center"/>
      <protection hidden="1"/>
    </xf>
    <xf numFmtId="183" fontId="5" fillId="0" borderId="6" xfId="0" applyNumberFormat="1" applyFont="1" applyBorder="1" applyAlignment="1" applyProtection="1">
      <alignment horizontal="center" vertical="center"/>
      <protection hidden="1"/>
    </xf>
    <xf numFmtId="183" fontId="5" fillId="0" borderId="6" xfId="0" applyNumberFormat="1" applyFont="1" applyBorder="1" applyAlignment="1" applyProtection="1">
      <alignment vertical="center"/>
      <protection hidden="1"/>
    </xf>
    <xf numFmtId="0" fontId="17" fillId="0" borderId="6" xfId="0" applyFont="1" applyBorder="1" applyAlignment="1" applyProtection="1">
      <alignment horizontal="center" vertical="center"/>
      <protection hidden="1"/>
    </xf>
    <xf numFmtId="0" fontId="17" fillId="0" borderId="6" xfId="0" applyFont="1" applyBorder="1" applyAlignment="1" applyProtection="1">
      <alignment vertical="center"/>
      <protection hidden="1"/>
    </xf>
    <xf numFmtId="14" fontId="17" fillId="0" borderId="0" xfId="0" applyNumberFormat="1" applyFont="1" applyAlignment="1" applyProtection="1">
      <alignment vertical="center" wrapText="1"/>
      <protection hidden="1"/>
    </xf>
    <xf numFmtId="0" fontId="23" fillId="0" borderId="0" xfId="0" applyFont="1" applyAlignment="1" applyProtection="1">
      <alignment vertical="center"/>
      <protection hidden="1"/>
    </xf>
    <xf numFmtId="0" fontId="8" fillId="0" borderId="11" xfId="0" applyFont="1" applyBorder="1" applyAlignment="1">
      <alignment vertical="center"/>
    </xf>
    <xf numFmtId="0" fontId="8" fillId="0" borderId="11" xfId="0" applyFont="1" applyBorder="1" applyAlignment="1">
      <alignment horizontal="left" vertical="center"/>
    </xf>
    <xf numFmtId="179" fontId="8" fillId="0" borderId="0" xfId="0" applyNumberFormat="1" applyFont="1" applyAlignment="1">
      <alignment vertical="center"/>
    </xf>
    <xf numFmtId="0" fontId="22" fillId="0" borderId="13" xfId="0" applyFont="1" applyBorder="1" applyAlignment="1">
      <alignment vertical="center"/>
    </xf>
    <xf numFmtId="0" fontId="22" fillId="0" borderId="1"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shrinkToFit="1"/>
    </xf>
    <xf numFmtId="0" fontId="6" fillId="0" borderId="29" xfId="0" applyFont="1" applyBorder="1" applyAlignment="1">
      <alignment horizontal="center" vertical="center"/>
    </xf>
    <xf numFmtId="0" fontId="1" fillId="0" borderId="0" xfId="7">
      <alignment vertical="center"/>
    </xf>
    <xf numFmtId="0" fontId="6" fillId="0" borderId="7" xfId="0" applyFont="1" applyBorder="1" applyAlignment="1">
      <alignment horizontal="left" vertical="center"/>
    </xf>
    <xf numFmtId="0" fontId="13" fillId="0" borderId="0" xfId="0" applyFont="1" applyAlignment="1" applyProtection="1">
      <alignment horizontal="center" shrinkToFit="1"/>
      <protection hidden="1"/>
    </xf>
    <xf numFmtId="0" fontId="13" fillId="0" borderId="0" xfId="0" applyFont="1" applyAlignment="1" applyProtection="1">
      <alignment horizontal="right" shrinkToFit="1"/>
      <protection hidden="1"/>
    </xf>
    <xf numFmtId="0" fontId="13" fillId="0" borderId="0" xfId="0" applyFont="1" applyAlignment="1" applyProtection="1">
      <alignment shrinkToFit="1"/>
      <protection hidden="1"/>
    </xf>
    <xf numFmtId="177" fontId="5" fillId="0" borderId="0" xfId="0" applyNumberFormat="1" applyFont="1" applyAlignment="1" applyProtection="1">
      <alignment vertical="center"/>
      <protection hidden="1"/>
    </xf>
    <xf numFmtId="186" fontId="6" fillId="0" borderId="0" xfId="0" applyNumberFormat="1" applyFont="1" applyAlignment="1">
      <alignment horizontal="right" vertical="center"/>
    </xf>
    <xf numFmtId="186" fontId="6" fillId="0" borderId="0" xfId="0" applyNumberFormat="1" applyFont="1" applyAlignment="1">
      <alignment vertical="center"/>
    </xf>
    <xf numFmtId="0" fontId="5" fillId="3" borderId="0" xfId="0" applyFont="1" applyFill="1" applyAlignment="1">
      <alignment vertical="center"/>
    </xf>
    <xf numFmtId="0" fontId="25" fillId="3" borderId="0" xfId="0" applyFont="1" applyFill="1" applyAlignment="1">
      <alignment vertical="center"/>
    </xf>
    <xf numFmtId="0" fontId="3" fillId="0" borderId="0" xfId="0" applyFont="1" applyAlignment="1">
      <alignment vertical="center"/>
    </xf>
    <xf numFmtId="0" fontId="19" fillId="0" borderId="30" xfId="0" applyFont="1" applyBorder="1" applyAlignment="1">
      <alignment horizontal="lef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vertical="center"/>
    </xf>
    <xf numFmtId="0" fontId="19" fillId="0" borderId="9" xfId="0" applyFont="1" applyBorder="1" applyAlignment="1">
      <alignment vertical="center"/>
    </xf>
    <xf numFmtId="0" fontId="3" fillId="2" borderId="0" xfId="0" applyFont="1" applyFill="1" applyAlignment="1">
      <alignment horizontal="left" vertical="center"/>
    </xf>
    <xf numFmtId="179" fontId="23" fillId="0" borderId="0" xfId="0" applyNumberFormat="1" applyFont="1" applyAlignment="1">
      <alignment vertical="center"/>
    </xf>
    <xf numFmtId="0" fontId="5" fillId="0" borderId="0" xfId="0" applyFont="1" applyAlignment="1" applyProtection="1">
      <alignment horizontal="center" vertical="center"/>
      <protection hidden="1"/>
    </xf>
    <xf numFmtId="0" fontId="26" fillId="0" borderId="0" xfId="0" applyFont="1" applyAlignment="1" applyProtection="1">
      <alignment vertical="center"/>
      <protection hidden="1"/>
    </xf>
    <xf numFmtId="0" fontId="5" fillId="0" borderId="0" xfId="0" quotePrefix="1" applyFont="1" applyAlignment="1" applyProtection="1">
      <alignment vertical="center"/>
      <protection hidden="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0" fontId="6" fillId="0" borderId="0" xfId="0" applyFont="1" applyAlignment="1" applyProtection="1">
      <alignment horizontal="left" vertical="top" wrapText="1"/>
      <protection hidden="1"/>
    </xf>
    <xf numFmtId="49" fontId="6" fillId="0" borderId="0" xfId="0" applyNumberFormat="1" applyFont="1" applyAlignment="1" applyProtection="1">
      <alignment vertical="center"/>
      <protection hidden="1"/>
    </xf>
    <xf numFmtId="186" fontId="6" fillId="0" borderId="0" xfId="0" applyNumberFormat="1" applyFont="1" applyAlignment="1">
      <alignment horizontal="center" vertical="center"/>
    </xf>
    <xf numFmtId="0" fontId="6" fillId="0" borderId="0" xfId="0" applyFont="1" applyAlignment="1" applyProtection="1">
      <alignment vertical="center"/>
      <protection locked="0"/>
    </xf>
    <xf numFmtId="0" fontId="3" fillId="0" borderId="0" xfId="0" applyFont="1" applyAlignment="1">
      <alignment horizontal="left" vertical="center"/>
    </xf>
    <xf numFmtId="179" fontId="24" fillId="0" borderId="0" xfId="0" applyNumberFormat="1" applyFont="1" applyAlignment="1" applyProtection="1">
      <alignment vertical="center"/>
      <protection hidden="1"/>
    </xf>
    <xf numFmtId="0" fontId="24" fillId="0" borderId="0" xfId="0" applyFont="1" applyProtection="1">
      <protection hidden="1"/>
    </xf>
    <xf numFmtId="0" fontId="27" fillId="0" borderId="0" xfId="0" applyFont="1" applyAlignment="1" applyProtection="1">
      <alignment vertical="center"/>
      <protection hidden="1"/>
    </xf>
    <xf numFmtId="178" fontId="5" fillId="0" borderId="0" xfId="0" applyNumberFormat="1" applyFont="1" applyAlignment="1" applyProtection="1">
      <alignment vertical="center"/>
      <protection hidden="1"/>
    </xf>
    <xf numFmtId="185" fontId="5" fillId="0" borderId="0" xfId="0" applyNumberFormat="1" applyFont="1" applyAlignment="1" applyProtection="1">
      <alignment vertical="center"/>
      <protection hidden="1"/>
    </xf>
    <xf numFmtId="185" fontId="5" fillId="0" borderId="0" xfId="0" applyNumberFormat="1" applyFont="1" applyAlignment="1" applyProtection="1">
      <alignment horizontal="right" vertical="center"/>
      <protection hidden="1"/>
    </xf>
    <xf numFmtId="49" fontId="5" fillId="0" borderId="1" xfId="0" applyNumberFormat="1" applyFont="1" applyBorder="1" applyAlignment="1" applyProtection="1">
      <alignment horizontal="left" vertical="center"/>
      <protection hidden="1"/>
    </xf>
    <xf numFmtId="0" fontId="1" fillId="0" borderId="0" xfId="8" applyProtection="1">
      <alignment vertical="center"/>
      <protection hidden="1"/>
    </xf>
    <xf numFmtId="0" fontId="13" fillId="0" borderId="0" xfId="0" applyFont="1" applyAlignment="1" applyProtection="1">
      <alignment horizontal="left"/>
      <protection hidden="1"/>
    </xf>
    <xf numFmtId="183" fontId="6" fillId="0" borderId="0" xfId="0" applyNumberFormat="1" applyFont="1" applyProtection="1">
      <protection hidden="1"/>
    </xf>
    <xf numFmtId="0" fontId="17" fillId="0" borderId="0" xfId="0" applyFont="1" applyAlignment="1" applyProtection="1">
      <alignment horizontal="right"/>
      <protection hidden="1"/>
    </xf>
    <xf numFmtId="0" fontId="13" fillId="0" borderId="1" xfId="0" applyFont="1" applyBorder="1" applyProtection="1">
      <protection hidden="1"/>
    </xf>
    <xf numFmtId="49" fontId="13" fillId="0" borderId="0" xfId="0" applyNumberFormat="1" applyFont="1" applyProtection="1">
      <protection hidden="1"/>
    </xf>
    <xf numFmtId="0" fontId="6" fillId="0" borderId="5" xfId="0" applyFont="1" applyBorder="1" applyAlignment="1" applyProtection="1">
      <alignment vertical="center"/>
      <protection hidden="1"/>
    </xf>
    <xf numFmtId="0" fontId="6" fillId="0" borderId="6" xfId="0" applyFont="1" applyBorder="1" applyAlignment="1" applyProtection="1">
      <alignment vertical="center"/>
      <protection hidden="1"/>
    </xf>
    <xf numFmtId="0" fontId="6" fillId="0" borderId="6" xfId="0" applyFont="1" applyBorder="1" applyProtection="1">
      <protection hidden="1"/>
    </xf>
    <xf numFmtId="0" fontId="13" fillId="0" borderId="7" xfId="0" applyFont="1" applyBorder="1" applyProtection="1">
      <protection hidden="1"/>
    </xf>
    <xf numFmtId="49" fontId="13" fillId="0" borderId="10" xfId="0" applyNumberFormat="1" applyFont="1" applyBorder="1" applyProtection="1">
      <protection hidden="1"/>
    </xf>
    <xf numFmtId="0" fontId="13" fillId="0" borderId="11" xfId="0" applyFont="1" applyBorder="1" applyProtection="1">
      <protection hidden="1"/>
    </xf>
    <xf numFmtId="49" fontId="13" fillId="0" borderId="8" xfId="0" applyNumberFormat="1" applyFont="1" applyBorder="1" applyProtection="1">
      <protection hidden="1"/>
    </xf>
    <xf numFmtId="0" fontId="6" fillId="0" borderId="1" xfId="0" applyFont="1" applyBorder="1" applyProtection="1">
      <protection hidden="1"/>
    </xf>
    <xf numFmtId="0" fontId="13" fillId="0" borderId="9" xfId="0" applyFont="1" applyBorder="1" applyProtection="1">
      <protection hidden="1"/>
    </xf>
    <xf numFmtId="0" fontId="6" fillId="0" borderId="7" xfId="0" applyFont="1" applyBorder="1" applyAlignment="1" applyProtection="1">
      <alignment vertical="center"/>
      <protection hidden="1"/>
    </xf>
    <xf numFmtId="0" fontId="6" fillId="0" borderId="1" xfId="0" applyFont="1" applyBorder="1" applyAlignment="1" applyProtection="1">
      <alignment vertical="center"/>
      <protection hidden="1"/>
    </xf>
    <xf numFmtId="0" fontId="6" fillId="0" borderId="9" xfId="0" applyFont="1" applyBorder="1" applyAlignment="1" applyProtection="1">
      <alignment vertical="center"/>
      <protection hidden="1"/>
    </xf>
    <xf numFmtId="0" fontId="19" fillId="0" borderId="0" xfId="0" applyFont="1" applyProtection="1">
      <protection hidden="1"/>
    </xf>
    <xf numFmtId="0" fontId="6" fillId="0" borderId="11"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6" fillId="0" borderId="6" xfId="0" applyFont="1" applyBorder="1" applyAlignment="1" applyProtection="1">
      <alignment vertical="top"/>
      <protection hidden="1"/>
    </xf>
    <xf numFmtId="0" fontId="35" fillId="0" borderId="0" xfId="0" applyFont="1" applyAlignment="1" applyProtection="1">
      <alignment vertical="center"/>
      <protection hidden="1"/>
    </xf>
    <xf numFmtId="181" fontId="5"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8" fillId="2" borderId="0" xfId="0" applyFont="1" applyFill="1" applyAlignment="1" applyProtection="1">
      <alignment vertical="center"/>
      <protection hidden="1"/>
    </xf>
    <xf numFmtId="0" fontId="1" fillId="0" borderId="0" xfId="7" applyProtection="1">
      <alignment vertical="center"/>
      <protection hidden="1"/>
    </xf>
    <xf numFmtId="49" fontId="24" fillId="0" borderId="0" xfId="0" applyNumberFormat="1" applyFont="1" applyProtection="1">
      <protection hidden="1"/>
    </xf>
    <xf numFmtId="2" fontId="5" fillId="0" borderId="0" xfId="0" applyNumberFormat="1" applyFont="1" applyAlignment="1" applyProtection="1">
      <alignment vertical="center"/>
      <protection hidden="1"/>
    </xf>
    <xf numFmtId="179" fontId="5" fillId="4" borderId="14" xfId="0" applyNumberFormat="1" applyFont="1" applyFill="1" applyBorder="1" applyAlignment="1" applyProtection="1">
      <alignment vertical="center"/>
      <protection hidden="1"/>
    </xf>
    <xf numFmtId="179" fontId="5" fillId="4" borderId="0" xfId="0" applyNumberFormat="1" applyFont="1" applyFill="1" applyAlignment="1" applyProtection="1">
      <alignment vertical="center"/>
      <protection hidden="1"/>
    </xf>
    <xf numFmtId="179" fontId="24" fillId="0" borderId="0" xfId="0" applyNumberFormat="1" applyFont="1" applyProtection="1">
      <protection hidden="1"/>
    </xf>
    <xf numFmtId="184" fontId="5" fillId="0" borderId="0" xfId="0" applyNumberFormat="1" applyFont="1" applyAlignment="1" applyProtection="1">
      <alignment vertical="center"/>
      <protection hidden="1"/>
    </xf>
    <xf numFmtId="0" fontId="5" fillId="0" borderId="0" xfId="0" applyFont="1" applyAlignment="1" applyProtection="1">
      <alignment vertical="center" shrinkToFit="1"/>
      <protection hidden="1"/>
    </xf>
    <xf numFmtId="0" fontId="0" fillId="0" borderId="0" xfId="0" applyProtection="1">
      <protection hidden="1"/>
    </xf>
    <xf numFmtId="49" fontId="5" fillId="0" borderId="0" xfId="0" applyNumberFormat="1" applyFont="1" applyAlignment="1" applyProtection="1">
      <alignment horizontal="left" vertical="center"/>
      <protection hidden="1"/>
    </xf>
    <xf numFmtId="0" fontId="5" fillId="0" borderId="10" xfId="0" applyFont="1" applyBorder="1" applyAlignment="1" applyProtection="1">
      <alignment vertical="center"/>
      <protection hidden="1"/>
    </xf>
    <xf numFmtId="0" fontId="25" fillId="0" borderId="0" xfId="0" applyFont="1" applyAlignment="1" applyProtection="1">
      <alignment vertical="center"/>
      <protection hidden="1"/>
    </xf>
    <xf numFmtId="49" fontId="5" fillId="0" borderId="1" xfId="0" applyNumberFormat="1" applyFont="1" applyBorder="1" applyAlignment="1" applyProtection="1">
      <alignment vertical="center"/>
      <protection hidden="1"/>
    </xf>
    <xf numFmtId="0" fontId="7" fillId="0" borderId="0" xfId="0" applyFont="1" applyAlignment="1" applyProtection="1">
      <alignment vertical="center"/>
      <protection hidden="1"/>
    </xf>
    <xf numFmtId="183" fontId="6" fillId="0" borderId="0" xfId="0" applyNumberFormat="1" applyFont="1" applyAlignment="1" applyProtection="1">
      <alignment vertical="center"/>
      <protection hidden="1"/>
    </xf>
    <xf numFmtId="0" fontId="6" fillId="0" borderId="0" xfId="0" applyFont="1" applyAlignment="1" applyProtection="1">
      <alignment vertical="center" shrinkToFit="1"/>
      <protection hidden="1"/>
    </xf>
    <xf numFmtId="0" fontId="8" fillId="0" borderId="0" xfId="0" applyFont="1" applyAlignment="1" applyProtection="1">
      <alignment vertical="center"/>
      <protection hidden="1"/>
    </xf>
    <xf numFmtId="49" fontId="6" fillId="0" borderId="0" xfId="0" applyNumberFormat="1" applyFont="1" applyAlignment="1" applyProtection="1">
      <alignment vertical="center" shrinkToFit="1"/>
      <protection hidden="1"/>
    </xf>
    <xf numFmtId="0" fontId="10" fillId="0" borderId="0" xfId="0" applyFont="1" applyAlignment="1" applyProtection="1">
      <alignment vertical="center"/>
      <protection hidden="1"/>
    </xf>
    <xf numFmtId="184" fontId="6" fillId="0" borderId="0" xfId="0" applyNumberFormat="1" applyFont="1" applyAlignment="1" applyProtection="1">
      <alignment vertical="center"/>
      <protection hidden="1"/>
    </xf>
    <xf numFmtId="184" fontId="6" fillId="0" borderId="0" xfId="0" applyNumberFormat="1" applyFont="1" applyAlignment="1" applyProtection="1">
      <alignment horizontal="left" vertical="center"/>
      <protection hidden="1"/>
    </xf>
    <xf numFmtId="0" fontId="5" fillId="0" borderId="5" xfId="0" applyFont="1" applyBorder="1" applyAlignment="1" applyProtection="1">
      <alignment vertical="center"/>
      <protection hidden="1"/>
    </xf>
    <xf numFmtId="0" fontId="5" fillId="0" borderId="32" xfId="0" applyFont="1" applyBorder="1" applyAlignment="1" applyProtection="1">
      <alignment vertical="center"/>
      <protection hidden="1"/>
    </xf>
    <xf numFmtId="0" fontId="5" fillId="0" borderId="7" xfId="0" applyFont="1" applyBorder="1" applyAlignment="1" applyProtection="1">
      <alignment vertical="center"/>
      <protection hidden="1"/>
    </xf>
    <xf numFmtId="58" fontId="5" fillId="0" borderId="0" xfId="0" applyNumberFormat="1" applyFont="1" applyAlignment="1" applyProtection="1">
      <alignment vertical="center"/>
      <protection hidden="1"/>
    </xf>
    <xf numFmtId="49" fontId="5" fillId="0" borderId="0" xfId="0" applyNumberFormat="1" applyFont="1" applyAlignment="1" applyProtection="1">
      <alignment horizontal="right" vertical="center"/>
      <protection hidden="1"/>
    </xf>
    <xf numFmtId="179" fontId="5" fillId="0" borderId="0" xfId="0" applyNumberFormat="1" applyFont="1" applyAlignment="1">
      <alignment vertical="center"/>
    </xf>
    <xf numFmtId="0" fontId="6" fillId="0" borderId="5" xfId="2" applyFont="1" applyBorder="1" applyAlignment="1" applyProtection="1">
      <alignment vertical="center"/>
      <protection hidden="1"/>
    </xf>
    <xf numFmtId="0" fontId="6" fillId="0" borderId="6" xfId="2" applyFont="1" applyBorder="1" applyAlignment="1" applyProtection="1">
      <alignment vertical="center"/>
      <protection hidden="1"/>
    </xf>
    <xf numFmtId="0" fontId="6" fillId="0" borderId="7" xfId="2" applyFont="1" applyBorder="1" applyAlignment="1" applyProtection="1">
      <alignment vertical="center"/>
      <protection hidden="1"/>
    </xf>
    <xf numFmtId="0" fontId="6" fillId="0" borderId="5" xfId="2" applyFont="1" applyBorder="1" applyAlignment="1" applyProtection="1">
      <alignment horizontal="left" vertical="top"/>
      <protection hidden="1"/>
    </xf>
    <xf numFmtId="0" fontId="6" fillId="0" borderId="6" xfId="2" applyFont="1" applyBorder="1" applyAlignment="1" applyProtection="1">
      <alignment horizontal="left" vertical="top"/>
      <protection hidden="1"/>
    </xf>
    <xf numFmtId="0" fontId="6" fillId="0" borderId="7" xfId="2" applyFont="1" applyBorder="1" applyAlignment="1" applyProtection="1">
      <alignment horizontal="left" vertical="top"/>
      <protection hidden="1"/>
    </xf>
    <xf numFmtId="0" fontId="6" fillId="0" borderId="8" xfId="2" applyFont="1" applyBorder="1" applyAlignment="1" applyProtection="1">
      <alignment vertical="center"/>
      <protection hidden="1"/>
    </xf>
    <xf numFmtId="0" fontId="6" fillId="0" borderId="1" xfId="2" applyFont="1" applyBorder="1" applyAlignment="1" applyProtection="1">
      <alignment vertical="center"/>
      <protection hidden="1"/>
    </xf>
    <xf numFmtId="0" fontId="6" fillId="0" borderId="9" xfId="2" applyFont="1" applyBorder="1" applyAlignment="1" applyProtection="1">
      <alignment vertical="center"/>
      <protection hidden="1"/>
    </xf>
    <xf numFmtId="0" fontId="6" fillId="0" borderId="10" xfId="2" applyFont="1" applyBorder="1" applyAlignment="1" applyProtection="1">
      <alignment vertical="center"/>
      <protection hidden="1"/>
    </xf>
    <xf numFmtId="0" fontId="6" fillId="0" borderId="0" xfId="2" applyFont="1" applyAlignment="1" applyProtection="1">
      <alignment vertical="center"/>
      <protection hidden="1"/>
    </xf>
    <xf numFmtId="0" fontId="6" fillId="0" borderId="8" xfId="2" applyFont="1" applyBorder="1" applyAlignment="1" applyProtection="1">
      <alignment horizontal="left" vertical="top"/>
      <protection hidden="1"/>
    </xf>
    <xf numFmtId="0" fontId="6" fillId="0" borderId="1" xfId="2" applyFont="1" applyBorder="1" applyAlignment="1" applyProtection="1">
      <alignment horizontal="left" vertical="top"/>
      <protection hidden="1"/>
    </xf>
    <xf numFmtId="0" fontId="6" fillId="0" borderId="9" xfId="2" applyFont="1" applyBorder="1" applyAlignment="1" applyProtection="1">
      <alignment horizontal="left" vertical="top"/>
      <protection hidden="1"/>
    </xf>
    <xf numFmtId="0" fontId="10" fillId="0" borderId="5" xfId="2" applyFont="1" applyBorder="1" applyAlignment="1" applyProtection="1">
      <alignment vertical="center"/>
      <protection hidden="1"/>
    </xf>
    <xf numFmtId="0" fontId="10" fillId="0" borderId="6" xfId="2" applyFont="1" applyBorder="1" applyAlignment="1" applyProtection="1">
      <alignment vertical="center"/>
      <protection hidden="1"/>
    </xf>
    <xf numFmtId="0" fontId="10" fillId="0" borderId="7" xfId="2" applyFont="1" applyBorder="1" applyAlignment="1" applyProtection="1">
      <alignment vertical="center"/>
      <protection hidden="1"/>
    </xf>
    <xf numFmtId="0" fontId="6" fillId="0" borderId="11" xfId="2" applyFont="1" applyBorder="1" applyAlignment="1" applyProtection="1">
      <alignment vertical="center"/>
      <protection hidden="1"/>
    </xf>
    <xf numFmtId="0" fontId="10" fillId="0" borderId="10" xfId="2" applyFont="1" applyBorder="1" applyAlignment="1" applyProtection="1">
      <alignment vertical="center"/>
      <protection hidden="1"/>
    </xf>
    <xf numFmtId="0" fontId="10" fillId="0" borderId="0" xfId="2" applyFont="1" applyAlignment="1" applyProtection="1">
      <alignment vertical="center"/>
      <protection hidden="1"/>
    </xf>
    <xf numFmtId="0" fontId="10" fillId="0" borderId="11" xfId="2" applyFont="1" applyBorder="1" applyAlignment="1" applyProtection="1">
      <alignment vertical="center"/>
      <protection hidden="1"/>
    </xf>
    <xf numFmtId="0" fontId="6" fillId="0" borderId="7" xfId="2" applyFont="1" applyBorder="1" applyAlignment="1" applyProtection="1">
      <alignment horizontal="right" vertical="center"/>
      <protection hidden="1"/>
    </xf>
    <xf numFmtId="0" fontId="6" fillId="0" borderId="6" xfId="2" applyFont="1" applyBorder="1" applyAlignment="1" applyProtection="1">
      <alignment vertical="top"/>
      <protection hidden="1"/>
    </xf>
    <xf numFmtId="0" fontId="6" fillId="0" borderId="7" xfId="2" applyFont="1" applyBorder="1" applyAlignment="1" applyProtection="1">
      <alignment vertical="top"/>
      <protection hidden="1"/>
    </xf>
    <xf numFmtId="0" fontId="6" fillId="0" borderId="10" xfId="2" applyFont="1" applyBorder="1" applyAlignment="1" applyProtection="1">
      <alignment vertical="top"/>
      <protection hidden="1"/>
    </xf>
    <xf numFmtId="0" fontId="6" fillId="0" borderId="0" xfId="2" applyFont="1" applyAlignment="1" applyProtection="1">
      <alignment vertical="top"/>
      <protection hidden="1"/>
    </xf>
    <xf numFmtId="0" fontId="6" fillId="0" borderId="11" xfId="2" applyFont="1" applyBorder="1" applyAlignment="1" applyProtection="1">
      <alignment vertical="top"/>
      <protection hidden="1"/>
    </xf>
    <xf numFmtId="0" fontId="10" fillId="0" borderId="8" xfId="2" applyFont="1" applyBorder="1" applyAlignment="1" applyProtection="1">
      <alignment vertical="center"/>
      <protection hidden="1"/>
    </xf>
    <xf numFmtId="0" fontId="10" fillId="0" borderId="1" xfId="2" applyFont="1" applyBorder="1" applyAlignment="1" applyProtection="1">
      <alignment vertical="center"/>
      <protection hidden="1"/>
    </xf>
    <xf numFmtId="0" fontId="10" fillId="0" borderId="9" xfId="2" applyFont="1" applyBorder="1" applyAlignment="1" applyProtection="1">
      <alignment vertical="center"/>
      <protection hidden="1"/>
    </xf>
    <xf numFmtId="0" fontId="6" fillId="0" borderId="8" xfId="2" applyFont="1" applyBorder="1" applyAlignment="1" applyProtection="1">
      <alignment vertical="top"/>
      <protection hidden="1"/>
    </xf>
    <xf numFmtId="0" fontId="6" fillId="0" borderId="1" xfId="2" applyFont="1" applyBorder="1" applyAlignment="1" applyProtection="1">
      <alignment vertical="top"/>
      <protection hidden="1"/>
    </xf>
    <xf numFmtId="0" fontId="6" fillId="0" borderId="9" xfId="2" applyFont="1" applyBorder="1" applyAlignment="1" applyProtection="1">
      <alignment vertical="top"/>
      <protection hidden="1"/>
    </xf>
    <xf numFmtId="49" fontId="13" fillId="0" borderId="5" xfId="0" applyNumberFormat="1" applyFont="1" applyBorder="1" applyAlignment="1">
      <alignment vertical="center"/>
    </xf>
    <xf numFmtId="49" fontId="13" fillId="0" borderId="6" xfId="0" applyNumberFormat="1" applyFont="1" applyBorder="1" applyAlignment="1">
      <alignment vertical="center"/>
    </xf>
    <xf numFmtId="49" fontId="13" fillId="0" borderId="7" xfId="0" applyNumberFormat="1" applyFont="1" applyBorder="1" applyAlignment="1">
      <alignment vertical="center"/>
    </xf>
    <xf numFmtId="0" fontId="13" fillId="0" borderId="5" xfId="0" applyFont="1" applyBorder="1" applyAlignment="1">
      <alignment vertical="center"/>
    </xf>
    <xf numFmtId="0" fontId="5" fillId="5" borderId="0" xfId="0" applyFont="1" applyFill="1" applyAlignment="1" applyProtection="1">
      <alignment horizontal="center" vertical="center"/>
      <protection hidden="1"/>
    </xf>
    <xf numFmtId="0" fontId="5" fillId="0" borderId="8" xfId="0" applyFont="1" applyBorder="1" applyAlignment="1" applyProtection="1">
      <alignment vertical="center"/>
      <protection hidden="1"/>
    </xf>
    <xf numFmtId="0" fontId="25" fillId="0" borderId="0" xfId="7" applyFont="1" applyProtection="1">
      <alignment vertical="center"/>
      <protection hidden="1"/>
    </xf>
    <xf numFmtId="0" fontId="25" fillId="0" borderId="0" xfId="7" quotePrefix="1" applyFont="1" applyProtection="1">
      <alignment vertical="center"/>
      <protection hidden="1"/>
    </xf>
    <xf numFmtId="180" fontId="5" fillId="0" borderId="0" xfId="0" applyNumberFormat="1" applyFont="1" applyAlignment="1">
      <alignment vertical="center" shrinkToFit="1"/>
    </xf>
    <xf numFmtId="49" fontId="25" fillId="0" borderId="0" xfId="7" applyNumberFormat="1" applyFont="1" applyProtection="1">
      <alignment vertical="center"/>
      <protection hidden="1"/>
    </xf>
    <xf numFmtId="179" fontId="15" fillId="0" borderId="0" xfId="0" applyNumberFormat="1" applyFont="1" applyAlignment="1">
      <alignment vertical="center"/>
    </xf>
    <xf numFmtId="0" fontId="5" fillId="0" borderId="34" xfId="0" applyFont="1" applyBorder="1" applyAlignment="1">
      <alignment vertical="center"/>
    </xf>
    <xf numFmtId="0" fontId="6" fillId="0" borderId="35" xfId="0" applyFont="1" applyBorder="1" applyAlignment="1" applyProtection="1">
      <alignment vertical="center"/>
      <protection hidden="1"/>
    </xf>
    <xf numFmtId="0" fontId="6" fillId="0" borderId="36" xfId="0" applyFont="1" applyBorder="1" applyAlignment="1" applyProtection="1">
      <alignment vertical="center"/>
      <protection hidden="1"/>
    </xf>
    <xf numFmtId="0" fontId="5" fillId="0" borderId="35" xfId="0" applyFont="1" applyBorder="1"/>
    <xf numFmtId="0" fontId="5" fillId="0" borderId="37" xfId="0" applyFont="1" applyBorder="1"/>
    <xf numFmtId="0" fontId="5" fillId="0" borderId="34" xfId="0" applyFont="1" applyBorder="1"/>
    <xf numFmtId="0" fontId="5" fillId="0" borderId="34" xfId="0" applyFont="1" applyBorder="1" applyAlignment="1" applyProtection="1">
      <alignment vertical="center"/>
      <protection hidden="1"/>
    </xf>
    <xf numFmtId="0" fontId="5" fillId="0" borderId="35" xfId="0" applyFont="1" applyBorder="1" applyAlignment="1" applyProtection="1">
      <alignment vertical="center"/>
      <protection hidden="1"/>
    </xf>
    <xf numFmtId="0" fontId="5" fillId="0" borderId="36" xfId="0" applyFont="1" applyBorder="1" applyAlignment="1" applyProtection="1">
      <alignment vertical="center"/>
      <protection hidden="1"/>
    </xf>
    <xf numFmtId="0" fontId="6" fillId="0" borderId="34"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13" fillId="0" borderId="37" xfId="0" applyFont="1" applyBorder="1" applyProtection="1">
      <protection hidden="1"/>
    </xf>
    <xf numFmtId="0" fontId="13" fillId="0" borderId="34" xfId="0" applyFont="1" applyBorder="1" applyProtection="1">
      <protection hidden="1"/>
    </xf>
    <xf numFmtId="0" fontId="13" fillId="0" borderId="38" xfId="0" applyFont="1" applyBorder="1" applyProtection="1">
      <protection hidden="1"/>
    </xf>
    <xf numFmtId="0" fontId="5" fillId="0" borderId="12" xfId="0" applyFont="1" applyBorder="1"/>
    <xf numFmtId="0" fontId="5" fillId="0" borderId="13" xfId="0" applyFont="1" applyBorder="1"/>
    <xf numFmtId="0" fontId="5" fillId="0" borderId="38" xfId="0" applyFont="1" applyBorder="1"/>
    <xf numFmtId="0" fontId="5" fillId="0" borderId="37" xfId="0" applyFont="1" applyBorder="1" applyAlignment="1" applyProtection="1">
      <alignment vertical="center"/>
      <protection hidden="1"/>
    </xf>
    <xf numFmtId="0" fontId="5" fillId="0" borderId="38" xfId="0" applyFont="1" applyBorder="1" applyAlignment="1" applyProtection="1">
      <alignment vertical="center"/>
      <protection hidden="1"/>
    </xf>
    <xf numFmtId="0" fontId="3" fillId="0" borderId="37" xfId="0" applyFont="1" applyBorder="1"/>
    <xf numFmtId="0" fontId="3" fillId="0" borderId="34" xfId="0" applyFont="1" applyBorder="1"/>
    <xf numFmtId="0" fontId="3" fillId="0" borderId="38" xfId="0" applyFont="1" applyBorder="1"/>
    <xf numFmtId="0" fontId="5" fillId="0" borderId="37" xfId="0" applyFont="1" applyBorder="1" applyAlignment="1">
      <alignment vertical="center"/>
    </xf>
    <xf numFmtId="0" fontId="5" fillId="0" borderId="38" xfId="0" applyFont="1" applyBorder="1" applyAlignment="1">
      <alignment vertical="center"/>
    </xf>
    <xf numFmtId="0" fontId="9" fillId="0" borderId="34" xfId="0" applyFont="1" applyBorder="1"/>
    <xf numFmtId="0" fontId="17" fillId="0" borderId="37" xfId="0" applyFont="1" applyBorder="1" applyAlignment="1" applyProtection="1">
      <alignment vertical="center"/>
      <protection hidden="1"/>
    </xf>
    <xf numFmtId="0" fontId="17" fillId="0" borderId="34" xfId="0" applyFont="1" applyBorder="1" applyAlignment="1" applyProtection="1">
      <alignment vertical="center"/>
      <protection hidden="1"/>
    </xf>
    <xf numFmtId="0" fontId="17" fillId="0" borderId="38" xfId="0" applyFont="1" applyBorder="1" applyAlignment="1" applyProtection="1">
      <alignment vertical="center"/>
      <protection hidden="1"/>
    </xf>
    <xf numFmtId="0" fontId="5" fillId="0" borderId="34" xfId="0" applyFont="1" applyBorder="1" applyProtection="1">
      <protection hidden="1"/>
    </xf>
    <xf numFmtId="0" fontId="5" fillId="0" borderId="37" xfId="0" applyFont="1" applyBorder="1" applyProtection="1">
      <protection hidden="1"/>
    </xf>
    <xf numFmtId="0" fontId="5" fillId="0" borderId="38" xfId="0" applyFont="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0" fontId="9" fillId="0" borderId="37" xfId="0" applyFont="1" applyBorder="1"/>
    <xf numFmtId="0" fontId="9" fillId="0" borderId="38" xfId="0" applyFont="1" applyBorder="1"/>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pplyProtection="1">
      <alignment horizontal="left"/>
      <protection locked="0"/>
    </xf>
    <xf numFmtId="0" fontId="32" fillId="0" borderId="0" xfId="0" applyFont="1" applyAlignment="1">
      <alignment horizontal="left" vertical="center"/>
    </xf>
    <xf numFmtId="0" fontId="1" fillId="0" borderId="0" xfId="7" quotePrefix="1" applyAlignment="1" applyProtection="1">
      <alignment horizontal="center" vertical="center"/>
      <protection hidden="1"/>
    </xf>
    <xf numFmtId="0" fontId="0" fillId="0" borderId="0" xfId="0" applyAlignment="1" applyProtection="1">
      <alignment horizontal="center"/>
      <protection hidden="1"/>
    </xf>
    <xf numFmtId="0" fontId="5" fillId="0" borderId="6" xfId="0" applyFont="1" applyBorder="1" applyAlignment="1" applyProtection="1">
      <alignment horizontal="right" vertical="center"/>
      <protection hidden="1"/>
    </xf>
    <xf numFmtId="0" fontId="5" fillId="0" borderId="6" xfId="0" applyFont="1" applyBorder="1" applyAlignment="1">
      <alignment horizontal="right" vertical="center"/>
    </xf>
    <xf numFmtId="186" fontId="5" fillId="0" borderId="1" xfId="0" applyNumberFormat="1" applyFont="1" applyBorder="1" applyAlignment="1">
      <alignment vertical="center"/>
    </xf>
    <xf numFmtId="186" fontId="5" fillId="0" borderId="6" xfId="0" applyNumberFormat="1" applyFont="1" applyBorder="1" applyAlignment="1">
      <alignment vertical="center"/>
    </xf>
    <xf numFmtId="0" fontId="17" fillId="0" borderId="1" xfId="0" applyFont="1" applyBorder="1" applyAlignment="1" applyProtection="1">
      <alignment horizontal="right" vertical="center"/>
      <protection hidden="1"/>
    </xf>
    <xf numFmtId="0" fontId="17" fillId="0" borderId="6" xfId="0" applyFont="1" applyBorder="1" applyAlignment="1" applyProtection="1">
      <alignment horizontal="right" vertical="center"/>
      <protection hidden="1"/>
    </xf>
    <xf numFmtId="0" fontId="36" fillId="0" borderId="0" xfId="3" applyFont="1" applyProtection="1">
      <alignment vertical="center"/>
      <protection hidden="1"/>
    </xf>
    <xf numFmtId="0" fontId="37" fillId="0" borderId="0" xfId="3" applyFont="1" applyProtection="1">
      <alignment vertical="center"/>
      <protection hidden="1"/>
    </xf>
    <xf numFmtId="0" fontId="36" fillId="0" borderId="0" xfId="3" applyFont="1" applyAlignment="1" applyProtection="1">
      <alignment horizontal="center" vertical="center"/>
      <protection hidden="1"/>
    </xf>
    <xf numFmtId="0" fontId="38" fillId="0" borderId="0" xfId="3" applyFont="1" applyAlignment="1" applyProtection="1">
      <alignment horizontal="left"/>
      <protection hidden="1"/>
    </xf>
    <xf numFmtId="0" fontId="38" fillId="0" borderId="0" xfId="3" applyFont="1" applyAlignment="1" applyProtection="1">
      <alignment horizontal="center" vertical="center"/>
      <protection hidden="1"/>
    </xf>
    <xf numFmtId="0" fontId="34" fillId="0" borderId="0" xfId="3" applyProtection="1">
      <alignment vertical="center"/>
      <protection hidden="1"/>
    </xf>
    <xf numFmtId="0" fontId="40" fillId="0" borderId="39" xfId="3" applyFont="1" applyBorder="1" applyAlignment="1" applyProtection="1">
      <alignment horizontal="center" vertical="center"/>
      <protection hidden="1"/>
    </xf>
    <xf numFmtId="0" fontId="37" fillId="0" borderId="0" xfId="3" applyFont="1" applyAlignment="1" applyProtection="1">
      <alignment horizontal="right" vertical="center"/>
      <protection hidden="1"/>
    </xf>
    <xf numFmtId="0" fontId="39" fillId="0" borderId="0" xfId="3" applyFont="1" applyAlignment="1" applyProtection="1">
      <alignment horizontal="center" vertical="center"/>
      <protection hidden="1"/>
    </xf>
    <xf numFmtId="0" fontId="37" fillId="0" borderId="0" xfId="3" applyFont="1" applyAlignment="1" applyProtection="1">
      <alignment horizontal="center" vertical="center"/>
      <protection hidden="1"/>
    </xf>
    <xf numFmtId="0" fontId="37" fillId="0" borderId="0" xfId="3" applyFont="1" applyAlignment="1" applyProtection="1">
      <alignment horizontal="distributed" vertical="center" indent="1"/>
      <protection hidden="1"/>
    </xf>
    <xf numFmtId="0" fontId="37" fillId="0" borderId="7" xfId="3" applyFont="1" applyBorder="1" applyProtection="1">
      <alignment vertical="center"/>
      <protection hidden="1"/>
    </xf>
    <xf numFmtId="0" fontId="37" fillId="0" borderId="42" xfId="3" applyFont="1" applyBorder="1" applyProtection="1">
      <alignment vertical="center"/>
      <protection hidden="1"/>
    </xf>
    <xf numFmtId="0" fontId="37" fillId="0" borderId="42" xfId="3" applyFont="1" applyBorder="1" applyAlignment="1" applyProtection="1">
      <alignment horizontal="center" vertical="center"/>
      <protection hidden="1"/>
    </xf>
    <xf numFmtId="0" fontId="37" fillId="0" borderId="42" xfId="3" applyFont="1" applyBorder="1" applyAlignment="1" applyProtection="1">
      <alignment horizontal="left" vertical="center"/>
      <protection hidden="1"/>
    </xf>
    <xf numFmtId="0" fontId="37" fillId="0" borderId="43" xfId="3" applyFont="1" applyBorder="1" applyProtection="1">
      <alignment vertical="center"/>
      <protection hidden="1"/>
    </xf>
    <xf numFmtId="0" fontId="37" fillId="0" borderId="8" xfId="3" applyFont="1" applyBorder="1" applyProtection="1">
      <alignment vertical="center"/>
      <protection hidden="1"/>
    </xf>
    <xf numFmtId="0" fontId="37" fillId="0" borderId="32" xfId="3" applyFont="1" applyBorder="1" applyAlignment="1" applyProtection="1">
      <alignment horizontal="distributed" vertical="center" indent="1"/>
      <protection hidden="1"/>
    </xf>
    <xf numFmtId="0" fontId="37" fillId="0" borderId="32" xfId="3" applyFont="1" applyBorder="1" applyAlignment="1" applyProtection="1">
      <alignment horizontal="center" vertical="center"/>
      <protection hidden="1"/>
    </xf>
    <xf numFmtId="0" fontId="37" fillId="0" borderId="32" xfId="3" applyFont="1" applyBorder="1" applyProtection="1">
      <alignment vertical="center"/>
      <protection hidden="1"/>
    </xf>
    <xf numFmtId="0" fontId="37" fillId="0" borderId="33" xfId="3" applyFont="1" applyBorder="1" applyAlignment="1" applyProtection="1">
      <alignment vertical="center" shrinkToFit="1"/>
      <protection hidden="1"/>
    </xf>
    <xf numFmtId="0" fontId="41" fillId="0" borderId="0" xfId="3" applyFont="1" applyProtection="1">
      <alignment vertical="center"/>
      <protection hidden="1"/>
    </xf>
    <xf numFmtId="0" fontId="42" fillId="0" borderId="0" xfId="3" applyFont="1" applyAlignment="1" applyProtection="1">
      <alignment horizontal="right" vertical="center"/>
      <protection hidden="1"/>
    </xf>
    <xf numFmtId="0" fontId="37" fillId="0" borderId="37" xfId="3" applyFont="1" applyBorder="1" applyProtection="1">
      <alignment vertical="center"/>
      <protection hidden="1"/>
    </xf>
    <xf numFmtId="0" fontId="37" fillId="0" borderId="38" xfId="3" applyFont="1" applyBorder="1" applyProtection="1">
      <alignment vertical="center"/>
      <protection hidden="1"/>
    </xf>
    <xf numFmtId="179" fontId="5" fillId="0" borderId="14" xfId="0" applyNumberFormat="1" applyFont="1" applyBorder="1" applyProtection="1">
      <protection hidden="1"/>
    </xf>
    <xf numFmtId="0" fontId="43" fillId="0" borderId="0" xfId="4" applyFont="1" applyProtection="1">
      <alignment vertical="center"/>
      <protection hidden="1"/>
    </xf>
    <xf numFmtId="0" fontId="37" fillId="0" borderId="0" xfId="4" applyFont="1" applyProtection="1">
      <alignment vertical="center"/>
      <protection hidden="1"/>
    </xf>
    <xf numFmtId="0" fontId="40" fillId="0" borderId="0" xfId="4" applyFont="1" applyProtection="1">
      <alignment vertical="center"/>
      <protection hidden="1"/>
    </xf>
    <xf numFmtId="0" fontId="40" fillId="0" borderId="0" xfId="3" applyFont="1" applyProtection="1">
      <alignment vertical="center"/>
      <protection hidden="1"/>
    </xf>
    <xf numFmtId="0" fontId="44" fillId="0" borderId="0" xfId="4" applyFont="1" applyProtection="1">
      <alignment vertical="center"/>
      <protection hidden="1"/>
    </xf>
    <xf numFmtId="0" fontId="37" fillId="0" borderId="0" xfId="4" applyFont="1" applyAlignment="1" applyProtection="1">
      <alignment horizontal="left" vertical="center"/>
      <protection hidden="1"/>
    </xf>
    <xf numFmtId="0" fontId="44" fillId="0" borderId="0" xfId="4" applyFont="1" applyAlignment="1" applyProtection="1">
      <alignment vertical="center" shrinkToFit="1"/>
      <protection hidden="1"/>
    </xf>
    <xf numFmtId="0" fontId="37" fillId="0" borderId="0" xfId="4" applyFont="1" applyAlignment="1" applyProtection="1">
      <alignment horizontal="center" vertical="center"/>
      <protection hidden="1"/>
    </xf>
    <xf numFmtId="0" fontId="41" fillId="0" borderId="0" xfId="4" applyFont="1" applyProtection="1">
      <alignment vertical="center"/>
      <protection hidden="1"/>
    </xf>
    <xf numFmtId="0" fontId="38" fillId="0" borderId="0" xfId="4" applyFont="1" applyProtection="1">
      <alignment vertical="center"/>
      <protection hidden="1"/>
    </xf>
    <xf numFmtId="0" fontId="41" fillId="0" borderId="0" xfId="4" applyFont="1" applyAlignment="1" applyProtection="1">
      <alignment horizontal="left" vertical="center"/>
      <protection hidden="1"/>
    </xf>
    <xf numFmtId="0" fontId="42" fillId="0" borderId="0" xfId="4" applyFont="1" applyAlignment="1" applyProtection="1">
      <alignment horizontal="center" vertical="center"/>
      <protection hidden="1"/>
    </xf>
    <xf numFmtId="0" fontId="46" fillId="0" borderId="0" xfId="4" applyFont="1" applyProtection="1">
      <alignment vertical="center"/>
      <protection hidden="1"/>
    </xf>
    <xf numFmtId="0" fontId="37" fillId="0" borderId="5" xfId="4" applyFont="1" applyBorder="1" applyProtection="1">
      <alignment vertical="center"/>
      <protection hidden="1"/>
    </xf>
    <xf numFmtId="0" fontId="39" fillId="0" borderId="6" xfId="4" applyFont="1" applyBorder="1" applyProtection="1">
      <alignment vertical="center"/>
      <protection hidden="1"/>
    </xf>
    <xf numFmtId="0" fontId="37" fillId="0" borderId="6" xfId="4" applyFont="1" applyBorder="1" applyProtection="1">
      <alignment vertical="center"/>
      <protection hidden="1"/>
    </xf>
    <xf numFmtId="0" fontId="37" fillId="0" borderId="7" xfId="4" applyFont="1" applyBorder="1" applyProtection="1">
      <alignment vertical="center"/>
      <protection hidden="1"/>
    </xf>
    <xf numFmtId="0" fontId="37" fillId="0" borderId="10" xfId="4" applyFont="1" applyBorder="1" applyProtection="1">
      <alignment vertical="center"/>
      <protection hidden="1"/>
    </xf>
    <xf numFmtId="0" fontId="37" fillId="0" borderId="11" xfId="4" applyFont="1" applyBorder="1" applyProtection="1">
      <alignment vertical="center"/>
      <protection hidden="1"/>
    </xf>
    <xf numFmtId="0" fontId="45" fillId="0" borderId="45" xfId="4" applyFont="1" applyBorder="1" applyAlignment="1" applyProtection="1">
      <alignment horizontal="center" vertical="center"/>
      <protection hidden="1"/>
    </xf>
    <xf numFmtId="0" fontId="39" fillId="0" borderId="0" xfId="4" applyFont="1" applyAlignment="1" applyProtection="1">
      <alignment horizontal="center" vertical="center"/>
      <protection hidden="1"/>
    </xf>
    <xf numFmtId="0" fontId="39" fillId="0" borderId="0" xfId="4" applyFont="1" applyProtection="1">
      <alignment vertical="center"/>
      <protection hidden="1"/>
    </xf>
    <xf numFmtId="187" fontId="37" fillId="0" borderId="10" xfId="4" applyNumberFormat="1" applyFont="1" applyBorder="1" applyProtection="1">
      <alignment vertical="center"/>
      <protection hidden="1"/>
    </xf>
    <xf numFmtId="0" fontId="38" fillId="0" borderId="46" xfId="4" applyFont="1" applyBorder="1" applyProtection="1">
      <alignment vertical="center"/>
      <protection hidden="1"/>
    </xf>
    <xf numFmtId="0" fontId="45" fillId="0" borderId="0" xfId="4" applyFont="1" applyProtection="1">
      <alignment vertical="center"/>
      <protection hidden="1"/>
    </xf>
    <xf numFmtId="187" fontId="38" fillId="0" borderId="10" xfId="4" applyNumberFormat="1" applyFont="1" applyBorder="1" applyProtection="1">
      <alignment vertical="center"/>
      <protection hidden="1"/>
    </xf>
    <xf numFmtId="0" fontId="38" fillId="0" borderId="47" xfId="4" applyFont="1" applyBorder="1" applyProtection="1">
      <alignment vertical="center"/>
      <protection hidden="1"/>
    </xf>
    <xf numFmtId="0" fontId="39" fillId="0" borderId="10" xfId="4" applyFont="1" applyBorder="1" applyProtection="1">
      <alignment vertical="center"/>
      <protection hidden="1"/>
    </xf>
    <xf numFmtId="0" fontId="37" fillId="0" borderId="0" xfId="4" applyFont="1" applyAlignment="1" applyProtection="1">
      <alignment horizontal="right" vertical="center"/>
      <protection hidden="1"/>
    </xf>
    <xf numFmtId="42" fontId="37" fillId="0" borderId="0" xfId="4" applyNumberFormat="1" applyFont="1" applyProtection="1">
      <alignment vertical="center"/>
      <protection hidden="1"/>
    </xf>
    <xf numFmtId="0" fontId="39" fillId="0" borderId="0" xfId="4" applyFont="1" applyAlignment="1" applyProtection="1">
      <alignment horizontal="left" vertical="center" indent="1"/>
      <protection hidden="1"/>
    </xf>
    <xf numFmtId="0" fontId="39" fillId="0" borderId="44" xfId="4" applyFont="1" applyBorder="1" applyProtection="1">
      <alignment vertical="center"/>
      <protection hidden="1"/>
    </xf>
    <xf numFmtId="0" fontId="37" fillId="0" borderId="13" xfId="4" applyFont="1" applyBorder="1" applyProtection="1">
      <alignment vertical="center"/>
      <protection hidden="1"/>
    </xf>
    <xf numFmtId="0" fontId="37" fillId="0" borderId="25" xfId="4" applyFont="1" applyBorder="1" applyProtection="1">
      <alignment vertical="center"/>
      <protection hidden="1"/>
    </xf>
    <xf numFmtId="0" fontId="38" fillId="0" borderId="48" xfId="4" applyFont="1" applyBorder="1" applyProtection="1">
      <alignment vertical="center"/>
      <protection hidden="1"/>
    </xf>
    <xf numFmtId="0" fontId="37" fillId="0" borderId="1" xfId="4" applyFont="1" applyBorder="1" applyProtection="1">
      <alignment vertical="center"/>
      <protection hidden="1"/>
    </xf>
    <xf numFmtId="0" fontId="37" fillId="0" borderId="9" xfId="4" applyFont="1" applyBorder="1" applyProtection="1">
      <alignment vertical="center"/>
      <protection hidden="1"/>
    </xf>
    <xf numFmtId="0" fontId="38" fillId="0" borderId="29" xfId="4" applyFont="1" applyBorder="1" applyAlignment="1" applyProtection="1">
      <alignment horizontal="center" vertical="center"/>
      <protection hidden="1"/>
    </xf>
    <xf numFmtId="0" fontId="15" fillId="0" borderId="0" xfId="0" applyFont="1"/>
    <xf numFmtId="0" fontId="38" fillId="0" borderId="59" xfId="4" applyFont="1" applyBorder="1" applyProtection="1">
      <alignment vertical="center"/>
      <protection hidden="1"/>
    </xf>
    <xf numFmtId="178" fontId="6" fillId="0" borderId="0" xfId="0" applyNumberFormat="1" applyFont="1" applyAlignment="1">
      <alignment vertical="center"/>
    </xf>
    <xf numFmtId="0" fontId="7" fillId="0" borderId="0" xfId="0" applyFont="1" applyProtection="1">
      <protection hidden="1"/>
    </xf>
    <xf numFmtId="0" fontId="5" fillId="0" borderId="0" xfId="0" applyFont="1" applyAlignment="1">
      <alignment vertical="center" shrinkToFit="1"/>
    </xf>
    <xf numFmtId="0" fontId="45" fillId="0" borderId="33" xfId="4" applyFont="1" applyBorder="1" applyAlignment="1" applyProtection="1">
      <alignment horizontal="center" vertical="center"/>
      <protection hidden="1"/>
    </xf>
    <xf numFmtId="0" fontId="38" fillId="0" borderId="7" xfId="4" applyFont="1" applyBorder="1" applyProtection="1">
      <alignment vertical="center"/>
      <protection hidden="1"/>
    </xf>
    <xf numFmtId="0" fontId="38" fillId="0" borderId="43" xfId="4" applyFont="1" applyBorder="1" applyProtection="1">
      <alignment vertical="center"/>
      <protection hidden="1"/>
    </xf>
    <xf numFmtId="0" fontId="5" fillId="0" borderId="0" xfId="0" applyFont="1" applyAlignment="1" applyProtection="1">
      <alignment horizontal="left" vertical="center" shrinkToFit="1"/>
      <protection hidden="1"/>
    </xf>
    <xf numFmtId="0" fontId="5" fillId="0" borderId="1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24" fillId="2" borderId="0" xfId="0" applyFont="1" applyFill="1" applyAlignment="1" applyProtection="1">
      <alignment vertical="center"/>
      <protection hidden="1"/>
    </xf>
    <xf numFmtId="0" fontId="3" fillId="2" borderId="0" xfId="0" applyFont="1" applyFill="1" applyAlignment="1">
      <alignment vertical="center"/>
    </xf>
    <xf numFmtId="0" fontId="5" fillId="6" borderId="0" xfId="0" applyFont="1" applyFill="1"/>
    <xf numFmtId="0" fontId="1" fillId="0" borderId="0" xfId="2" applyProtection="1">
      <protection hidden="1"/>
    </xf>
    <xf numFmtId="0" fontId="5" fillId="5" borderId="0" xfId="0" applyFont="1" applyFill="1" applyAlignment="1" applyProtection="1">
      <alignment horizontal="center" vertical="center"/>
      <protection locked="0" hidden="1"/>
    </xf>
    <xf numFmtId="0" fontId="44" fillId="0" borderId="0" xfId="4" applyFont="1" applyProtection="1">
      <alignment vertical="center"/>
      <protection locked="0" hidden="1"/>
    </xf>
    <xf numFmtId="0" fontId="38" fillId="0" borderId="0" xfId="3" applyFont="1" applyProtection="1">
      <alignment vertical="center"/>
      <protection hidden="1"/>
    </xf>
    <xf numFmtId="0" fontId="50" fillId="0" borderId="0" xfId="0" applyFont="1" applyProtection="1">
      <protection hidden="1"/>
    </xf>
    <xf numFmtId="49" fontId="44" fillId="0" borderId="0" xfId="4" applyNumberFormat="1" applyFont="1" applyProtection="1">
      <alignment vertical="center"/>
      <protection hidden="1"/>
    </xf>
    <xf numFmtId="0" fontId="37" fillId="0" borderId="0" xfId="4" applyFont="1" applyAlignment="1" applyProtection="1">
      <alignment horizontal="distributed" vertical="center"/>
      <protection hidden="1"/>
    </xf>
    <xf numFmtId="0" fontId="44" fillId="0" borderId="0" xfId="4" applyFont="1" applyAlignment="1" applyProtection="1">
      <alignment horizontal="left" vertical="center" indent="1"/>
      <protection hidden="1"/>
    </xf>
    <xf numFmtId="0" fontId="7" fillId="0" borderId="0" xfId="4" applyFont="1" applyProtection="1">
      <alignment vertical="center"/>
      <protection hidden="1"/>
    </xf>
    <xf numFmtId="0" fontId="41" fillId="0" borderId="0" xfId="4" applyFont="1" applyAlignment="1">
      <alignment horizontal="left" vertical="center"/>
    </xf>
    <xf numFmtId="0" fontId="41" fillId="0" borderId="0" xfId="4" applyFont="1">
      <alignment vertical="center"/>
    </xf>
    <xf numFmtId="0" fontId="37" fillId="0" borderId="0" xfId="4" applyFont="1" applyAlignment="1">
      <alignment horizontal="center" vertical="center"/>
    </xf>
    <xf numFmtId="179" fontId="5" fillId="0" borderId="0" xfId="0" applyNumberFormat="1" applyFont="1" applyAlignment="1">
      <alignment horizontal="right" vertical="center"/>
    </xf>
    <xf numFmtId="0" fontId="23" fillId="0" borderId="0" xfId="0" applyFont="1"/>
    <xf numFmtId="0" fontId="6" fillId="0" borderId="34"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Alignment="1">
      <alignment vertical="top"/>
    </xf>
    <xf numFmtId="0" fontId="8" fillId="0" borderId="0" xfId="6" applyFont="1">
      <alignment vertical="center"/>
    </xf>
    <xf numFmtId="0" fontId="6" fillId="0" borderId="6" xfId="0" applyFont="1" applyBorder="1" applyAlignment="1">
      <alignment horizontal="left" vertical="center"/>
    </xf>
    <xf numFmtId="0" fontId="44" fillId="0" borderId="0" xfId="4" applyFont="1" applyAlignment="1">
      <alignment horizontal="left" vertical="center" indent="1"/>
    </xf>
    <xf numFmtId="0" fontId="37" fillId="0" borderId="0" xfId="4" applyFont="1">
      <alignment vertical="center"/>
    </xf>
    <xf numFmtId="0" fontId="37" fillId="0" borderId="0" xfId="4" applyFont="1" applyAlignment="1">
      <alignment horizontal="left" vertical="center"/>
    </xf>
    <xf numFmtId="0" fontId="5" fillId="0" borderId="78" xfId="0" applyFont="1" applyBorder="1" applyAlignment="1" applyProtection="1">
      <alignment vertical="center"/>
      <protection hidden="1"/>
    </xf>
    <xf numFmtId="0" fontId="5" fillId="0" borderId="78" xfId="0" applyFont="1" applyBorder="1" applyAlignment="1">
      <alignment horizontal="left" vertical="center"/>
    </xf>
    <xf numFmtId="0" fontId="5" fillId="0" borderId="1" xfId="0" applyFont="1" applyBorder="1" applyAlignment="1" applyProtection="1">
      <alignment vertical="center" shrinkToFit="1"/>
      <protection hidden="1"/>
    </xf>
    <xf numFmtId="0" fontId="5" fillId="0" borderId="6" xfId="0" applyFont="1" applyBorder="1" applyAlignment="1" applyProtection="1">
      <alignment vertical="center" shrinkToFit="1"/>
      <protection hidden="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3" fillId="0" borderId="0" xfId="0" applyFont="1" applyAlignment="1" applyProtection="1">
      <alignment horizontal="left" vertical="center"/>
      <protection hidden="1"/>
    </xf>
    <xf numFmtId="0" fontId="5" fillId="0" borderId="0" xfId="0" applyFont="1" applyAlignment="1" applyProtection="1">
      <alignment horizontal="center" vertical="center"/>
      <protection locked="0" hidden="1"/>
    </xf>
    <xf numFmtId="0" fontId="51" fillId="0" borderId="0" xfId="0" applyFont="1" applyAlignment="1" applyProtection="1">
      <alignment vertical="center"/>
      <protection hidden="1"/>
    </xf>
    <xf numFmtId="0" fontId="13" fillId="0" borderId="1" xfId="0" applyFont="1" applyBorder="1" applyAlignment="1" applyProtection="1">
      <alignment vertical="center"/>
      <protection hidden="1"/>
    </xf>
    <xf numFmtId="49" fontId="13" fillId="0" borderId="0" xfId="0" applyNumberFormat="1" applyFont="1" applyAlignment="1" applyProtection="1">
      <alignment vertical="center"/>
      <protection hidden="1"/>
    </xf>
    <xf numFmtId="0" fontId="13" fillId="0" borderId="0" xfId="0" applyFont="1" applyAlignment="1" applyProtection="1">
      <alignment horizontal="center" vertical="center"/>
      <protection locked="0" hidden="1"/>
    </xf>
    <xf numFmtId="0" fontId="13" fillId="0" borderId="7" xfId="0" applyFont="1" applyBorder="1" applyAlignment="1" applyProtection="1">
      <alignment vertical="center"/>
      <protection hidden="1"/>
    </xf>
    <xf numFmtId="49" fontId="13" fillId="0" borderId="10" xfId="0" applyNumberFormat="1" applyFont="1" applyBorder="1" applyAlignment="1" applyProtection="1">
      <alignment vertical="center"/>
      <protection hidden="1"/>
    </xf>
    <xf numFmtId="0" fontId="13" fillId="0" borderId="11" xfId="0" applyFont="1" applyBorder="1" applyAlignment="1" applyProtection="1">
      <alignment vertical="center"/>
      <protection hidden="1"/>
    </xf>
    <xf numFmtId="49" fontId="13" fillId="0" borderId="8" xfId="0" applyNumberFormat="1" applyFont="1" applyBorder="1" applyAlignment="1" applyProtection="1">
      <alignment vertical="center"/>
      <protection hidden="1"/>
    </xf>
    <xf numFmtId="0" fontId="13" fillId="0" borderId="9" xfId="0" applyFont="1" applyBorder="1" applyAlignment="1" applyProtection="1">
      <alignment vertical="center"/>
      <protection hidden="1"/>
    </xf>
    <xf numFmtId="0" fontId="6" fillId="0" borderId="8" xfId="0" applyFont="1" applyBorder="1" applyAlignment="1" applyProtection="1">
      <alignment vertical="center"/>
      <protection hidden="1"/>
    </xf>
    <xf numFmtId="49" fontId="13" fillId="0" borderId="5" xfId="0" applyNumberFormat="1" applyFont="1" applyBorder="1" applyAlignment="1" applyProtection="1">
      <alignment vertical="center"/>
      <protection hidden="1"/>
    </xf>
    <xf numFmtId="49" fontId="13" fillId="0" borderId="6" xfId="0" applyNumberFormat="1" applyFont="1" applyBorder="1" applyAlignment="1" applyProtection="1">
      <alignment vertical="center"/>
      <protection hidden="1"/>
    </xf>
    <xf numFmtId="49" fontId="13" fillId="0" borderId="7" xfId="0" applyNumberFormat="1" applyFont="1" applyBorder="1" applyAlignment="1" applyProtection="1">
      <alignment vertical="center"/>
      <protection hidden="1"/>
    </xf>
    <xf numFmtId="0" fontId="10" fillId="0" borderId="10" xfId="0" applyFont="1" applyBorder="1" applyAlignment="1" applyProtection="1">
      <alignment vertical="center"/>
      <protection hidden="1"/>
    </xf>
    <xf numFmtId="0" fontId="10" fillId="0" borderId="11" xfId="0" applyFont="1" applyBorder="1" applyAlignment="1" applyProtection="1">
      <alignment vertical="center"/>
      <protection hidden="1"/>
    </xf>
    <xf numFmtId="0" fontId="19" fillId="0" borderId="0" xfId="0" applyFont="1" applyAlignment="1" applyProtection="1">
      <alignment vertical="center"/>
      <protection hidden="1"/>
    </xf>
    <xf numFmtId="0" fontId="13" fillId="0" borderId="10" xfId="0" applyFont="1" applyBorder="1" applyAlignment="1" applyProtection="1">
      <alignment vertical="center"/>
      <protection hidden="1"/>
    </xf>
    <xf numFmtId="0" fontId="13" fillId="0" borderId="8" xfId="0" applyFont="1" applyBorder="1" applyAlignment="1" applyProtection="1">
      <alignment vertical="center"/>
      <protection hidden="1"/>
    </xf>
    <xf numFmtId="0" fontId="13" fillId="0" borderId="5" xfId="0" applyFont="1" applyBorder="1" applyAlignment="1" applyProtection="1">
      <alignment vertical="center"/>
      <protection hidden="1"/>
    </xf>
    <xf numFmtId="0" fontId="6" fillId="0" borderId="7" xfId="0" applyFont="1" applyBorder="1" applyAlignment="1" applyProtection="1">
      <alignment horizontal="left" vertical="center"/>
      <protection hidden="1"/>
    </xf>
    <xf numFmtId="0" fontId="10" fillId="0" borderId="1" xfId="0" applyFont="1" applyBorder="1" applyAlignment="1" applyProtection="1">
      <alignment vertical="center"/>
      <protection hidden="1"/>
    </xf>
    <xf numFmtId="0" fontId="10" fillId="0" borderId="8"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54" fillId="0" borderId="0" xfId="0" applyFont="1" applyAlignment="1">
      <alignment horizontal="center" vertical="center"/>
    </xf>
    <xf numFmtId="0" fontId="6" fillId="10" borderId="0" xfId="0" applyFont="1" applyFill="1" applyAlignment="1">
      <alignment vertical="center"/>
    </xf>
    <xf numFmtId="0" fontId="5" fillId="10" borderId="0" xfId="0" applyFont="1" applyFill="1" applyAlignment="1">
      <alignment vertical="center"/>
    </xf>
    <xf numFmtId="0" fontId="23" fillId="10" borderId="0" xfId="0" applyFont="1" applyFill="1" applyAlignment="1">
      <alignment vertical="center"/>
    </xf>
    <xf numFmtId="0" fontId="15" fillId="10" borderId="0" xfId="0" applyFont="1" applyFill="1" applyAlignment="1">
      <alignment horizontal="center" vertical="center"/>
    </xf>
    <xf numFmtId="0" fontId="6" fillId="10" borderId="62" xfId="0" applyFont="1" applyFill="1" applyBorder="1" applyAlignment="1">
      <alignment horizontal="center" vertical="center"/>
    </xf>
    <xf numFmtId="0" fontId="6" fillId="10" borderId="63" xfId="0" applyFont="1" applyFill="1" applyBorder="1" applyAlignment="1">
      <alignment horizontal="center" vertical="center"/>
    </xf>
    <xf numFmtId="0" fontId="5" fillId="10" borderId="90" xfId="0" applyFont="1" applyFill="1" applyBorder="1" applyAlignment="1">
      <alignment horizontal="center" vertical="center"/>
    </xf>
    <xf numFmtId="0" fontId="5" fillId="10" borderId="91" xfId="0" applyFont="1" applyFill="1" applyBorder="1" applyAlignment="1">
      <alignment horizontal="center" vertical="center"/>
    </xf>
    <xf numFmtId="0" fontId="6" fillId="10" borderId="94" xfId="0" applyFont="1" applyFill="1" applyBorder="1" applyAlignment="1">
      <alignment horizontal="center" vertical="center"/>
    </xf>
    <xf numFmtId="0" fontId="6" fillId="7" borderId="96" xfId="0" applyFont="1" applyFill="1" applyBorder="1" applyAlignment="1">
      <alignment horizontal="center" vertical="center"/>
    </xf>
    <xf numFmtId="0" fontId="6" fillId="7" borderId="102" xfId="0" applyFont="1" applyFill="1" applyBorder="1" applyAlignment="1">
      <alignment horizontal="center" vertical="center"/>
    </xf>
    <xf numFmtId="0" fontId="5" fillId="0" borderId="14" xfId="0" applyFont="1" applyBorder="1" applyAlignment="1">
      <alignment horizontal="center" vertical="center" shrinkToFit="1"/>
    </xf>
    <xf numFmtId="0" fontId="6" fillId="7" borderId="105" xfId="0" applyFont="1" applyFill="1" applyBorder="1" applyAlignment="1">
      <alignment horizontal="center" vertical="center"/>
    </xf>
    <xf numFmtId="0" fontId="5" fillId="0" borderId="107" xfId="0" applyFont="1" applyBorder="1" applyAlignment="1">
      <alignment horizontal="center" vertical="center" shrinkToFit="1"/>
    </xf>
    <xf numFmtId="0" fontId="10" fillId="10" borderId="0" xfId="0" applyFont="1" applyFill="1" applyAlignment="1">
      <alignment horizontal="center" vertical="center"/>
    </xf>
    <xf numFmtId="0" fontId="7" fillId="10" borderId="0" xfId="0" applyFont="1" applyFill="1" applyAlignment="1">
      <alignment vertical="center"/>
    </xf>
    <xf numFmtId="0" fontId="6" fillId="7" borderId="84" xfId="0" applyFont="1" applyFill="1" applyBorder="1" applyAlignment="1">
      <alignment horizontal="center" vertical="center"/>
    </xf>
    <xf numFmtId="0" fontId="6" fillId="7" borderId="103" xfId="0" applyFont="1" applyFill="1" applyBorder="1" applyAlignment="1">
      <alignment horizontal="center" vertical="center"/>
    </xf>
    <xf numFmtId="0" fontId="47" fillId="0" borderId="0" xfId="0" applyFont="1" applyAlignment="1">
      <alignment horizontal="center"/>
    </xf>
    <xf numFmtId="0" fontId="5" fillId="0" borderId="113" xfId="0" applyFont="1" applyBorder="1" applyAlignment="1">
      <alignment horizontal="center" vertical="center" shrinkToFit="1"/>
    </xf>
    <xf numFmtId="0" fontId="10" fillId="10" borderId="0" xfId="0" applyFont="1" applyFill="1" applyAlignment="1">
      <alignment vertical="center"/>
    </xf>
    <xf numFmtId="0" fontId="5" fillId="0" borderId="99"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66" xfId="0" applyFont="1" applyBorder="1" applyAlignment="1">
      <alignment horizontal="center" vertical="center" shrinkToFit="1"/>
    </xf>
    <xf numFmtId="0" fontId="56" fillId="0" borderId="0" xfId="0" applyFont="1" applyAlignment="1">
      <alignment horizontal="left" vertical="center"/>
    </xf>
    <xf numFmtId="49" fontId="5" fillId="0" borderId="6" xfId="0" applyNumberFormat="1" applyFont="1" applyBorder="1" applyAlignment="1" applyProtection="1">
      <alignment vertical="center"/>
      <protection hidden="1"/>
    </xf>
    <xf numFmtId="0" fontId="5" fillId="11" borderId="14" xfId="0" applyFont="1" applyFill="1" applyBorder="1" applyAlignment="1">
      <alignment horizontal="center" vertical="center" shrinkToFit="1"/>
    </xf>
    <xf numFmtId="0" fontId="5" fillId="11" borderId="90" xfId="0" applyFont="1" applyFill="1" applyBorder="1" applyAlignment="1">
      <alignment horizontal="center" vertical="center" shrinkToFit="1"/>
    </xf>
    <xf numFmtId="49" fontId="5" fillId="0" borderId="109"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90" xfId="0" applyNumberFormat="1" applyFont="1" applyFill="1" applyBorder="1" applyAlignment="1">
      <alignment horizontal="center" vertical="center" shrinkToFit="1"/>
    </xf>
    <xf numFmtId="0" fontId="57" fillId="0" borderId="0" xfId="0" applyFont="1"/>
    <xf numFmtId="179" fontId="5" fillId="0" borderId="0" xfId="0" applyNumberFormat="1" applyFont="1" applyAlignment="1" applyProtection="1">
      <alignment horizontal="right" vertical="center"/>
      <protection hidden="1"/>
    </xf>
    <xf numFmtId="0" fontId="59" fillId="0" borderId="0" xfId="9" applyFont="1">
      <alignment vertical="center"/>
    </xf>
    <xf numFmtId="0" fontId="59" fillId="0" borderId="0" xfId="9" applyFont="1" applyAlignment="1">
      <alignment horizontal="center" vertical="center"/>
    </xf>
    <xf numFmtId="0" fontId="60" fillId="0" borderId="0" xfId="9" applyFont="1">
      <alignment vertical="center"/>
    </xf>
    <xf numFmtId="0" fontId="59" fillId="0" borderId="0" xfId="9" applyFont="1" applyAlignment="1">
      <alignment horizontal="left" vertical="center"/>
    </xf>
    <xf numFmtId="0" fontId="59" fillId="0" borderId="0" xfId="9" applyFont="1" applyAlignment="1">
      <alignment vertical="top"/>
    </xf>
    <xf numFmtId="0" fontId="59" fillId="0" borderId="14" xfId="9" applyFont="1" applyBorder="1">
      <alignment vertical="center"/>
    </xf>
    <xf numFmtId="0" fontId="59" fillId="0" borderId="78" xfId="9" applyFont="1" applyBorder="1">
      <alignment vertical="center"/>
    </xf>
    <xf numFmtId="0" fontId="62" fillId="0" borderId="78" xfId="9" applyFont="1" applyBorder="1">
      <alignment vertical="center"/>
    </xf>
    <xf numFmtId="0" fontId="60" fillId="0" borderId="78" xfId="9" applyFont="1" applyBorder="1" applyAlignment="1">
      <alignment vertical="top" wrapText="1"/>
    </xf>
    <xf numFmtId="0" fontId="62" fillId="0" borderId="0" xfId="9" applyFont="1">
      <alignment vertical="center"/>
    </xf>
    <xf numFmtId="0" fontId="60" fillId="0" borderId="0" xfId="9" applyFont="1" applyAlignment="1">
      <alignment vertical="top" wrapText="1"/>
    </xf>
    <xf numFmtId="0" fontId="19" fillId="0" borderId="24" xfId="0" applyFont="1" applyBorder="1" applyAlignment="1">
      <alignment horizontal="left" vertical="center"/>
    </xf>
    <xf numFmtId="0" fontId="19" fillId="0" borderId="31" xfId="0" applyFont="1" applyBorder="1" applyAlignment="1">
      <alignment horizontal="left" vertical="center"/>
    </xf>
    <xf numFmtId="0" fontId="19" fillId="0" borderId="24"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1" xfId="0" applyFont="1" applyBorder="1" applyAlignment="1">
      <alignment horizontal="left" vertical="center" shrinkToFit="1"/>
    </xf>
    <xf numFmtId="0" fontId="63" fillId="0" borderId="0" xfId="0" applyFont="1" applyAlignment="1" applyProtection="1">
      <alignment vertical="center"/>
      <protection hidden="1"/>
    </xf>
    <xf numFmtId="0" fontId="53" fillId="0" borderId="0" xfId="0" applyFont="1" applyAlignment="1" applyProtection="1">
      <alignment vertical="center"/>
      <protection hidden="1"/>
    </xf>
    <xf numFmtId="0" fontId="5" fillId="0" borderId="118" xfId="0" applyFont="1" applyBorder="1" applyAlignment="1">
      <alignment horizontal="center" vertical="center" shrinkToFit="1"/>
    </xf>
    <xf numFmtId="0" fontId="5" fillId="10" borderId="120" xfId="0" applyFont="1" applyFill="1" applyBorder="1" applyAlignment="1">
      <alignment horizontal="center" vertical="center" shrinkToFit="1"/>
    </xf>
    <xf numFmtId="0" fontId="5" fillId="10" borderId="67" xfId="0" applyFont="1" applyFill="1" applyBorder="1" applyAlignment="1">
      <alignment horizontal="center" vertical="center" shrinkToFit="1"/>
    </xf>
    <xf numFmtId="0" fontId="6" fillId="10" borderId="39" xfId="0" applyFont="1" applyFill="1" applyBorder="1" applyAlignment="1">
      <alignment horizontal="center" vertical="center" shrinkToFit="1"/>
    </xf>
    <xf numFmtId="0" fontId="5" fillId="10" borderId="113" xfId="0" applyFont="1" applyFill="1" applyBorder="1" applyAlignment="1">
      <alignment horizontal="center" vertical="center" shrinkToFit="1"/>
    </xf>
    <xf numFmtId="49" fontId="5" fillId="10" borderId="109" xfId="0" applyNumberFormat="1" applyFont="1" applyFill="1" applyBorder="1" applyAlignment="1">
      <alignment horizontal="center" vertical="center" shrinkToFit="1"/>
    </xf>
    <xf numFmtId="178" fontId="38" fillId="0" borderId="0" xfId="4" applyNumberFormat="1" applyFont="1" applyProtection="1">
      <alignment vertical="center"/>
      <protection hidden="1"/>
    </xf>
    <xf numFmtId="49" fontId="41" fillId="0" borderId="0" xfId="4" applyNumberFormat="1" applyFont="1" applyAlignment="1">
      <alignment horizontal="left" vertical="center" shrinkToFit="1"/>
    </xf>
    <xf numFmtId="0" fontId="37" fillId="0" borderId="1" xfId="3" applyFont="1" applyBorder="1" applyAlignment="1" applyProtection="1">
      <alignment horizontal="center" vertical="center"/>
      <protection hidden="1"/>
    </xf>
    <xf numFmtId="0" fontId="38" fillId="0" borderId="0" xfId="4" applyFont="1" applyAlignment="1" applyProtection="1">
      <alignment horizontal="center"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0" fontId="45" fillId="0" borderId="0" xfId="4" applyFont="1" applyAlignment="1" applyProtection="1">
      <alignment horizontal="center" vertical="center"/>
      <protection hidden="1"/>
    </xf>
    <xf numFmtId="0" fontId="38" fillId="0" borderId="0" xfId="4" applyFont="1" applyAlignment="1" applyProtection="1">
      <alignment horizontal="left" vertical="center"/>
      <protection hidden="1"/>
    </xf>
    <xf numFmtId="0" fontId="37" fillId="0" borderId="78" xfId="3" applyFont="1" applyBorder="1" applyProtection="1">
      <alignment vertical="center"/>
      <protection hidden="1"/>
    </xf>
    <xf numFmtId="0" fontId="37" fillId="0" borderId="0" xfId="3" applyFont="1" applyAlignment="1" applyProtection="1">
      <alignment vertical="center" shrinkToFit="1"/>
      <protection hidden="1"/>
    </xf>
    <xf numFmtId="0" fontId="37" fillId="0" borderId="9" xfId="3" applyFont="1" applyBorder="1" applyAlignment="1" applyProtection="1">
      <alignment horizontal="center" vertical="center"/>
      <protection hidden="1"/>
    </xf>
    <xf numFmtId="0" fontId="37" fillId="0" borderId="54" xfId="3" applyFont="1" applyBorder="1" applyAlignment="1" applyProtection="1">
      <alignment horizontal="center" vertical="center"/>
      <protection hidden="1"/>
    </xf>
    <xf numFmtId="0" fontId="37" fillId="0" borderId="40" xfId="3" applyFont="1" applyBorder="1" applyProtection="1">
      <alignment vertical="center"/>
      <protection hidden="1"/>
    </xf>
    <xf numFmtId="0" fontId="37" fillId="0" borderId="5" xfId="3" applyFont="1" applyBorder="1" applyProtection="1">
      <alignment vertical="center"/>
      <protection hidden="1"/>
    </xf>
    <xf numFmtId="0" fontId="37" fillId="0" borderId="10" xfId="3" applyFont="1" applyBorder="1" applyProtection="1">
      <alignment vertical="center"/>
      <protection hidden="1"/>
    </xf>
    <xf numFmtId="0" fontId="39" fillId="0" borderId="0" xfId="3" applyFont="1" applyProtection="1">
      <alignment vertical="center"/>
      <protection hidden="1"/>
    </xf>
    <xf numFmtId="49" fontId="41" fillId="0" borderId="0" xfId="4" applyNumberFormat="1" applyFont="1" applyAlignment="1">
      <alignment horizontal="center" vertical="center" shrinkToFit="1"/>
    </xf>
    <xf numFmtId="0" fontId="49" fillId="0" borderId="0" xfId="3" applyFont="1" applyAlignment="1">
      <alignment vertical="center" shrinkToFit="1"/>
    </xf>
    <xf numFmtId="0" fontId="37" fillId="0" borderId="11" xfId="3" applyFont="1" applyBorder="1" applyAlignment="1" applyProtection="1">
      <alignment horizontal="center" vertical="center"/>
      <protection hidden="1"/>
    </xf>
    <xf numFmtId="0" fontId="36" fillId="0" borderId="124" xfId="3" applyFont="1" applyBorder="1" applyProtection="1">
      <alignment vertical="center"/>
      <protection hidden="1"/>
    </xf>
    <xf numFmtId="0" fontId="37" fillId="0" borderId="42" xfId="3" applyFont="1" applyBorder="1" applyAlignment="1" applyProtection="1">
      <alignment horizontal="right" vertical="center"/>
      <protection hidden="1"/>
    </xf>
    <xf numFmtId="0" fontId="5" fillId="0" borderId="125" xfId="0" applyFont="1" applyBorder="1" applyAlignment="1" applyProtection="1">
      <alignment vertical="center"/>
      <protection hidden="1"/>
    </xf>
    <xf numFmtId="0" fontId="59" fillId="0" borderId="0" xfId="10" applyFont="1" applyAlignment="1">
      <alignment vertical="top" wrapText="1"/>
    </xf>
    <xf numFmtId="0" fontId="5" fillId="0" borderId="0" xfId="0" applyFont="1" applyAlignment="1">
      <alignment horizontal="center"/>
    </xf>
    <xf numFmtId="49" fontId="59" fillId="0" borderId="0" xfId="10" applyNumberFormat="1" applyFont="1" applyAlignment="1">
      <alignment vertical="top" wrapText="1"/>
    </xf>
    <xf numFmtId="0" fontId="59" fillId="0" borderId="0" xfId="10" applyFont="1" applyAlignment="1" applyProtection="1">
      <alignment horizontal="left" vertical="center"/>
      <protection hidden="1"/>
    </xf>
    <xf numFmtId="0" fontId="59" fillId="0" borderId="0" xfId="10" applyFont="1" applyProtection="1">
      <alignment vertical="center"/>
      <protection hidden="1"/>
    </xf>
    <xf numFmtId="0" fontId="59" fillId="0" borderId="0" xfId="10" applyFont="1" applyAlignment="1" applyProtection="1">
      <alignment horizontal="center" vertical="center" wrapText="1"/>
      <protection hidden="1"/>
    </xf>
    <xf numFmtId="0" fontId="37" fillId="0" borderId="10" xfId="4" applyFont="1" applyBorder="1" applyAlignment="1" applyProtection="1">
      <alignment horizontal="center" vertical="center"/>
      <protection hidden="1"/>
    </xf>
    <xf numFmtId="0" fontId="37" fillId="0" borderId="8" xfId="4" applyFont="1" applyBorder="1" applyAlignment="1" applyProtection="1">
      <alignment horizontal="center" vertical="center"/>
      <protection hidden="1"/>
    </xf>
    <xf numFmtId="0" fontId="37" fillId="0" borderId="1" xfId="4" applyFont="1" applyBorder="1" applyAlignment="1" applyProtection="1">
      <alignment horizontal="center" vertical="center"/>
      <protection hidden="1"/>
    </xf>
    <xf numFmtId="0" fontId="37" fillId="0" borderId="34" xfId="4" applyFont="1" applyBorder="1" applyProtection="1">
      <alignment vertical="center"/>
      <protection hidden="1"/>
    </xf>
    <xf numFmtId="0" fontId="0" fillId="10" borderId="0" xfId="0" applyFill="1"/>
    <xf numFmtId="0" fontId="39" fillId="10" borderId="5" xfId="4" applyFont="1" applyFill="1" applyBorder="1" applyAlignment="1" applyProtection="1">
      <alignment horizontal="left" vertical="center"/>
      <protection hidden="1"/>
    </xf>
    <xf numFmtId="0" fontId="37" fillId="10" borderId="78" xfId="4" applyFont="1" applyFill="1" applyBorder="1" applyProtection="1">
      <alignment vertical="center"/>
      <protection hidden="1"/>
    </xf>
    <xf numFmtId="0" fontId="0" fillId="10" borderId="78" xfId="0" applyFill="1" applyBorder="1"/>
    <xf numFmtId="0" fontId="0" fillId="10" borderId="7" xfId="0" applyFill="1" applyBorder="1"/>
    <xf numFmtId="0" fontId="6" fillId="10" borderId="0" xfId="0" applyFont="1" applyFill="1" applyAlignment="1" applyProtection="1">
      <alignment vertical="center"/>
      <protection hidden="1"/>
    </xf>
    <xf numFmtId="0" fontId="63" fillId="10" borderId="0" xfId="0" applyFont="1" applyFill="1" applyAlignment="1" applyProtection="1">
      <alignment vertical="center"/>
      <protection hidden="1"/>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0" fillId="10" borderId="11" xfId="0" applyFill="1" applyBorder="1"/>
    <xf numFmtId="0" fontId="6" fillId="10" borderId="11" xfId="2" applyFont="1" applyFill="1" applyBorder="1" applyAlignment="1" applyProtection="1">
      <alignment vertical="center"/>
      <protection hidden="1"/>
    </xf>
    <xf numFmtId="0" fontId="6" fillId="10" borderId="8" xfId="2" applyFont="1" applyFill="1" applyBorder="1" applyAlignment="1" applyProtection="1">
      <alignment vertical="center"/>
      <protection hidden="1"/>
    </xf>
    <xf numFmtId="0" fontId="6" fillId="10" borderId="125" xfId="2" applyFont="1" applyFill="1" applyBorder="1" applyAlignment="1" applyProtection="1">
      <alignment vertical="center"/>
      <protection hidden="1"/>
    </xf>
    <xf numFmtId="0" fontId="6" fillId="10" borderId="9" xfId="2" applyFont="1" applyFill="1" applyBorder="1" applyAlignment="1" applyProtection="1">
      <alignment vertical="center"/>
      <protection hidden="1"/>
    </xf>
    <xf numFmtId="0" fontId="6" fillId="10" borderId="5" xfId="2" applyFont="1" applyFill="1" applyBorder="1" applyAlignment="1" applyProtection="1">
      <alignment vertical="center"/>
      <protection hidden="1"/>
    </xf>
    <xf numFmtId="0" fontId="6" fillId="10" borderId="6" xfId="2" applyFont="1" applyFill="1" applyBorder="1" applyAlignment="1" applyProtection="1">
      <alignment vertical="center"/>
      <protection hidden="1"/>
    </xf>
    <xf numFmtId="0" fontId="6" fillId="10" borderId="7" xfId="2" applyFont="1" applyFill="1" applyBorder="1" applyAlignment="1" applyProtection="1">
      <alignment vertical="center"/>
      <protection hidden="1"/>
    </xf>
    <xf numFmtId="0" fontId="6" fillId="10" borderId="1" xfId="2" applyFont="1" applyFill="1" applyBorder="1" applyAlignment="1" applyProtection="1">
      <alignment vertical="center"/>
      <protection hidden="1"/>
    </xf>
    <xf numFmtId="0" fontId="6" fillId="10" borderId="7" xfId="2" applyFont="1" applyFill="1" applyBorder="1" applyAlignment="1" applyProtection="1">
      <alignment horizontal="right" vertical="center"/>
      <protection hidden="1"/>
    </xf>
    <xf numFmtId="0" fontId="6" fillId="10" borderId="5" xfId="2" applyFont="1" applyFill="1" applyBorder="1" applyAlignment="1" applyProtection="1">
      <alignment horizontal="left" vertical="top"/>
      <protection hidden="1"/>
    </xf>
    <xf numFmtId="0" fontId="6" fillId="10" borderId="6" xfId="2" applyFont="1" applyFill="1" applyBorder="1" applyAlignment="1" applyProtection="1">
      <alignment horizontal="left" vertical="top"/>
      <protection hidden="1"/>
    </xf>
    <xf numFmtId="0" fontId="6" fillId="10" borderId="7" xfId="2" applyFont="1" applyFill="1" applyBorder="1" applyAlignment="1" applyProtection="1">
      <alignment horizontal="left" vertical="top"/>
      <protection hidden="1"/>
    </xf>
    <xf numFmtId="0" fontId="6" fillId="10" borderId="8" xfId="2" applyFont="1" applyFill="1" applyBorder="1" applyAlignment="1" applyProtection="1">
      <alignment horizontal="left" vertical="top"/>
      <protection hidden="1"/>
    </xf>
    <xf numFmtId="0" fontId="6" fillId="10" borderId="1" xfId="2" applyFont="1" applyFill="1" applyBorder="1" applyAlignment="1" applyProtection="1">
      <alignment horizontal="left" vertical="top"/>
      <protection hidden="1"/>
    </xf>
    <xf numFmtId="0" fontId="6" fillId="10" borderId="9" xfId="2" applyFont="1" applyFill="1" applyBorder="1" applyAlignment="1" applyProtection="1">
      <alignment horizontal="left" vertical="top"/>
      <protection hidden="1"/>
    </xf>
    <xf numFmtId="0" fontId="53" fillId="10" borderId="0" xfId="0" applyFont="1" applyFill="1" applyAlignment="1" applyProtection="1">
      <alignment vertical="center"/>
      <protection hidden="1"/>
    </xf>
    <xf numFmtId="0" fontId="9" fillId="0" borderId="0" xfId="0" applyFont="1" applyProtection="1">
      <protection hidden="1"/>
    </xf>
    <xf numFmtId="0" fontId="38" fillId="0" borderId="78" xfId="4" applyFont="1" applyBorder="1" applyProtection="1">
      <alignment vertical="center"/>
      <protection hidden="1"/>
    </xf>
    <xf numFmtId="0" fontId="38" fillId="0" borderId="78" xfId="4" applyFont="1" applyBorder="1" applyAlignment="1" applyProtection="1">
      <alignment horizontal="center" vertical="center"/>
      <protection hidden="1"/>
    </xf>
    <xf numFmtId="0" fontId="45" fillId="0" borderId="10" xfId="4" applyFont="1" applyBorder="1" applyAlignment="1" applyProtection="1">
      <alignment horizontal="center" vertical="center"/>
      <protection hidden="1"/>
    </xf>
    <xf numFmtId="0" fontId="38" fillId="0" borderId="10" xfId="4" applyFont="1" applyBorder="1" applyProtection="1">
      <alignment vertical="center"/>
      <protection hidden="1"/>
    </xf>
    <xf numFmtId="0" fontId="38" fillId="0" borderId="5" xfId="4" applyFont="1" applyBorder="1" applyAlignment="1">
      <alignment horizontal="left" vertical="top"/>
    </xf>
    <xf numFmtId="0" fontId="38" fillId="0" borderId="78" xfId="4" applyFont="1" applyBorder="1" applyAlignment="1">
      <alignment horizontal="left" vertical="top"/>
    </xf>
    <xf numFmtId="0" fontId="45" fillId="0" borderId="78" xfId="4" applyFont="1" applyBorder="1" applyAlignment="1">
      <alignment horizontal="left" vertical="top"/>
    </xf>
    <xf numFmtId="0" fontId="45" fillId="0" borderId="7" xfId="4" applyFont="1" applyBorder="1" applyAlignment="1">
      <alignment horizontal="left" vertical="top"/>
    </xf>
    <xf numFmtId="0" fontId="38" fillId="0" borderId="10" xfId="4" applyFont="1" applyBorder="1" applyAlignment="1">
      <alignment horizontal="left" vertical="top"/>
    </xf>
    <xf numFmtId="0" fontId="38" fillId="0" borderId="0" xfId="4" applyFont="1" applyAlignment="1">
      <alignment horizontal="left" vertical="top"/>
    </xf>
    <xf numFmtId="178" fontId="38" fillId="0" borderId="0" xfId="4" applyNumberFormat="1" applyFont="1" applyAlignment="1">
      <alignment horizontal="left" vertical="top"/>
    </xf>
    <xf numFmtId="0" fontId="45" fillId="0" borderId="0" xfId="4" applyFont="1" applyAlignment="1">
      <alignment horizontal="left" vertical="top"/>
    </xf>
    <xf numFmtId="188" fontId="38" fillId="0" borderId="0" xfId="4" applyNumberFormat="1" applyFont="1" applyAlignment="1">
      <alignment horizontal="left" vertical="top"/>
    </xf>
    <xf numFmtId="0" fontId="38" fillId="0" borderId="11" xfId="4" applyFont="1" applyBorder="1" applyAlignment="1">
      <alignment horizontal="left" vertical="top"/>
    </xf>
    <xf numFmtId="0" fontId="38" fillId="0" borderId="8" xfId="4" applyFont="1" applyBorder="1" applyAlignment="1">
      <alignment horizontal="left" vertical="top"/>
    </xf>
    <xf numFmtId="0" fontId="38" fillId="0" borderId="125" xfId="4" applyFont="1" applyBorder="1" applyAlignment="1">
      <alignment horizontal="left" vertical="top"/>
    </xf>
    <xf numFmtId="178" fontId="38" fillId="0" borderId="125" xfId="4" applyNumberFormat="1" applyFont="1" applyBorder="1" applyAlignment="1">
      <alignment horizontal="left" vertical="top"/>
    </xf>
    <xf numFmtId="188" fontId="38" fillId="0" borderId="125" xfId="4" applyNumberFormat="1" applyFont="1" applyBorder="1" applyAlignment="1">
      <alignment horizontal="left" vertical="top"/>
    </xf>
    <xf numFmtId="0" fontId="38" fillId="0" borderId="9" xfId="4" applyFont="1" applyBorder="1" applyAlignment="1">
      <alignment horizontal="left" vertical="top"/>
    </xf>
    <xf numFmtId="0" fontId="38" fillId="0" borderId="6" xfId="4" applyFont="1" applyBorder="1" applyProtection="1">
      <alignment vertical="center"/>
      <protection hidden="1"/>
    </xf>
    <xf numFmtId="0" fontId="39" fillId="0" borderId="0" xfId="4" applyFont="1" applyAlignment="1" applyProtection="1">
      <alignment horizontal="left" vertical="center" indent="1"/>
      <protection hidden="1"/>
    </xf>
    <xf numFmtId="0" fontId="38" fillId="0" borderId="0" xfId="4" applyFont="1" applyAlignment="1" applyProtection="1">
      <alignment horizontal="left" vertical="center"/>
      <protection hidden="1"/>
    </xf>
    <xf numFmtId="0" fontId="39" fillId="0" borderId="0" xfId="4" applyFont="1" applyAlignment="1" applyProtection="1">
      <alignment horizontal="center" vertical="center"/>
      <protection hidden="1"/>
    </xf>
    <xf numFmtId="0" fontId="48" fillId="0" borderId="62" xfId="3" applyFont="1" applyBorder="1" applyAlignment="1" applyProtection="1">
      <alignment horizontal="center" vertical="center"/>
      <protection hidden="1"/>
    </xf>
    <xf numFmtId="0" fontId="48" fillId="0" borderId="63" xfId="3" applyFont="1" applyBorder="1" applyAlignment="1" applyProtection="1">
      <alignment horizontal="center" vertical="center"/>
      <protection hidden="1"/>
    </xf>
    <xf numFmtId="0" fontId="37" fillId="0" borderId="0" xfId="4" applyFont="1" applyAlignment="1" applyProtection="1">
      <alignment horizontal="distributed" vertical="center"/>
      <protection hidden="1"/>
    </xf>
    <xf numFmtId="0" fontId="44" fillId="0" borderId="12" xfId="4" applyFont="1" applyBorder="1" applyAlignment="1">
      <alignment horizontal="left" vertical="center"/>
    </xf>
    <xf numFmtId="0" fontId="44" fillId="0" borderId="12" xfId="4" applyFont="1" applyBorder="1" applyAlignment="1" applyProtection="1">
      <alignment horizontal="left" vertical="center"/>
      <protection hidden="1"/>
    </xf>
    <xf numFmtId="0" fontId="44" fillId="0" borderId="12" xfId="4" applyFont="1" applyBorder="1" applyAlignment="1" applyProtection="1">
      <alignment horizontal="left" vertical="center" indent="1"/>
      <protection hidden="1"/>
    </xf>
    <xf numFmtId="49" fontId="41" fillId="0" borderId="0" xfId="4" applyNumberFormat="1" applyFont="1" applyAlignment="1">
      <alignment horizontal="left" vertical="center" shrinkToFit="1"/>
    </xf>
    <xf numFmtId="0" fontId="37" fillId="0" borderId="0" xfId="4" applyFont="1" applyAlignment="1" applyProtection="1">
      <alignment horizontal="left" vertical="distributed" wrapText="1"/>
      <protection hidden="1"/>
    </xf>
    <xf numFmtId="0" fontId="43" fillId="0" borderId="0" xfId="4" applyFont="1" applyAlignment="1" applyProtection="1">
      <alignment horizontal="center" vertical="center"/>
      <protection hidden="1"/>
    </xf>
    <xf numFmtId="49" fontId="44" fillId="0" borderId="12" xfId="1" applyNumberFormat="1" applyFont="1" applyFill="1" applyBorder="1" applyAlignment="1" applyProtection="1">
      <alignment horizontal="left" vertical="center"/>
    </xf>
    <xf numFmtId="49" fontId="44" fillId="0" borderId="42" xfId="1" applyNumberFormat="1" applyFont="1" applyFill="1" applyBorder="1" applyAlignment="1" applyProtection="1">
      <alignment horizontal="left" vertical="center"/>
    </xf>
    <xf numFmtId="0" fontId="37" fillId="0" borderId="0" xfId="4" applyFont="1" applyAlignment="1" applyProtection="1">
      <alignment horizontal="left" vertical="center" wrapText="1"/>
      <protection hidden="1"/>
    </xf>
    <xf numFmtId="0" fontId="41" fillId="0" borderId="0" xfId="4" applyFont="1" applyAlignment="1">
      <alignment horizontal="left" vertical="center"/>
    </xf>
    <xf numFmtId="0" fontId="37" fillId="0" borderId="0" xfId="4" applyFont="1" applyAlignment="1" applyProtection="1">
      <alignment horizontal="center" vertical="center"/>
      <protection hidden="1"/>
    </xf>
    <xf numFmtId="0" fontId="44" fillId="0" borderId="42" xfId="4" applyFont="1" applyBorder="1" applyAlignment="1" applyProtection="1">
      <alignment horizontal="left" vertical="center" indent="1"/>
      <protection hidden="1"/>
    </xf>
    <xf numFmtId="0" fontId="38" fillId="0" borderId="54" xfId="4" applyFont="1" applyBorder="1" applyAlignment="1" applyProtection="1">
      <alignment horizontal="center" vertical="center" shrinkToFit="1"/>
      <protection hidden="1"/>
    </xf>
    <xf numFmtId="0" fontId="38" fillId="0" borderId="42" xfId="4" applyFont="1" applyBorder="1" applyAlignment="1" applyProtection="1">
      <alignment horizontal="center" vertical="center" shrinkToFit="1"/>
      <protection hidden="1"/>
    </xf>
    <xf numFmtId="0" fontId="38" fillId="0" borderId="43" xfId="4" applyFont="1" applyBorder="1" applyAlignment="1" applyProtection="1">
      <alignment horizontal="center" vertical="center" shrinkToFit="1"/>
      <protection hidden="1"/>
    </xf>
    <xf numFmtId="178" fontId="38" fillId="0" borderId="54" xfId="4" applyNumberFormat="1" applyFont="1" applyBorder="1" applyProtection="1">
      <alignment vertical="center"/>
      <protection hidden="1"/>
    </xf>
    <xf numFmtId="178" fontId="38" fillId="0" borderId="42" xfId="4" applyNumberFormat="1" applyFont="1" applyBorder="1" applyProtection="1">
      <alignment vertical="center"/>
      <protection hidden="1"/>
    </xf>
    <xf numFmtId="178" fontId="38" fillId="0" borderId="55" xfId="4" applyNumberFormat="1" applyFont="1" applyBorder="1" applyProtection="1">
      <alignment vertical="center"/>
      <protection hidden="1"/>
    </xf>
    <xf numFmtId="178" fontId="38" fillId="0" borderId="56" xfId="4" applyNumberFormat="1" applyFont="1" applyBorder="1" applyProtection="1">
      <alignment vertical="center"/>
      <protection hidden="1"/>
    </xf>
    <xf numFmtId="0" fontId="45" fillId="0" borderId="54" xfId="4" applyFont="1" applyBorder="1" applyAlignment="1" applyProtection="1">
      <alignment horizontal="center" vertical="center" shrinkToFit="1"/>
      <protection hidden="1"/>
    </xf>
    <xf numFmtId="0" fontId="45" fillId="0" borderId="56" xfId="4" applyFont="1" applyBorder="1" applyAlignment="1" applyProtection="1">
      <alignment horizontal="center" vertical="center" shrinkToFit="1"/>
      <protection hidden="1"/>
    </xf>
    <xf numFmtId="188" fontId="38" fillId="0" borderId="55" xfId="4" applyNumberFormat="1" applyFont="1" applyBorder="1" applyProtection="1">
      <alignment vertical="center"/>
      <protection hidden="1"/>
    </xf>
    <xf numFmtId="188" fontId="38" fillId="0" borderId="56" xfId="4" applyNumberFormat="1" applyFont="1" applyBorder="1" applyProtection="1">
      <alignment vertical="center"/>
      <protection hidden="1"/>
    </xf>
    <xf numFmtId="0" fontId="38" fillId="0" borderId="14" xfId="4" applyFont="1" applyBorder="1" applyAlignment="1" applyProtection="1">
      <alignment horizontal="center" vertical="center"/>
      <protection hidden="1"/>
    </xf>
    <xf numFmtId="0" fontId="38" fillId="0" borderId="29" xfId="4" applyFont="1" applyBorder="1" applyAlignment="1" applyProtection="1">
      <alignment horizontal="center" vertical="center"/>
      <protection hidden="1"/>
    </xf>
    <xf numFmtId="0" fontId="38" fillId="0" borderId="45" xfId="4" applyFont="1" applyBorder="1" applyAlignment="1" applyProtection="1">
      <alignment horizontal="center" vertical="center" shrinkToFit="1"/>
      <protection hidden="1"/>
    </xf>
    <xf numFmtId="0" fontId="38" fillId="0" borderId="60" xfId="4" applyFont="1" applyBorder="1" applyAlignment="1" applyProtection="1">
      <alignment horizontal="center" vertical="center" shrinkToFit="1"/>
      <protection hidden="1"/>
    </xf>
    <xf numFmtId="0" fontId="38" fillId="0" borderId="32" xfId="4" applyFont="1" applyBorder="1" applyAlignment="1" applyProtection="1">
      <alignment horizontal="center" vertical="center"/>
      <protection hidden="1"/>
    </xf>
    <xf numFmtId="0" fontId="38" fillId="0" borderId="52" xfId="4" applyFont="1" applyBorder="1" applyAlignment="1" applyProtection="1">
      <alignment horizontal="center" vertical="center"/>
      <protection hidden="1"/>
    </xf>
    <xf numFmtId="0" fontId="38" fillId="0" borderId="10" xfId="4" applyFont="1" applyBorder="1" applyAlignment="1" applyProtection="1">
      <alignment horizontal="center" vertical="center" shrinkToFit="1"/>
      <protection hidden="1"/>
    </xf>
    <xf numFmtId="0" fontId="38" fillId="0" borderId="0" xfId="4" applyFont="1" applyAlignment="1" applyProtection="1">
      <alignment horizontal="center" vertical="center" shrinkToFit="1"/>
      <protection hidden="1"/>
    </xf>
    <xf numFmtId="0" fontId="38" fillId="0" borderId="11" xfId="4" applyFont="1" applyBorder="1" applyAlignment="1" applyProtection="1">
      <alignment horizontal="center" vertical="center" shrinkToFit="1"/>
      <protection hidden="1"/>
    </xf>
    <xf numFmtId="178" fontId="38" fillId="0" borderId="10" xfId="4" applyNumberFormat="1" applyFont="1" applyBorder="1" applyProtection="1">
      <alignment vertical="center"/>
      <protection hidden="1"/>
    </xf>
    <xf numFmtId="178" fontId="38" fillId="0" borderId="0" xfId="4" applyNumberFormat="1" applyFont="1" applyProtection="1">
      <alignment vertical="center"/>
      <protection hidden="1"/>
    </xf>
    <xf numFmtId="178" fontId="38" fillId="0" borderId="49" xfId="4" applyNumberFormat="1" applyFont="1" applyBorder="1" applyProtection="1">
      <alignment vertical="center"/>
      <protection hidden="1"/>
    </xf>
    <xf numFmtId="178" fontId="38" fillId="0" borderId="61" xfId="4" applyNumberFormat="1" applyFont="1" applyBorder="1" applyProtection="1">
      <alignment vertical="center"/>
      <protection hidden="1"/>
    </xf>
    <xf numFmtId="0" fontId="45" fillId="0" borderId="5" xfId="4" applyFont="1" applyBorder="1" applyAlignment="1" applyProtection="1">
      <alignment horizontal="center" vertical="center" shrinkToFit="1"/>
      <protection hidden="1"/>
    </xf>
    <xf numFmtId="0" fontId="45" fillId="0" borderId="61" xfId="4" applyFont="1" applyBorder="1" applyAlignment="1" applyProtection="1">
      <alignment horizontal="center" vertical="center" shrinkToFit="1"/>
      <protection hidden="1"/>
    </xf>
    <xf numFmtId="188" fontId="38" fillId="0" borderId="49" xfId="4" applyNumberFormat="1" applyFont="1" applyBorder="1" applyProtection="1">
      <alignment vertical="center"/>
      <protection hidden="1"/>
    </xf>
    <xf numFmtId="188" fontId="38" fillId="0" borderId="61" xfId="4" applyNumberFormat="1" applyFont="1" applyBorder="1" applyProtection="1">
      <alignment vertical="center"/>
      <protection hidden="1"/>
    </xf>
    <xf numFmtId="178" fontId="38" fillId="0" borderId="54" xfId="4" applyNumberFormat="1" applyFont="1" applyBorder="1" applyAlignment="1" applyProtection="1">
      <alignment horizontal="center" vertical="center"/>
      <protection hidden="1"/>
    </xf>
    <xf numFmtId="178" fontId="38" fillId="0" borderId="42" xfId="4" applyNumberFormat="1" applyFont="1" applyBorder="1" applyAlignment="1" applyProtection="1">
      <alignment horizontal="center" vertical="center"/>
      <protection hidden="1"/>
    </xf>
    <xf numFmtId="178" fontId="38" fillId="0" borderId="56" xfId="4" applyNumberFormat="1" applyFont="1" applyBorder="1" applyAlignment="1" applyProtection="1">
      <alignment horizontal="center" vertical="center"/>
      <protection hidden="1"/>
    </xf>
    <xf numFmtId="0" fontId="45" fillId="0" borderId="10" xfId="4" applyFont="1" applyBorder="1" applyAlignment="1" applyProtection="1">
      <alignment horizontal="center" vertical="center" shrinkToFit="1"/>
      <protection hidden="1"/>
    </xf>
    <xf numFmtId="0" fontId="45" fillId="0" borderId="53" xfId="4" applyFont="1" applyBorder="1" applyAlignment="1" applyProtection="1">
      <alignment horizontal="center" vertical="center" shrinkToFit="1"/>
      <protection hidden="1"/>
    </xf>
    <xf numFmtId="188" fontId="38" fillId="0" borderId="20" xfId="4" applyNumberFormat="1" applyFont="1" applyBorder="1" applyProtection="1">
      <alignment vertical="center"/>
      <protection hidden="1"/>
    </xf>
    <xf numFmtId="188" fontId="38" fillId="0" borderId="2" xfId="4" applyNumberFormat="1" applyFont="1" applyBorder="1" applyProtection="1">
      <alignment vertical="center"/>
      <protection hidden="1"/>
    </xf>
    <xf numFmtId="188" fontId="38" fillId="0" borderId="126" xfId="4" applyNumberFormat="1" applyFont="1" applyBorder="1" applyProtection="1">
      <alignment vertical="center"/>
      <protection hidden="1"/>
    </xf>
    <xf numFmtId="188" fontId="38" fillId="0" borderId="53" xfId="4" applyNumberFormat="1" applyFont="1" applyBorder="1" applyProtection="1">
      <alignment vertical="center"/>
      <protection hidden="1"/>
    </xf>
    <xf numFmtId="0" fontId="38" fillId="0" borderId="54" xfId="4" applyFont="1" applyBorder="1" applyAlignment="1" applyProtection="1">
      <alignment horizontal="center" vertical="center"/>
      <protection hidden="1"/>
    </xf>
    <xf numFmtId="0" fontId="38" fillId="0" borderId="56" xfId="4" applyFont="1" applyBorder="1" applyAlignment="1" applyProtection="1">
      <alignment horizontal="center" vertical="center"/>
      <protection hidden="1"/>
    </xf>
    <xf numFmtId="0" fontId="38" fillId="0" borderId="8" xfId="4" applyFont="1" applyBorder="1" applyAlignment="1" applyProtection="1">
      <alignment horizontal="center" vertical="center" shrinkToFit="1"/>
      <protection hidden="1"/>
    </xf>
    <xf numFmtId="0" fontId="38" fillId="0" borderId="1" xfId="4" applyFont="1" applyBorder="1" applyAlignment="1" applyProtection="1">
      <alignment horizontal="center" vertical="center" shrinkToFit="1"/>
      <protection hidden="1"/>
    </xf>
    <xf numFmtId="0" fontId="38" fillId="0" borderId="9" xfId="4" applyFont="1" applyBorder="1" applyAlignment="1" applyProtection="1">
      <alignment horizontal="center" vertical="center" shrinkToFit="1"/>
      <protection hidden="1"/>
    </xf>
    <xf numFmtId="178" fontId="38" fillId="0" borderId="57" xfId="4" applyNumberFormat="1" applyFont="1" applyBorder="1" applyAlignment="1" applyProtection="1">
      <alignment horizontal="center" vertical="center"/>
      <protection hidden="1"/>
    </xf>
    <xf numFmtId="178" fontId="38" fillId="0" borderId="50" xfId="4" applyNumberFormat="1" applyFont="1" applyBorder="1" applyAlignment="1" applyProtection="1">
      <alignment horizontal="center" vertical="center"/>
      <protection hidden="1"/>
    </xf>
    <xf numFmtId="178" fontId="38" fillId="0" borderId="58" xfId="4" applyNumberFormat="1" applyFont="1" applyBorder="1" applyAlignment="1" applyProtection="1">
      <alignment horizontal="center" vertical="center"/>
      <protection hidden="1"/>
    </xf>
    <xf numFmtId="188" fontId="38" fillId="0" borderId="55" xfId="4" applyNumberFormat="1" applyFont="1" applyBorder="1" applyAlignment="1" applyProtection="1">
      <alignment horizontal="right" vertical="center"/>
      <protection hidden="1"/>
    </xf>
    <xf numFmtId="188" fontId="38" fillId="0" borderId="56" xfId="4" applyNumberFormat="1" applyFont="1" applyBorder="1" applyAlignment="1" applyProtection="1">
      <alignment horizontal="right" vertical="center"/>
      <protection hidden="1"/>
    </xf>
    <xf numFmtId="0" fontId="45" fillId="0" borderId="54" xfId="4" applyFont="1" applyBorder="1" applyAlignment="1" applyProtection="1">
      <alignment horizontal="center" vertical="center"/>
      <protection hidden="1"/>
    </xf>
    <xf numFmtId="0" fontId="45" fillId="0" borderId="56" xfId="4" applyFont="1" applyBorder="1" applyAlignment="1" applyProtection="1">
      <alignment horizontal="center" vertical="center"/>
      <protection hidden="1"/>
    </xf>
    <xf numFmtId="0" fontId="38" fillId="0" borderId="78" xfId="4" applyFont="1" applyBorder="1" applyAlignment="1" applyProtection="1">
      <alignment horizontal="left" vertical="center"/>
      <protection hidden="1"/>
    </xf>
    <xf numFmtId="0" fontId="38" fillId="0" borderId="6" xfId="4" applyFont="1" applyBorder="1" applyAlignment="1" applyProtection="1">
      <alignment horizontal="center" vertical="center"/>
      <protection hidden="1"/>
    </xf>
    <xf numFmtId="0" fontId="38" fillId="0" borderId="33" xfId="4" applyFont="1" applyBorder="1" applyAlignment="1" applyProtection="1">
      <alignment horizontal="center" vertical="center"/>
      <protection hidden="1"/>
    </xf>
    <xf numFmtId="0" fontId="38" fillId="0" borderId="14" xfId="4" applyFont="1" applyBorder="1" applyAlignment="1" applyProtection="1">
      <alignment horizontal="center" vertical="center" shrinkToFit="1"/>
      <protection hidden="1"/>
    </xf>
    <xf numFmtId="178" fontId="38" fillId="0" borderId="43" xfId="4" applyNumberFormat="1" applyFont="1" applyBorder="1" applyAlignment="1" applyProtection="1">
      <alignment horizontal="center" vertical="center"/>
      <protection hidden="1"/>
    </xf>
    <xf numFmtId="178" fontId="38" fillId="0" borderId="7" xfId="4" applyNumberFormat="1" applyFont="1" applyBorder="1" applyProtection="1">
      <alignment vertical="center"/>
      <protection hidden="1"/>
    </xf>
    <xf numFmtId="178" fontId="38" fillId="0" borderId="43" xfId="4" applyNumberFormat="1" applyFont="1" applyBorder="1" applyProtection="1">
      <alignment vertical="center"/>
      <protection hidden="1"/>
    </xf>
    <xf numFmtId="0" fontId="38" fillId="0" borderId="29" xfId="4" applyFont="1" applyBorder="1" applyAlignment="1" applyProtection="1">
      <alignment horizontal="center" vertical="center" shrinkToFit="1"/>
      <protection hidden="1"/>
    </xf>
    <xf numFmtId="0" fontId="38" fillId="0" borderId="0" xfId="4" applyFont="1" applyAlignment="1" applyProtection="1">
      <alignment horizontal="center" vertical="center"/>
      <protection hidden="1"/>
    </xf>
    <xf numFmtId="178" fontId="38" fillId="0" borderId="51" xfId="4" applyNumberFormat="1" applyFont="1" applyBorder="1" applyAlignment="1" applyProtection="1">
      <alignment horizontal="center"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178" fontId="38" fillId="0" borderId="78" xfId="4" applyNumberFormat="1" applyFont="1" applyBorder="1" applyProtection="1">
      <alignment vertical="center"/>
      <protection hidden="1"/>
    </xf>
    <xf numFmtId="188" fontId="38" fillId="0" borderId="0" xfId="4" applyNumberFormat="1" applyFont="1" applyAlignment="1" applyProtection="1">
      <alignment horizontal="right" vertical="center"/>
      <protection hidden="1"/>
    </xf>
    <xf numFmtId="0" fontId="45" fillId="0" borderId="0" xfId="4" applyFont="1" applyAlignment="1" applyProtection="1">
      <alignment horizontal="center" vertical="center"/>
      <protection hidden="1"/>
    </xf>
    <xf numFmtId="0" fontId="38" fillId="0" borderId="52" xfId="4" applyFont="1" applyBorder="1" applyAlignment="1" applyProtection="1">
      <alignment horizontal="center" vertical="center" shrinkToFit="1"/>
      <protection hidden="1"/>
    </xf>
    <xf numFmtId="0" fontId="38" fillId="0" borderId="33" xfId="4" applyFont="1" applyBorder="1" applyAlignment="1" applyProtection="1">
      <alignment horizontal="center" vertical="center" shrinkToFit="1"/>
      <protection hidden="1"/>
    </xf>
    <xf numFmtId="0" fontId="5" fillId="4"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5" fillId="10" borderId="121" xfId="0" applyFont="1" applyFill="1" applyBorder="1" applyAlignment="1">
      <alignment horizontal="center" vertical="center" shrinkToFit="1"/>
    </xf>
    <xf numFmtId="0" fontId="5" fillId="10" borderId="119" xfId="0" applyFont="1" applyFill="1" applyBorder="1" applyAlignment="1">
      <alignment horizontal="center" vertical="center" shrinkToFit="1"/>
    </xf>
    <xf numFmtId="49" fontId="5" fillId="10" borderId="121" xfId="0" applyNumberFormat="1" applyFont="1" applyFill="1" applyBorder="1" applyAlignment="1">
      <alignment horizontal="center" vertical="center" shrinkToFit="1"/>
    </xf>
    <xf numFmtId="49" fontId="5" fillId="10" borderId="69" xfId="0" applyNumberFormat="1" applyFont="1" applyFill="1" applyBorder="1" applyAlignment="1">
      <alignment horizontal="center" vertical="center" shrinkToFit="1"/>
    </xf>
    <xf numFmtId="0" fontId="5" fillId="10" borderId="68" xfId="0" applyFont="1" applyFill="1" applyBorder="1" applyAlignment="1">
      <alignment horizontal="left" vertical="center" shrinkToFit="1"/>
    </xf>
    <xf numFmtId="0" fontId="5" fillId="10" borderId="119" xfId="0" applyFont="1" applyFill="1" applyBorder="1" applyAlignment="1">
      <alignment horizontal="left" vertical="center" shrinkToFit="1"/>
    </xf>
    <xf numFmtId="0" fontId="5" fillId="10" borderId="121" xfId="0" applyFont="1" applyFill="1" applyBorder="1" applyAlignment="1">
      <alignment horizontal="left" vertical="center" indent="1" shrinkToFit="1"/>
    </xf>
    <xf numFmtId="0" fontId="5" fillId="10" borderId="68" xfId="0" applyFont="1" applyFill="1" applyBorder="1" applyAlignment="1">
      <alignment horizontal="left" vertical="center" indent="1" shrinkToFit="1"/>
    </xf>
    <xf numFmtId="0" fontId="5" fillId="10" borderId="119" xfId="0" applyFont="1" applyFill="1" applyBorder="1" applyAlignment="1">
      <alignment horizontal="left" vertical="center" indent="1" shrinkToFit="1"/>
    </xf>
    <xf numFmtId="49" fontId="5" fillId="10" borderId="121" xfId="0" applyNumberFormat="1" applyFont="1" applyFill="1" applyBorder="1" applyAlignment="1">
      <alignment horizontal="left" vertical="center" indent="1" shrinkToFit="1"/>
    </xf>
    <xf numFmtId="49" fontId="5" fillId="10" borderId="68" xfId="0" applyNumberFormat="1" applyFont="1" applyFill="1" applyBorder="1" applyAlignment="1">
      <alignment horizontal="left" vertical="center" indent="1" shrinkToFit="1"/>
    </xf>
    <xf numFmtId="49" fontId="5" fillId="10" borderId="69" xfId="0" applyNumberFormat="1" applyFont="1" applyFill="1" applyBorder="1" applyAlignment="1">
      <alignment horizontal="left" vertical="center" indent="1" shrinkToFit="1"/>
    </xf>
    <xf numFmtId="0" fontId="6" fillId="10" borderId="109" xfId="0" applyFont="1" applyFill="1" applyBorder="1" applyAlignment="1">
      <alignment horizontal="left" vertical="center" indent="1" shrinkToFit="1"/>
    </xf>
    <xf numFmtId="0" fontId="5" fillId="10" borderId="109" xfId="0" applyFont="1" applyFill="1" applyBorder="1" applyAlignment="1">
      <alignment horizontal="center" vertical="center" shrinkToFit="1"/>
    </xf>
    <xf numFmtId="0" fontId="6" fillId="10" borderId="109" xfId="0" applyFont="1" applyFill="1" applyBorder="1" applyAlignment="1">
      <alignment horizontal="center" vertical="center"/>
    </xf>
    <xf numFmtId="49" fontId="6" fillId="10" borderId="100" xfId="0" applyNumberFormat="1" applyFont="1" applyFill="1" applyBorder="1" applyAlignment="1">
      <alignment horizontal="center" vertical="center" shrinkToFit="1"/>
    </xf>
    <xf numFmtId="49" fontId="6" fillId="10" borderId="101" xfId="0" applyNumberFormat="1" applyFont="1" applyFill="1" applyBorder="1" applyAlignment="1">
      <alignment horizontal="center" vertical="center" shrinkToFit="1"/>
    </xf>
    <xf numFmtId="0" fontId="6" fillId="10" borderId="100" xfId="0" applyFont="1" applyFill="1" applyBorder="1" applyAlignment="1">
      <alignment vertical="center" shrinkToFit="1"/>
    </xf>
    <xf numFmtId="0" fontId="6" fillId="10" borderId="85" xfId="0" applyFont="1" applyFill="1" applyBorder="1" applyAlignment="1">
      <alignment vertical="center" shrinkToFit="1"/>
    </xf>
    <xf numFmtId="0" fontId="6" fillId="10" borderId="101" xfId="0" applyFont="1" applyFill="1" applyBorder="1" applyAlignment="1">
      <alignment vertical="center" shrinkToFit="1"/>
    </xf>
    <xf numFmtId="49" fontId="6" fillId="10" borderId="85" xfId="0" applyNumberFormat="1" applyFont="1" applyFill="1" applyBorder="1" applyAlignment="1">
      <alignment horizontal="center" vertical="center" shrinkToFit="1"/>
    </xf>
    <xf numFmtId="49" fontId="6" fillId="10" borderId="86" xfId="0" applyNumberFormat="1" applyFont="1" applyFill="1" applyBorder="1" applyAlignment="1">
      <alignment horizontal="center" vertical="center" shrinkToFit="1"/>
    </xf>
    <xf numFmtId="0" fontId="5" fillId="10" borderId="79" xfId="0" applyFont="1" applyFill="1" applyBorder="1" applyAlignment="1">
      <alignment horizontal="center" vertical="center" shrinkToFit="1"/>
    </xf>
    <xf numFmtId="0" fontId="5" fillId="10" borderId="81" xfId="0" applyFont="1" applyFill="1" applyBorder="1" applyAlignment="1">
      <alignment horizontal="center" vertical="center" shrinkToFit="1"/>
    </xf>
    <xf numFmtId="49" fontId="5" fillId="10" borderId="109" xfId="0" applyNumberFormat="1" applyFont="1" applyFill="1" applyBorder="1" applyAlignment="1">
      <alignment horizontal="center" vertical="center" shrinkToFit="1"/>
    </xf>
    <xf numFmtId="49" fontId="5" fillId="10" borderId="110" xfId="0" applyNumberFormat="1" applyFont="1" applyFill="1" applyBorder="1" applyAlignment="1">
      <alignment horizontal="center" vertical="center" shrinkToFit="1"/>
    </xf>
    <xf numFmtId="0" fontId="5" fillId="0" borderId="103" xfId="0" applyFont="1" applyBorder="1" applyAlignment="1">
      <alignment horizontal="left" vertical="center" indent="1" shrinkToFit="1"/>
    </xf>
    <xf numFmtId="0" fontId="5" fillId="0" borderId="32" xfId="0" applyFont="1" applyBorder="1" applyAlignment="1">
      <alignment horizontal="left" vertical="center" indent="1" shrinkToFit="1"/>
    </xf>
    <xf numFmtId="0" fontId="5" fillId="0" borderId="14" xfId="0"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104"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9" xfId="0" applyFont="1" applyBorder="1" applyAlignment="1">
      <alignment horizontal="left" vertical="center" indent="1" shrinkToFit="1"/>
    </xf>
    <xf numFmtId="0" fontId="5" fillId="0" borderId="33" xfId="0" applyFont="1" applyBorder="1" applyAlignment="1">
      <alignment horizontal="left" vertical="center" indent="1" shrinkToFit="1"/>
    </xf>
    <xf numFmtId="49" fontId="5" fillId="0" borderId="29" xfId="0" applyNumberFormat="1" applyFont="1" applyBorder="1" applyAlignment="1">
      <alignment horizontal="left" vertical="center" indent="1" shrinkToFit="1"/>
    </xf>
    <xf numFmtId="49" fontId="5" fillId="0" borderId="32" xfId="0" applyNumberFormat="1" applyFont="1" applyBorder="1" applyAlignment="1">
      <alignment horizontal="left" vertical="center" indent="1" shrinkToFit="1"/>
    </xf>
    <xf numFmtId="49" fontId="5" fillId="0" borderId="104" xfId="0" applyNumberFormat="1" applyFont="1" applyBorder="1" applyAlignment="1">
      <alignment horizontal="left" vertical="center" indent="1" shrinkToFit="1"/>
    </xf>
    <xf numFmtId="0" fontId="6" fillId="10" borderId="91" xfId="0" applyFont="1" applyFill="1" applyBorder="1" applyAlignment="1">
      <alignment horizontal="center" vertical="center"/>
    </xf>
    <xf numFmtId="0" fontId="6" fillId="10" borderId="95" xfId="0" applyFont="1" applyFill="1" applyBorder="1" applyAlignment="1">
      <alignment horizontal="center" vertical="center"/>
    </xf>
    <xf numFmtId="0" fontId="6" fillId="10" borderId="92" xfId="0" applyFont="1" applyFill="1" applyBorder="1" applyAlignment="1">
      <alignment horizontal="center" vertical="center"/>
    </xf>
    <xf numFmtId="0" fontId="6" fillId="10" borderId="93" xfId="0" applyFont="1" applyFill="1" applyBorder="1" applyAlignment="1">
      <alignment horizontal="center" vertical="center"/>
    </xf>
    <xf numFmtId="0" fontId="5" fillId="0" borderId="97"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9" xfId="0" applyFont="1" applyBorder="1" applyAlignment="1">
      <alignment horizontal="left" vertical="center" indent="1"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8"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indent="1" shrinkToFit="1"/>
    </xf>
    <xf numFmtId="0" fontId="5" fillId="10" borderId="79" xfId="0" applyFont="1" applyFill="1" applyBorder="1" applyAlignment="1">
      <alignment horizontal="center" vertical="center"/>
    </xf>
    <xf numFmtId="0" fontId="5" fillId="10" borderId="80" xfId="0" applyFont="1" applyFill="1" applyBorder="1" applyAlignment="1">
      <alignment horizontal="center" vertical="center"/>
    </xf>
    <xf numFmtId="0" fontId="5" fillId="10" borderId="81" xfId="0" applyFont="1" applyFill="1" applyBorder="1" applyAlignment="1">
      <alignment horizontal="center" vertical="center"/>
    </xf>
    <xf numFmtId="0" fontId="5" fillId="10" borderId="87" xfId="0" applyFont="1" applyFill="1" applyBorder="1" applyAlignment="1">
      <alignment horizontal="center" vertical="center"/>
    </xf>
    <xf numFmtId="0" fontId="5" fillId="10" borderId="88" xfId="0" applyFont="1" applyFill="1" applyBorder="1" applyAlignment="1">
      <alignment horizontal="center" vertical="center"/>
    </xf>
    <xf numFmtId="0" fontId="5" fillId="10" borderId="89" xfId="0" applyFont="1" applyFill="1" applyBorder="1" applyAlignment="1">
      <alignment horizontal="center" vertical="center"/>
    </xf>
    <xf numFmtId="0" fontId="5" fillId="10" borderId="82" xfId="0" applyFont="1" applyFill="1" applyBorder="1" applyAlignment="1">
      <alignment horizontal="center" vertical="center"/>
    </xf>
    <xf numFmtId="0" fontId="5" fillId="10" borderId="83" xfId="0" applyFont="1" applyFill="1" applyBorder="1" applyAlignment="1">
      <alignment horizontal="center" vertical="center"/>
    </xf>
    <xf numFmtId="0" fontId="6" fillId="10" borderId="84" xfId="0" applyFont="1" applyFill="1" applyBorder="1" applyAlignment="1">
      <alignment horizontal="center" vertical="center"/>
    </xf>
    <xf numFmtId="0" fontId="6" fillId="10" borderId="85" xfId="0" applyFont="1" applyFill="1" applyBorder="1" applyAlignment="1">
      <alignment horizontal="center" vertical="center"/>
    </xf>
    <xf numFmtId="0" fontId="6" fillId="10" borderId="86" xfId="0" applyFont="1" applyFill="1" applyBorder="1" applyAlignment="1">
      <alignment horizontal="center" vertical="center"/>
    </xf>
    <xf numFmtId="0" fontId="5" fillId="10" borderId="91" xfId="0" applyFont="1" applyFill="1" applyBorder="1" applyAlignment="1">
      <alignment horizontal="center" vertical="center"/>
    </xf>
    <xf numFmtId="0" fontId="5" fillId="10" borderId="92" xfId="0" applyFont="1" applyFill="1" applyBorder="1" applyAlignment="1">
      <alignment horizontal="center" vertical="center"/>
    </xf>
    <xf numFmtId="49" fontId="5" fillId="0" borderId="8"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98" xfId="0" applyNumberFormat="1" applyFont="1" applyBorder="1" applyAlignment="1">
      <alignment horizontal="left" vertical="center" indent="1" shrinkToFit="1"/>
    </xf>
    <xf numFmtId="0" fontId="5" fillId="10" borderId="67" xfId="0" applyFont="1" applyFill="1" applyBorder="1" applyAlignment="1">
      <alignment horizontal="left" vertical="center" indent="1" shrinkToFit="1"/>
    </xf>
    <xf numFmtId="0" fontId="5" fillId="0" borderId="106" xfId="0" applyFont="1" applyBorder="1" applyAlignment="1">
      <alignment horizontal="left" vertical="center" indent="1" shrinkToFit="1"/>
    </xf>
    <xf numFmtId="0" fontId="5" fillId="0" borderId="95" xfId="0" applyFont="1" applyBorder="1" applyAlignment="1">
      <alignment horizontal="left" vertical="center" indent="1" shrinkToFit="1"/>
    </xf>
    <xf numFmtId="0" fontId="5" fillId="0" borderId="92" xfId="0" applyFont="1" applyBorder="1" applyAlignment="1">
      <alignment horizontal="left" vertical="center" indent="1" shrinkToFit="1"/>
    </xf>
    <xf numFmtId="0" fontId="5" fillId="0" borderId="108" xfId="0" applyFont="1" applyBorder="1" applyAlignment="1">
      <alignment horizontal="center" vertical="center" shrinkToFit="1"/>
    </xf>
    <xf numFmtId="0" fontId="5" fillId="0" borderId="89" xfId="0" applyFont="1" applyBorder="1" applyAlignment="1">
      <alignment horizontal="center" vertical="center" shrinkToFit="1"/>
    </xf>
    <xf numFmtId="49" fontId="5" fillId="0" borderId="91" xfId="0" applyNumberFormat="1" applyFont="1" applyBorder="1" applyAlignment="1">
      <alignment horizontal="center" vertical="center" shrinkToFit="1"/>
    </xf>
    <xf numFmtId="49" fontId="5" fillId="0" borderId="93" xfId="0" applyNumberFormat="1" applyFont="1" applyBorder="1" applyAlignment="1">
      <alignment horizontal="center" vertical="center" shrinkToFit="1"/>
    </xf>
    <xf numFmtId="0" fontId="5" fillId="0" borderId="91" xfId="0" applyFont="1" applyBorder="1" applyAlignment="1">
      <alignment horizontal="center" vertical="center" shrinkToFit="1"/>
    </xf>
    <xf numFmtId="0" fontId="5" fillId="0" borderId="92" xfId="0" applyFont="1" applyBorder="1" applyAlignment="1">
      <alignment horizontal="center" vertical="center" shrinkToFit="1"/>
    </xf>
    <xf numFmtId="0" fontId="5" fillId="0" borderId="95" xfId="0" applyFont="1" applyBorder="1" applyAlignment="1">
      <alignment horizontal="left" vertical="center" shrinkToFit="1"/>
    </xf>
    <xf numFmtId="0" fontId="5" fillId="0" borderId="92" xfId="0" applyFont="1" applyBorder="1" applyAlignment="1">
      <alignment horizontal="left" vertical="center" shrinkToFit="1"/>
    </xf>
    <xf numFmtId="0" fontId="5" fillId="0" borderId="91" xfId="0" applyFont="1" applyBorder="1" applyAlignment="1">
      <alignment horizontal="left" vertical="center" indent="1" shrinkToFit="1"/>
    </xf>
    <xf numFmtId="49" fontId="5" fillId="0" borderId="91" xfId="0" applyNumberFormat="1" applyFont="1" applyBorder="1" applyAlignment="1">
      <alignment horizontal="left" vertical="center" indent="1" shrinkToFit="1"/>
    </xf>
    <xf numFmtId="49" fontId="5" fillId="0" borderId="95" xfId="0" applyNumberFormat="1" applyFont="1" applyBorder="1" applyAlignment="1">
      <alignment horizontal="left" vertical="center" indent="1" shrinkToFit="1"/>
    </xf>
    <xf numFmtId="49" fontId="5" fillId="0" borderId="93" xfId="0" applyNumberFormat="1" applyFont="1" applyBorder="1" applyAlignment="1">
      <alignment horizontal="left" vertical="center" indent="1" shrinkToFit="1"/>
    </xf>
    <xf numFmtId="0" fontId="5" fillId="10" borderId="84" xfId="0" applyFont="1" applyFill="1" applyBorder="1" applyAlignment="1">
      <alignment horizontal="center" vertical="center"/>
    </xf>
    <xf numFmtId="0" fontId="5" fillId="10" borderId="85" xfId="0" applyFont="1" applyFill="1" applyBorder="1" applyAlignment="1">
      <alignment horizontal="center" vertical="center"/>
    </xf>
    <xf numFmtId="0" fontId="5" fillId="10" borderId="86" xfId="0" applyFont="1" applyFill="1" applyBorder="1" applyAlignment="1">
      <alignment horizontal="center" vertical="center"/>
    </xf>
    <xf numFmtId="0" fontId="5" fillId="10" borderId="90" xfId="0" applyFont="1" applyFill="1" applyBorder="1" applyAlignment="1">
      <alignment horizontal="center" vertical="center"/>
    </xf>
    <xf numFmtId="0" fontId="6" fillId="10" borderId="90" xfId="0" applyFont="1" applyFill="1" applyBorder="1" applyAlignment="1">
      <alignment horizontal="center" vertical="center"/>
    </xf>
    <xf numFmtId="0" fontId="5" fillId="10" borderId="106" xfId="0" applyFont="1" applyFill="1" applyBorder="1" applyAlignment="1">
      <alignment horizontal="center" vertical="center"/>
    </xf>
    <xf numFmtId="0" fontId="5" fillId="0" borderId="79" xfId="0" applyFont="1" applyBorder="1" applyAlignment="1">
      <alignment horizontal="center" vertical="center" shrinkToFit="1"/>
    </xf>
    <xf numFmtId="0" fontId="5" fillId="0" borderId="81" xfId="0" applyFont="1" applyBorder="1" applyAlignment="1">
      <alignment horizontal="center" vertical="center" shrinkToFit="1"/>
    </xf>
    <xf numFmtId="49" fontId="5" fillId="0" borderId="109" xfId="0" applyNumberFormat="1" applyFont="1" applyBorder="1" applyAlignment="1">
      <alignment horizontal="center" vertical="center" shrinkToFit="1"/>
    </xf>
    <xf numFmtId="49" fontId="5" fillId="0" borderId="110" xfId="0" applyNumberFormat="1" applyFont="1" applyBorder="1" applyAlignment="1">
      <alignment horizontal="center" vertical="center" shrinkToFit="1"/>
    </xf>
    <xf numFmtId="0" fontId="6" fillId="0" borderId="14" xfId="0" applyFont="1" applyBorder="1" applyAlignment="1">
      <alignment horizontal="left" vertical="center" indent="1" shrinkToFit="1"/>
    </xf>
    <xf numFmtId="0" fontId="6" fillId="0" borderId="14" xfId="0" applyFont="1" applyBorder="1" applyAlignment="1">
      <alignment horizontal="center" vertical="center"/>
    </xf>
    <xf numFmtId="49" fontId="6" fillId="0" borderId="29" xfId="0" applyNumberFormat="1" applyFont="1" applyBorder="1" applyAlignment="1">
      <alignment horizontal="center" vertical="center" shrinkToFit="1"/>
    </xf>
    <xf numFmtId="49" fontId="6" fillId="0" borderId="33" xfId="0" applyNumberFormat="1" applyFont="1" applyBorder="1" applyAlignment="1">
      <alignment horizontal="center" vertical="center" shrinkToFit="1"/>
    </xf>
    <xf numFmtId="0" fontId="6" fillId="0" borderId="29"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49" fontId="6" fillId="0" borderId="32" xfId="0" applyNumberFormat="1" applyFont="1" applyBorder="1" applyAlignment="1">
      <alignment horizontal="center" vertical="center" shrinkToFit="1"/>
    </xf>
    <xf numFmtId="49" fontId="6" fillId="0" borderId="104" xfId="0" applyNumberFormat="1" applyFont="1" applyBorder="1" applyAlignment="1">
      <alignment horizontal="center" vertical="center" shrinkToFit="1"/>
    </xf>
    <xf numFmtId="0" fontId="5" fillId="0" borderId="103" xfId="0"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11" xfId="0" applyNumberFormat="1" applyFont="1" applyBorder="1" applyAlignment="1">
      <alignment horizontal="center" vertical="center" shrinkToFit="1"/>
    </xf>
    <xf numFmtId="0" fontId="6" fillId="0" borderId="109" xfId="0" applyFont="1" applyBorder="1" applyAlignment="1">
      <alignment horizontal="left" vertical="center" indent="1" shrinkToFit="1"/>
    </xf>
    <xf numFmtId="0" fontId="5" fillId="0" borderId="109" xfId="0" applyFont="1" applyBorder="1" applyAlignment="1">
      <alignment horizontal="center" vertical="center" shrinkToFit="1"/>
    </xf>
    <xf numFmtId="0" fontId="6" fillId="0" borderId="109" xfId="0" applyFont="1" applyBorder="1" applyAlignment="1">
      <alignment horizontal="center" vertical="center"/>
    </xf>
    <xf numFmtId="49" fontId="6" fillId="0" borderId="100" xfId="0" applyNumberFormat="1" applyFont="1" applyBorder="1" applyAlignment="1">
      <alignment horizontal="center" vertical="center" shrinkToFit="1"/>
    </xf>
    <xf numFmtId="49" fontId="6" fillId="0" borderId="101" xfId="0" applyNumberFormat="1" applyFont="1" applyBorder="1" applyAlignment="1">
      <alignment horizontal="center" vertical="center" shrinkToFit="1"/>
    </xf>
    <xf numFmtId="0" fontId="6" fillId="0" borderId="100" xfId="0" applyFont="1" applyBorder="1" applyAlignment="1">
      <alignment vertical="center" shrinkToFit="1"/>
    </xf>
    <xf numFmtId="0" fontId="6" fillId="0" borderId="85" xfId="0" applyFont="1" applyBorder="1" applyAlignment="1">
      <alignment vertical="center" shrinkToFit="1"/>
    </xf>
    <xf numFmtId="0" fontId="6" fillId="0" borderId="101" xfId="0" applyFont="1" applyBorder="1" applyAlignment="1">
      <alignment vertical="center" shrinkToFit="1"/>
    </xf>
    <xf numFmtId="49" fontId="6" fillId="0" borderId="85" xfId="0" applyNumberFormat="1" applyFont="1" applyBorder="1" applyAlignment="1">
      <alignment horizontal="center" vertical="center" shrinkToFit="1"/>
    </xf>
    <xf numFmtId="49" fontId="6" fillId="0" borderId="86" xfId="0" applyNumberFormat="1" applyFont="1" applyBorder="1" applyAlignment="1">
      <alignment horizontal="center" vertical="center" shrinkToFit="1"/>
    </xf>
    <xf numFmtId="0" fontId="5" fillId="11" borderId="103" xfId="0" applyFont="1" applyFill="1" applyBorder="1" applyAlignment="1">
      <alignment horizontal="center" vertical="center" shrinkToFit="1"/>
    </xf>
    <xf numFmtId="0" fontId="5" fillId="11" borderId="33" xfId="0" applyFont="1" applyFill="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111" xfId="0" applyNumberFormat="1" applyFont="1" applyFill="1" applyBorder="1" applyAlignment="1">
      <alignment horizontal="center" vertical="center" shrinkToFit="1"/>
    </xf>
    <xf numFmtId="0" fontId="6" fillId="11" borderId="90" xfId="0" applyFont="1" applyFill="1" applyBorder="1" applyAlignment="1">
      <alignment horizontal="left" vertical="center" indent="1" shrinkToFit="1"/>
    </xf>
    <xf numFmtId="0" fontId="5" fillId="11" borderId="90" xfId="0" applyFont="1" applyFill="1" applyBorder="1" applyAlignment="1">
      <alignment horizontal="center" vertical="center" shrinkToFit="1"/>
    </xf>
    <xf numFmtId="0" fontId="6" fillId="11" borderId="90" xfId="0" applyFont="1" applyFill="1" applyBorder="1" applyAlignment="1">
      <alignment horizontal="center" vertical="center"/>
    </xf>
    <xf numFmtId="49" fontId="6" fillId="11" borderId="91" xfId="0" applyNumberFormat="1" applyFont="1" applyFill="1" applyBorder="1" applyAlignment="1">
      <alignment horizontal="center" vertical="center" shrinkToFit="1"/>
    </xf>
    <xf numFmtId="49" fontId="6" fillId="11" borderId="92" xfId="0" applyNumberFormat="1" applyFont="1" applyFill="1" applyBorder="1" applyAlignment="1">
      <alignment horizontal="center" vertical="center" shrinkToFit="1"/>
    </xf>
    <xf numFmtId="0" fontId="6" fillId="11" borderId="91" xfId="0" applyFont="1" applyFill="1" applyBorder="1" applyAlignment="1">
      <alignment vertical="center" shrinkToFit="1"/>
    </xf>
    <xf numFmtId="0" fontId="6" fillId="11" borderId="95" xfId="0" applyFont="1" applyFill="1" applyBorder="1" applyAlignment="1">
      <alignment vertical="center" shrinkToFit="1"/>
    </xf>
    <xf numFmtId="0" fontId="6" fillId="11" borderId="92" xfId="0" applyFont="1" applyFill="1" applyBorder="1" applyAlignment="1">
      <alignment vertical="center" shrinkToFit="1"/>
    </xf>
    <xf numFmtId="49" fontId="6" fillId="11" borderId="95" xfId="0" applyNumberFormat="1" applyFont="1" applyFill="1" applyBorder="1" applyAlignment="1">
      <alignment horizontal="center" vertical="center" shrinkToFit="1"/>
    </xf>
    <xf numFmtId="49" fontId="6" fillId="11" borderId="93" xfId="0" applyNumberFormat="1" applyFont="1" applyFill="1" applyBorder="1" applyAlignment="1">
      <alignment horizontal="center" vertical="center" shrinkToFit="1"/>
    </xf>
    <xf numFmtId="0" fontId="5" fillId="11" borderId="106" xfId="0" applyFont="1" applyFill="1" applyBorder="1" applyAlignment="1">
      <alignment horizontal="center" vertical="center" shrinkToFit="1"/>
    </xf>
    <xf numFmtId="0" fontId="5" fillId="11" borderId="92" xfId="0" applyFont="1" applyFill="1" applyBorder="1" applyAlignment="1">
      <alignment horizontal="center" vertical="center" shrinkToFit="1"/>
    </xf>
    <xf numFmtId="49" fontId="5" fillId="11" borderId="90" xfId="0" applyNumberFormat="1" applyFont="1" applyFill="1" applyBorder="1" applyAlignment="1">
      <alignment horizontal="center" vertical="center" shrinkToFit="1"/>
    </xf>
    <xf numFmtId="49" fontId="5" fillId="11" borderId="112" xfId="0" applyNumberFormat="1" applyFont="1" applyFill="1" applyBorder="1" applyAlignment="1">
      <alignment horizontal="center" vertical="center" shrinkToFit="1"/>
    </xf>
    <xf numFmtId="0" fontId="6" fillId="11" borderId="14" xfId="0" applyFont="1" applyFill="1" applyBorder="1" applyAlignment="1">
      <alignment horizontal="left" vertical="center" indent="1" shrinkToFit="1"/>
    </xf>
    <xf numFmtId="0" fontId="5" fillId="11" borderId="14" xfId="0" applyFont="1" applyFill="1" applyBorder="1" applyAlignment="1">
      <alignment horizontal="center" vertical="center" shrinkToFit="1"/>
    </xf>
    <xf numFmtId="0" fontId="6" fillId="11" borderId="14" xfId="0" applyFont="1" applyFill="1" applyBorder="1" applyAlignment="1">
      <alignment horizontal="center" vertical="center"/>
    </xf>
    <xf numFmtId="49" fontId="6" fillId="11" borderId="29" xfId="0" applyNumberFormat="1" applyFont="1" applyFill="1" applyBorder="1" applyAlignment="1">
      <alignment horizontal="center" vertical="center" shrinkToFit="1"/>
    </xf>
    <xf numFmtId="49" fontId="6" fillId="11" borderId="33" xfId="0" applyNumberFormat="1" applyFont="1" applyFill="1" applyBorder="1" applyAlignment="1">
      <alignment horizontal="center" vertical="center" shrinkToFit="1"/>
    </xf>
    <xf numFmtId="0" fontId="6" fillId="11" borderId="29" xfId="0" applyFont="1" applyFill="1" applyBorder="1" applyAlignment="1">
      <alignment vertical="center" shrinkToFit="1"/>
    </xf>
    <xf numFmtId="0" fontId="6" fillId="11" borderId="32" xfId="0" applyFont="1" applyFill="1" applyBorder="1" applyAlignment="1">
      <alignment vertical="center" shrinkToFit="1"/>
    </xf>
    <xf numFmtId="0" fontId="6" fillId="11" borderId="33" xfId="0" applyFont="1" applyFill="1" applyBorder="1" applyAlignment="1">
      <alignment vertical="center" shrinkToFit="1"/>
    </xf>
    <xf numFmtId="49" fontId="6" fillId="11" borderId="32" xfId="0" applyNumberFormat="1" applyFont="1" applyFill="1" applyBorder="1" applyAlignment="1">
      <alignment horizontal="center" vertical="center" shrinkToFit="1"/>
    </xf>
    <xf numFmtId="49" fontId="6" fillId="11" borderId="104" xfId="0" applyNumberFormat="1" applyFont="1" applyFill="1" applyBorder="1" applyAlignment="1">
      <alignment horizontal="center" vertical="center" shrinkToFit="1"/>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6" fillId="10" borderId="5" xfId="2" applyFont="1" applyFill="1" applyBorder="1" applyAlignment="1" applyProtection="1">
      <alignment horizontal="center" vertical="center"/>
      <protection hidden="1"/>
    </xf>
    <xf numFmtId="0" fontId="6" fillId="10" borderId="6" xfId="2" applyFont="1" applyFill="1" applyBorder="1" applyAlignment="1" applyProtection="1">
      <alignment horizontal="center" vertical="center"/>
      <protection hidden="1"/>
    </xf>
    <xf numFmtId="0" fontId="6" fillId="10" borderId="7" xfId="2" applyFont="1" applyFill="1" applyBorder="1" applyAlignment="1" applyProtection="1">
      <alignment horizontal="center" vertical="center"/>
      <protection hidden="1"/>
    </xf>
    <xf numFmtId="190" fontId="52" fillId="0" borderId="10" xfId="2" applyNumberFormat="1" applyFont="1" applyBorder="1" applyAlignment="1">
      <alignment horizontal="center" vertical="center"/>
    </xf>
    <xf numFmtId="190" fontId="52" fillId="0" borderId="0" xfId="2" applyNumberFormat="1" applyFont="1" applyAlignment="1">
      <alignment horizontal="center" vertical="center"/>
    </xf>
    <xf numFmtId="190" fontId="52" fillId="0" borderId="11" xfId="2" applyNumberFormat="1" applyFont="1" applyBorder="1" applyAlignment="1">
      <alignment horizontal="center" vertical="center"/>
    </xf>
    <xf numFmtId="190" fontId="52" fillId="0" borderId="8" xfId="2" applyNumberFormat="1" applyFont="1" applyBorder="1" applyAlignment="1">
      <alignment horizontal="center" vertical="center"/>
    </xf>
    <xf numFmtId="190" fontId="52" fillId="0" borderId="1" xfId="2" applyNumberFormat="1" applyFont="1" applyBorder="1" applyAlignment="1">
      <alignment horizontal="center" vertical="center"/>
    </xf>
    <xf numFmtId="190" fontId="52" fillId="0" borderId="9" xfId="2" applyNumberFormat="1" applyFont="1" applyBorder="1" applyAlignment="1">
      <alignment horizontal="center" vertical="center"/>
    </xf>
    <xf numFmtId="0" fontId="52" fillId="0" borderId="10" xfId="2" applyFont="1" applyBorder="1" applyAlignment="1">
      <alignment horizontal="center" vertical="center"/>
    </xf>
    <xf numFmtId="0" fontId="52" fillId="0" borderId="0" xfId="2" applyFont="1" applyAlignment="1">
      <alignment horizontal="center" vertical="center"/>
    </xf>
    <xf numFmtId="0" fontId="52" fillId="0" borderId="11" xfId="2" applyFont="1" applyBorder="1" applyAlignment="1">
      <alignment horizontal="center" vertical="center"/>
    </xf>
    <xf numFmtId="0" fontId="52" fillId="0" borderId="8" xfId="2" applyFont="1" applyBorder="1" applyAlignment="1">
      <alignment horizontal="center" vertical="center"/>
    </xf>
    <xf numFmtId="0" fontId="52" fillId="0" borderId="1" xfId="2" applyFont="1" applyBorder="1" applyAlignment="1">
      <alignment horizontal="center" vertical="center"/>
    </xf>
    <xf numFmtId="0" fontId="52" fillId="0" borderId="9" xfId="2" applyFont="1" applyBorder="1" applyAlignment="1">
      <alignment horizontal="center" vertical="center"/>
    </xf>
    <xf numFmtId="183" fontId="52" fillId="0" borderId="10" xfId="2" applyNumberFormat="1" applyFont="1" applyBorder="1" applyAlignment="1">
      <alignment horizontal="center" vertical="center"/>
    </xf>
    <xf numFmtId="183" fontId="52" fillId="0" borderId="0" xfId="2" applyNumberFormat="1" applyFont="1" applyAlignment="1">
      <alignment horizontal="center" vertical="center"/>
    </xf>
    <xf numFmtId="183" fontId="52" fillId="0" borderId="11" xfId="2" applyNumberFormat="1" applyFont="1" applyBorder="1" applyAlignment="1">
      <alignment horizontal="center" vertical="center"/>
    </xf>
    <xf numFmtId="183" fontId="52" fillId="0" borderId="8" xfId="2" applyNumberFormat="1" applyFont="1" applyBorder="1" applyAlignment="1">
      <alignment horizontal="center" vertical="center"/>
    </xf>
    <xf numFmtId="183" fontId="52" fillId="0" borderId="1" xfId="2" applyNumberFormat="1" applyFont="1" applyBorder="1" applyAlignment="1">
      <alignment horizontal="center" vertical="center"/>
    </xf>
    <xf numFmtId="183" fontId="52" fillId="0" borderId="9" xfId="2" applyNumberFormat="1" applyFont="1" applyBorder="1" applyAlignment="1">
      <alignment horizontal="center" vertical="center"/>
    </xf>
    <xf numFmtId="0" fontId="6" fillId="10" borderId="78" xfId="2" applyFont="1" applyFill="1" applyBorder="1" applyAlignment="1" applyProtection="1">
      <alignment horizontal="center" vertical="center"/>
      <protection hidden="1"/>
    </xf>
    <xf numFmtId="194" fontId="53" fillId="0" borderId="10" xfId="0" applyNumberFormat="1" applyFont="1" applyBorder="1" applyAlignment="1">
      <alignment horizontal="center" vertical="center"/>
    </xf>
    <xf numFmtId="194" fontId="53" fillId="0" borderId="0" xfId="0" applyNumberFormat="1" applyFont="1" applyAlignment="1">
      <alignment horizontal="center" vertical="center"/>
    </xf>
    <xf numFmtId="194" fontId="53" fillId="0" borderId="11" xfId="0" applyNumberFormat="1" applyFont="1" applyBorder="1" applyAlignment="1">
      <alignment horizontal="center" vertical="center"/>
    </xf>
    <xf numFmtId="194" fontId="53" fillId="0" borderId="8" xfId="0" applyNumberFormat="1" applyFont="1" applyBorder="1" applyAlignment="1">
      <alignment horizontal="center" vertical="center"/>
    </xf>
    <xf numFmtId="194" fontId="53" fillId="0" borderId="125" xfId="0" applyNumberFormat="1" applyFont="1" applyBorder="1" applyAlignment="1">
      <alignment horizontal="center" vertical="center"/>
    </xf>
    <xf numFmtId="194" fontId="53" fillId="0" borderId="9" xfId="0" applyNumberFormat="1" applyFont="1" applyBorder="1" applyAlignment="1">
      <alignment horizontal="center" vertical="center"/>
    </xf>
    <xf numFmtId="0" fontId="0" fillId="10" borderId="5" xfId="0" applyFill="1" applyBorder="1" applyAlignment="1">
      <alignment horizontal="center"/>
    </xf>
    <xf numFmtId="0" fontId="0" fillId="10" borderId="7" xfId="0" applyFill="1" applyBorder="1" applyAlignment="1">
      <alignment horizontal="center"/>
    </xf>
    <xf numFmtId="0" fontId="53" fillId="0" borderId="10" xfId="0" applyFont="1" applyBorder="1" applyAlignment="1">
      <alignment horizontal="center" vertical="center"/>
    </xf>
    <xf numFmtId="0" fontId="53" fillId="0" borderId="8" xfId="0" applyFont="1" applyBorder="1" applyAlignment="1">
      <alignment horizontal="center" vertical="center"/>
    </xf>
    <xf numFmtId="0" fontId="0" fillId="10" borderId="11" xfId="0" applyFill="1" applyBorder="1" applyAlignment="1">
      <alignment horizontal="center" vertical="center"/>
    </xf>
    <xf numFmtId="0" fontId="0" fillId="10" borderId="9" xfId="0" applyFill="1" applyBorder="1" applyAlignment="1">
      <alignment horizontal="center" vertical="center"/>
    </xf>
    <xf numFmtId="0" fontId="6" fillId="0" borderId="5" xfId="2" applyFont="1" applyBorder="1" applyAlignment="1" applyProtection="1">
      <alignment horizontal="center" vertical="center"/>
      <protection hidden="1"/>
    </xf>
    <xf numFmtId="0" fontId="6" fillId="0" borderId="6"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49" fontId="6" fillId="0" borderId="0" xfId="0" applyNumberFormat="1" applyFont="1" applyAlignment="1" applyProtection="1">
      <alignment horizontal="left" vertical="center" shrinkToFit="1"/>
      <protection hidden="1"/>
    </xf>
    <xf numFmtId="0" fontId="6" fillId="0" borderId="0" xfId="0" applyFont="1" applyAlignment="1" applyProtection="1">
      <alignment horizontal="left" vertical="center" shrinkToFit="1"/>
      <protection hidden="1"/>
    </xf>
    <xf numFmtId="49" fontId="6" fillId="0" borderId="0" xfId="0" applyNumberFormat="1" applyFont="1" applyAlignment="1">
      <alignment horizontal="left" vertical="center" shrinkToFit="1"/>
    </xf>
    <xf numFmtId="0" fontId="6"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83" fontId="6" fillId="0" borderId="0" xfId="0" applyNumberFormat="1" applyFont="1" applyAlignment="1" applyProtection="1">
      <alignment horizontal="center" vertical="center"/>
      <protection hidden="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5" fillId="0" borderId="0" xfId="0" applyFont="1" applyAlignment="1">
      <alignment horizontal="center" vertical="center"/>
    </xf>
    <xf numFmtId="49" fontId="5" fillId="0" borderId="0" xfId="0" applyNumberFormat="1" applyFont="1" applyAlignment="1">
      <alignment horizontal="left" vertical="center"/>
    </xf>
    <xf numFmtId="0" fontId="5" fillId="0" borderId="62" xfId="0" applyFont="1" applyBorder="1" applyAlignment="1" applyProtection="1">
      <alignment horizontal="center" vertical="center"/>
      <protection hidden="1"/>
    </xf>
    <xf numFmtId="0" fontId="5" fillId="0" borderId="63" xfId="0" applyFont="1" applyBorder="1" applyAlignment="1" applyProtection="1">
      <alignment horizontal="center" vertical="center"/>
      <protection hidden="1"/>
    </xf>
    <xf numFmtId="179" fontId="5" fillId="0" borderId="0" xfId="0" applyNumberFormat="1" applyFont="1" applyAlignment="1">
      <alignment horizontal="right" vertical="center"/>
    </xf>
    <xf numFmtId="179" fontId="5" fillId="0" borderId="0" xfId="0" applyNumberFormat="1" applyFont="1" applyAlignment="1">
      <alignment horizontal="center" vertical="center" shrinkToFit="1"/>
    </xf>
    <xf numFmtId="179" fontId="5" fillId="0" borderId="0" xfId="0" applyNumberFormat="1" applyFont="1" applyAlignment="1">
      <alignment horizontal="center" vertical="center"/>
    </xf>
    <xf numFmtId="179" fontId="5"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181" fontId="5" fillId="0" borderId="0" xfId="0" applyNumberFormat="1" applyFont="1" applyAlignment="1">
      <alignment horizontal="right" vertical="center"/>
    </xf>
    <xf numFmtId="0" fontId="8" fillId="0" borderId="0" xfId="0" applyFont="1" applyAlignment="1" applyProtection="1">
      <alignment horizontal="left" vertical="center" shrinkToFit="1"/>
      <protection hidden="1"/>
    </xf>
    <xf numFmtId="177" fontId="5" fillId="0" borderId="0" xfId="0" applyNumberFormat="1" applyFont="1" applyAlignment="1" applyProtection="1">
      <alignment horizontal="right" vertical="center"/>
      <protection hidden="1"/>
    </xf>
    <xf numFmtId="179" fontId="5" fillId="0" borderId="0" xfId="0" applyNumberFormat="1" applyFont="1" applyAlignment="1" applyProtection="1">
      <alignment horizontal="right" vertical="center"/>
      <protection hidden="1"/>
    </xf>
    <xf numFmtId="0" fontId="5" fillId="0" borderId="0" xfId="0" applyFont="1" applyAlignment="1" applyProtection="1">
      <alignment horizontal="right" vertical="center"/>
      <protection hidden="1"/>
    </xf>
    <xf numFmtId="177" fontId="5" fillId="0" borderId="0" xfId="0" applyNumberFormat="1" applyFont="1" applyAlignment="1" applyProtection="1">
      <alignment vertical="center"/>
      <protection hidden="1"/>
    </xf>
    <xf numFmtId="0" fontId="5" fillId="0" borderId="0" xfId="0" applyFont="1" applyAlignment="1">
      <alignment horizontal="left" vertical="top" wrapText="1"/>
    </xf>
    <xf numFmtId="0" fontId="28" fillId="2" borderId="67" xfId="0" applyFont="1" applyFill="1" applyBorder="1" applyAlignment="1" applyProtection="1">
      <alignment horizontal="left" vertical="center"/>
      <protection hidden="1"/>
    </xf>
    <xf numFmtId="0" fontId="28" fillId="2" borderId="68" xfId="0" applyFont="1" applyFill="1" applyBorder="1" applyAlignment="1" applyProtection="1">
      <alignment horizontal="left" vertical="center"/>
      <protection hidden="1"/>
    </xf>
    <xf numFmtId="0" fontId="28" fillId="2" borderId="69" xfId="0" applyFont="1" applyFill="1" applyBorder="1" applyAlignment="1" applyProtection="1">
      <alignment horizontal="left" vertical="center"/>
      <protection hidden="1"/>
    </xf>
    <xf numFmtId="178" fontId="5" fillId="0" borderId="0" xfId="0" applyNumberFormat="1" applyFont="1" applyAlignment="1">
      <alignment horizontal="right" vertical="center" indent="1"/>
    </xf>
    <xf numFmtId="0" fontId="5" fillId="0" borderId="0" xfId="0" applyFont="1" applyAlignment="1" applyProtection="1">
      <alignment horizontal="left" vertical="center" shrinkToFit="1"/>
      <protection hidden="1"/>
    </xf>
    <xf numFmtId="185" fontId="5" fillId="0" borderId="0" xfId="0" applyNumberFormat="1" applyFont="1" applyAlignment="1">
      <alignment horizontal="right" vertical="center" indent="1"/>
    </xf>
    <xf numFmtId="58" fontId="5" fillId="0" borderId="0" xfId="0" applyNumberFormat="1" applyFont="1" applyAlignment="1">
      <alignment horizontal="left" vertical="center"/>
    </xf>
    <xf numFmtId="49" fontId="5" fillId="0" borderId="0" xfId="0" applyNumberFormat="1" applyFont="1" applyAlignment="1" applyProtection="1">
      <alignment horizontal="center" vertical="center"/>
      <protection hidden="1"/>
    </xf>
    <xf numFmtId="0" fontId="5" fillId="0" borderId="0" xfId="0" applyFont="1" applyAlignment="1">
      <alignment vertical="center" shrinkToFit="1"/>
    </xf>
    <xf numFmtId="0" fontId="5" fillId="0" borderId="0" xfId="0" applyFont="1" applyAlignment="1">
      <alignment vertical="top" wrapText="1"/>
    </xf>
    <xf numFmtId="0" fontId="24" fillId="2" borderId="14" xfId="0" applyFont="1" applyFill="1" applyBorder="1" applyAlignment="1" applyProtection="1">
      <alignment horizontal="left" vertical="center"/>
      <protection hidden="1"/>
    </xf>
    <xf numFmtId="178" fontId="5" fillId="0" borderId="0" xfId="0" applyNumberFormat="1" applyFont="1" applyAlignment="1">
      <alignment horizontal="right" vertical="center"/>
    </xf>
    <xf numFmtId="180" fontId="5" fillId="0" borderId="0" xfId="0" applyNumberFormat="1" applyFont="1" applyAlignment="1">
      <alignment vertical="center"/>
    </xf>
    <xf numFmtId="181" fontId="5" fillId="0" borderId="0" xfId="0" applyNumberFormat="1" applyFont="1" applyAlignment="1">
      <alignment vertical="center"/>
    </xf>
    <xf numFmtId="180" fontId="5" fillId="0" borderId="0" xfId="0" applyNumberFormat="1" applyFont="1" applyAlignment="1">
      <alignment horizontal="center" vertical="center"/>
    </xf>
    <xf numFmtId="0" fontId="6" fillId="0" borderId="0" xfId="0" applyFont="1" applyAlignment="1" applyProtection="1">
      <alignment horizontal="center" vertical="center"/>
      <protection hidden="1"/>
    </xf>
    <xf numFmtId="0" fontId="6" fillId="0" borderId="0" xfId="0" applyFont="1" applyAlignment="1">
      <alignment vertical="center" shrinkToFit="1"/>
    </xf>
    <xf numFmtId="179" fontId="6" fillId="0" borderId="0" xfId="0" applyNumberFormat="1" applyFont="1" applyAlignment="1">
      <alignment vertical="center"/>
    </xf>
    <xf numFmtId="0" fontId="6" fillId="0" borderId="0" xfId="0" applyFont="1" applyAlignment="1">
      <alignment horizontal="left" vertical="center"/>
    </xf>
    <xf numFmtId="186" fontId="6" fillId="0" borderId="0" xfId="0" applyNumberFormat="1" applyFont="1" applyAlignment="1">
      <alignment horizontal="right" vertical="center"/>
    </xf>
    <xf numFmtId="0" fontId="6" fillId="0" borderId="0" xfId="0" applyFont="1" applyAlignment="1">
      <alignment horizontal="left" vertical="center" shrinkToFit="1"/>
    </xf>
    <xf numFmtId="0" fontId="3" fillId="2" borderId="14" xfId="0" applyFont="1" applyFill="1" applyBorder="1" applyAlignment="1">
      <alignment horizontal="left" vertical="center"/>
    </xf>
    <xf numFmtId="0" fontId="6" fillId="0" borderId="0" xfId="0" applyFont="1" applyAlignment="1" applyProtection="1">
      <alignment horizontal="left" vertical="center"/>
      <protection locked="0"/>
    </xf>
    <xf numFmtId="186" fontId="6" fillId="0" borderId="0" xfId="0" applyNumberFormat="1" applyFont="1" applyAlignment="1">
      <alignment horizontal="left" vertical="center" shrinkToFit="1"/>
    </xf>
    <xf numFmtId="182" fontId="6" fillId="0" borderId="0" xfId="0" applyNumberFormat="1" applyFont="1" applyAlignment="1">
      <alignment horizontal="right" vertical="center"/>
    </xf>
    <xf numFmtId="18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16" fillId="0" borderId="0" xfId="0" applyFont="1" applyAlignment="1">
      <alignment horizontal="center"/>
    </xf>
    <xf numFmtId="49" fontId="6" fillId="0" borderId="0" xfId="0" applyNumberFormat="1" applyFont="1" applyAlignment="1">
      <alignment horizontal="left"/>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shrinkToFit="1"/>
      <protection hidden="1"/>
    </xf>
    <xf numFmtId="183" fontId="5" fillId="0" borderId="0" xfId="0" applyNumberFormat="1" applyFont="1" applyAlignment="1">
      <alignment horizontal="center"/>
    </xf>
    <xf numFmtId="0" fontId="5" fillId="0" borderId="0" xfId="0" applyFont="1" applyAlignment="1">
      <alignment horizontal="center"/>
    </xf>
    <xf numFmtId="184" fontId="22" fillId="0" borderId="0" xfId="0" applyNumberFormat="1" applyFont="1" applyAlignment="1">
      <alignment horizontal="center" vertical="center"/>
    </xf>
    <xf numFmtId="49" fontId="22" fillId="0" borderId="0" xfId="0" applyNumberFormat="1" applyFont="1" applyAlignment="1">
      <alignment horizontal="center" vertical="center"/>
    </xf>
    <xf numFmtId="183" fontId="22" fillId="0" borderId="12" xfId="0" applyNumberFormat="1" applyFont="1" applyBorder="1" applyAlignment="1">
      <alignment horizontal="center" vertical="center"/>
    </xf>
    <xf numFmtId="179" fontId="22" fillId="0" borderId="0" xfId="0" applyNumberFormat="1" applyFont="1" applyAlignment="1">
      <alignment horizontal="center" vertical="center"/>
    </xf>
    <xf numFmtId="0" fontId="22" fillId="0" borderId="0" xfId="0" applyFont="1" applyAlignment="1">
      <alignment horizontal="center" vertical="center"/>
    </xf>
    <xf numFmtId="183" fontId="22" fillId="0" borderId="0" xfId="0" applyNumberFormat="1" applyFont="1" applyAlignment="1">
      <alignment horizontal="center" vertical="center"/>
    </xf>
    <xf numFmtId="0" fontId="22" fillId="0" borderId="13" xfId="0" applyFont="1" applyBorder="1" applyAlignment="1">
      <alignment horizontal="left" vertical="top" wrapText="1"/>
    </xf>
    <xf numFmtId="0" fontId="22" fillId="0" borderId="12" xfId="0" applyFont="1" applyBorder="1" applyAlignment="1">
      <alignment horizontal="left" vertical="top" wrapText="1"/>
    </xf>
    <xf numFmtId="0" fontId="8" fillId="0" borderId="44" xfId="0" applyFont="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22" fillId="0" borderId="13" xfId="0" applyFont="1" applyBorder="1" applyAlignment="1">
      <alignment horizontal="center" vertical="center" shrinkToFit="1"/>
    </xf>
    <xf numFmtId="0" fontId="22" fillId="0" borderId="1" xfId="0" applyFont="1" applyBorder="1" applyAlignment="1">
      <alignment horizontal="center" vertical="center" shrinkToFi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8" fillId="0" borderId="0" xfId="0" applyFont="1" applyAlignment="1">
      <alignment horizontal="center" vertical="center"/>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8" fillId="0" borderId="70" xfId="0" applyFont="1" applyBorder="1" applyAlignment="1">
      <alignment horizontal="center" vertical="center"/>
    </xf>
    <xf numFmtId="0" fontId="8" fillId="0" borderId="12" xfId="0" applyFont="1" applyBorder="1" applyAlignment="1">
      <alignment horizontal="center" vertical="center"/>
    </xf>
    <xf numFmtId="0" fontId="8" fillId="0" borderId="26"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shrinkToFi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0" fillId="0" borderId="6" xfId="0" applyBorder="1" applyAlignment="1" applyProtection="1">
      <alignment horizontal="left" vertical="center"/>
      <protection hidden="1"/>
    </xf>
    <xf numFmtId="0" fontId="53" fillId="0" borderId="6" xfId="0" applyFont="1" applyBorder="1" applyAlignment="1" applyProtection="1">
      <alignment horizontal="left" vertical="top" wrapText="1"/>
      <protection hidden="1"/>
    </xf>
    <xf numFmtId="0" fontId="53" fillId="0" borderId="0" xfId="0" applyFont="1" applyAlignment="1" applyProtection="1">
      <alignment horizontal="left" vertical="top" wrapText="1"/>
      <protection hidden="1"/>
    </xf>
    <xf numFmtId="0" fontId="53" fillId="0" borderId="1" xfId="0"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2"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0" xfId="0" applyNumberFormat="1" applyAlignment="1">
      <alignment horizontal="center" vertical="center" shrinkToFit="1"/>
    </xf>
    <xf numFmtId="0" fontId="8" fillId="0" borderId="32" xfId="0" applyFont="1" applyBorder="1" applyAlignment="1">
      <alignment horizontal="center" vertical="center"/>
    </xf>
    <xf numFmtId="0" fontId="8" fillId="0" borderId="0" xfId="0" applyFont="1" applyAlignment="1">
      <alignment horizontal="left" vertical="center" shrinkToFit="1"/>
    </xf>
    <xf numFmtId="0" fontId="8" fillId="0" borderId="14" xfId="0" applyFont="1" applyBorder="1" applyAlignment="1">
      <alignment horizontal="center" vertical="center"/>
    </xf>
    <xf numFmtId="0" fontId="22" fillId="0" borderId="14"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22" fillId="0" borderId="8" xfId="0" applyFont="1" applyBorder="1" applyAlignment="1">
      <alignment horizontal="left" vertical="top" wrapText="1"/>
    </xf>
    <xf numFmtId="0" fontId="22" fillId="0" borderId="1" xfId="0" applyFont="1" applyBorder="1" applyAlignment="1">
      <alignment horizontal="left" vertical="top" wrapText="1"/>
    </xf>
    <xf numFmtId="0" fontId="22" fillId="0" borderId="9" xfId="0" applyFont="1" applyBorder="1" applyAlignment="1">
      <alignment horizontal="left" vertical="top"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22" fillId="0" borderId="5" xfId="5" applyFont="1" applyBorder="1" applyAlignment="1">
      <alignment horizontal="left" vertical="top" wrapText="1"/>
    </xf>
    <xf numFmtId="0" fontId="22" fillId="0" borderId="6" xfId="5" applyFont="1" applyBorder="1" applyAlignment="1">
      <alignment horizontal="left" vertical="top" wrapText="1"/>
    </xf>
    <xf numFmtId="0" fontId="22" fillId="0" borderId="7" xfId="5" applyFont="1" applyBorder="1" applyAlignment="1">
      <alignment horizontal="left" vertical="top" wrapText="1"/>
    </xf>
    <xf numFmtId="0" fontId="22" fillId="0" borderId="10" xfId="5" applyFont="1" applyBorder="1" applyAlignment="1">
      <alignment horizontal="left" vertical="top" wrapText="1"/>
    </xf>
    <xf numFmtId="0" fontId="22" fillId="0" borderId="0" xfId="5" applyFont="1" applyAlignment="1">
      <alignment horizontal="left" vertical="top" wrapText="1"/>
    </xf>
    <xf numFmtId="0" fontId="22" fillId="0" borderId="11" xfId="5" applyFont="1" applyBorder="1" applyAlignment="1">
      <alignment horizontal="left" vertical="top" wrapText="1"/>
    </xf>
    <xf numFmtId="0" fontId="22" fillId="0" borderId="8" xfId="5" applyFont="1" applyBorder="1" applyAlignment="1">
      <alignment horizontal="left" vertical="top" wrapText="1"/>
    </xf>
    <xf numFmtId="0" fontId="22" fillId="0" borderId="1"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 xfId="5" applyFont="1" applyBorder="1" applyAlignment="1">
      <alignment horizontal="center" vertical="center" wrapText="1"/>
    </xf>
    <xf numFmtId="0" fontId="22" fillId="0" borderId="8" xfId="5" applyFont="1" applyBorder="1" applyAlignment="1">
      <alignment horizontal="center" vertical="center" wrapText="1"/>
    </xf>
    <xf numFmtId="0" fontId="22" fillId="0" borderId="1" xfId="5" applyFont="1" applyBorder="1" applyAlignment="1">
      <alignment horizontal="center" vertical="center" wrapText="1"/>
    </xf>
    <xf numFmtId="0" fontId="22" fillId="0" borderId="9" xfId="5"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top"/>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shrinkToFit="1"/>
    </xf>
    <xf numFmtId="49" fontId="0" fillId="0" borderId="0" xfId="0" applyNumberFormat="1" applyAlignment="1">
      <alignment horizontal="center" vertical="center"/>
    </xf>
    <xf numFmtId="0" fontId="6" fillId="0" borderId="0" xfId="0" applyFont="1" applyAlignment="1">
      <alignment horizontal="center" vertical="center" textRotation="180"/>
    </xf>
    <xf numFmtId="0" fontId="17" fillId="0" borderId="12" xfId="0" applyFont="1" applyBorder="1" applyAlignment="1">
      <alignment horizontal="left" vertical="center" shrinkToFit="1"/>
    </xf>
    <xf numFmtId="0" fontId="8" fillId="0" borderId="12" xfId="0" applyFont="1" applyBorder="1" applyAlignment="1">
      <alignment horizontal="left" vertical="center"/>
    </xf>
    <xf numFmtId="0" fontId="6" fillId="0" borderId="1" xfId="0" applyFont="1" applyBorder="1" applyAlignment="1">
      <alignment horizontal="center" shrinkToFit="1"/>
    </xf>
    <xf numFmtId="0" fontId="5" fillId="0" borderId="29"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52" fillId="0" borderId="32" xfId="0" applyFont="1" applyBorder="1" applyAlignment="1" applyProtection="1">
      <alignment horizontal="center" vertical="center"/>
      <protection hidden="1"/>
    </xf>
    <xf numFmtId="189" fontId="52" fillId="0" borderId="29" xfId="0" applyNumberFormat="1" applyFont="1" applyBorder="1" applyAlignment="1" applyProtection="1">
      <alignment horizontal="center" vertical="center"/>
      <protection hidden="1"/>
    </xf>
    <xf numFmtId="189" fontId="52" fillId="0" borderId="32" xfId="0" applyNumberFormat="1" applyFont="1" applyBorder="1" applyAlignment="1" applyProtection="1">
      <alignment horizontal="center" vertical="center"/>
      <protection hidden="1"/>
    </xf>
    <xf numFmtId="189" fontId="52" fillId="0" borderId="33" xfId="0" applyNumberFormat="1" applyFont="1" applyBorder="1" applyAlignment="1" applyProtection="1">
      <alignment horizontal="center" vertical="center"/>
      <protection hidden="1"/>
    </xf>
    <xf numFmtId="0" fontId="5" fillId="0" borderId="0" xfId="0" applyFont="1" applyAlignment="1" applyProtection="1">
      <alignment horizontal="left" vertical="top" wrapText="1"/>
      <protection hidden="1"/>
    </xf>
    <xf numFmtId="181" fontId="5" fillId="0" borderId="0" xfId="0" applyNumberFormat="1" applyFont="1" applyAlignment="1" applyProtection="1">
      <alignment vertical="center"/>
      <protection hidden="1"/>
    </xf>
    <xf numFmtId="179" fontId="5" fillId="0" borderId="0" xfId="0" applyNumberFormat="1" applyFont="1" applyAlignment="1" applyProtection="1">
      <alignment horizontal="center" vertical="center"/>
      <protection hidden="1"/>
    </xf>
    <xf numFmtId="179" fontId="5" fillId="0" borderId="0" xfId="0" applyNumberFormat="1" applyFont="1" applyAlignment="1" applyProtection="1">
      <alignment horizontal="center" vertical="center" shrinkToFit="1"/>
      <protection hidden="1"/>
    </xf>
    <xf numFmtId="184" fontId="5" fillId="0" borderId="0" xfId="0" applyNumberFormat="1" applyFont="1" applyAlignment="1" applyProtection="1">
      <alignment horizontal="right" vertical="center" indent="1"/>
      <protection hidden="1"/>
    </xf>
    <xf numFmtId="178" fontId="5" fillId="0" borderId="0" xfId="0" applyNumberFormat="1" applyFont="1" applyAlignment="1" applyProtection="1">
      <alignment horizontal="right" vertical="center" indent="1"/>
      <protection hidden="1"/>
    </xf>
    <xf numFmtId="185" fontId="5" fillId="0" borderId="0" xfId="0" applyNumberFormat="1" applyFont="1" applyAlignment="1" applyProtection="1">
      <alignment horizontal="right" vertical="center" indent="1"/>
      <protection hidden="1"/>
    </xf>
    <xf numFmtId="0" fontId="3" fillId="0" borderId="0" xfId="0" applyFont="1" applyAlignment="1">
      <alignment horizontal="center" vertical="center"/>
    </xf>
    <xf numFmtId="0" fontId="44" fillId="0" borderId="12" xfId="9" applyFont="1" applyBorder="1" applyAlignment="1" applyProtection="1">
      <alignment horizontal="left" vertical="center" shrinkToFit="1"/>
      <protection hidden="1"/>
    </xf>
    <xf numFmtId="0" fontId="58" fillId="0" borderId="0" xfId="9" applyFont="1" applyAlignment="1">
      <alignment horizontal="center" vertical="center"/>
    </xf>
    <xf numFmtId="0" fontId="59" fillId="0" borderId="0" xfId="9" applyFont="1" applyAlignment="1">
      <alignment horizontal="center" vertical="center"/>
    </xf>
    <xf numFmtId="0" fontId="59" fillId="0" borderId="64" xfId="9" applyFont="1" applyBorder="1" applyAlignment="1">
      <alignment horizontal="center" vertical="center"/>
    </xf>
    <xf numFmtId="0" fontId="59" fillId="0" borderId="65" xfId="9" applyFont="1" applyBorder="1" applyAlignment="1">
      <alignment horizontal="center" vertical="center"/>
    </xf>
    <xf numFmtId="0" fontId="62" fillId="0" borderId="5" xfId="9" applyFont="1" applyBorder="1" applyAlignment="1">
      <alignment horizontal="left" vertical="center"/>
    </xf>
    <xf numFmtId="0" fontId="62" fillId="0" borderId="78" xfId="9" applyFont="1" applyBorder="1" applyAlignment="1">
      <alignment horizontal="left" vertical="center"/>
    </xf>
    <xf numFmtId="0" fontId="62" fillId="0" borderId="7" xfId="9" applyFont="1" applyBorder="1" applyAlignment="1">
      <alignment horizontal="left" vertical="center"/>
    </xf>
    <xf numFmtId="0" fontId="62" fillId="0" borderId="10" xfId="9" applyFont="1" applyBorder="1" applyAlignment="1">
      <alignment horizontal="left" vertical="center"/>
    </xf>
    <xf numFmtId="0" fontId="62" fillId="0" borderId="0" xfId="9" applyFont="1" applyAlignment="1">
      <alignment horizontal="left" vertical="center"/>
    </xf>
    <xf numFmtId="0" fontId="62" fillId="0" borderId="11" xfId="9" applyFont="1" applyBorder="1" applyAlignment="1">
      <alignment horizontal="left" vertical="center"/>
    </xf>
    <xf numFmtId="0" fontId="60" fillId="0" borderId="5" xfId="9" applyFont="1" applyBorder="1" applyAlignment="1">
      <alignment horizontal="left" vertical="top" wrapText="1"/>
    </xf>
    <xf numFmtId="0" fontId="60" fillId="0" borderId="78" xfId="9" applyFont="1" applyBorder="1" applyAlignment="1">
      <alignment horizontal="left" vertical="top" wrapText="1"/>
    </xf>
    <xf numFmtId="0" fontId="60" fillId="0" borderId="7" xfId="9" applyFont="1" applyBorder="1" applyAlignment="1">
      <alignment horizontal="left" vertical="top" wrapText="1"/>
    </xf>
    <xf numFmtId="0" fontId="60" fillId="0" borderId="10" xfId="9" applyFont="1" applyBorder="1" applyAlignment="1">
      <alignment horizontal="left" vertical="top" wrapText="1"/>
    </xf>
    <xf numFmtId="0" fontId="60" fillId="0" borderId="0" xfId="9" applyFont="1" applyAlignment="1">
      <alignment horizontal="left" vertical="top" wrapText="1"/>
    </xf>
    <xf numFmtId="0" fontId="60" fillId="0" borderId="11" xfId="9" applyFont="1" applyBorder="1" applyAlignment="1">
      <alignment horizontal="left" vertical="top" wrapText="1"/>
    </xf>
    <xf numFmtId="0" fontId="44" fillId="0" borderId="12" xfId="9" applyFont="1" applyBorder="1" applyAlignment="1" applyProtection="1">
      <alignment horizontal="left" vertical="center"/>
      <protection hidden="1"/>
    </xf>
    <xf numFmtId="0" fontId="44" fillId="0" borderId="12" xfId="9" applyFont="1" applyBorder="1" applyAlignment="1">
      <alignment horizontal="left" vertical="center"/>
    </xf>
    <xf numFmtId="0" fontId="44" fillId="0" borderId="12" xfId="9" applyFont="1" applyBorder="1" applyAlignment="1" applyProtection="1">
      <alignment horizontal="left" vertical="top"/>
      <protection hidden="1"/>
    </xf>
    <xf numFmtId="0" fontId="59" fillId="0" borderId="29" xfId="9" applyFont="1" applyBorder="1" applyAlignment="1">
      <alignment horizontal="center" vertical="center"/>
    </xf>
    <xf numFmtId="0" fontId="59" fillId="0" borderId="32" xfId="9" applyFont="1" applyBorder="1" applyAlignment="1">
      <alignment horizontal="center" vertical="center"/>
    </xf>
    <xf numFmtId="0" fontId="59" fillId="0" borderId="33" xfId="9" applyFont="1" applyBorder="1" applyAlignment="1">
      <alignment horizontal="center" vertical="center"/>
    </xf>
    <xf numFmtId="0" fontId="59" fillId="0" borderId="66" xfId="9" applyFont="1" applyBorder="1" applyAlignment="1">
      <alignment horizontal="center" vertical="center"/>
    </xf>
    <xf numFmtId="0" fontId="60" fillId="0" borderId="5" xfId="9" applyFont="1" applyBorder="1" applyAlignment="1">
      <alignment horizontal="center" vertical="center"/>
    </xf>
    <xf numFmtId="0" fontId="60" fillId="0" borderId="78" xfId="9" applyFont="1" applyBorder="1" applyAlignment="1">
      <alignment horizontal="center" vertical="center"/>
    </xf>
    <xf numFmtId="0" fontId="60" fillId="0" borderId="10" xfId="9" applyFont="1" applyBorder="1" applyAlignment="1">
      <alignment horizontal="center" vertical="center"/>
    </xf>
    <xf numFmtId="0" fontId="60" fillId="0" borderId="0" xfId="9" applyFont="1" applyAlignment="1">
      <alignment horizontal="center" vertical="center"/>
    </xf>
    <xf numFmtId="0" fontId="60" fillId="0" borderId="8" xfId="9" applyFont="1" applyBorder="1" applyAlignment="1">
      <alignment horizontal="center" vertical="center"/>
    </xf>
    <xf numFmtId="0" fontId="60" fillId="0" borderId="1" xfId="9" applyFont="1" applyBorder="1" applyAlignment="1">
      <alignment horizontal="center" vertical="center"/>
    </xf>
    <xf numFmtId="0" fontId="60" fillId="0" borderId="5" xfId="9" applyFont="1" applyBorder="1" applyAlignment="1">
      <alignment horizontal="left" vertical="center" wrapText="1"/>
    </xf>
    <xf numFmtId="0" fontId="60" fillId="0" borderId="78" xfId="9" applyFont="1" applyBorder="1" applyAlignment="1">
      <alignment horizontal="left" vertical="center" wrapText="1"/>
    </xf>
    <xf numFmtId="0" fontId="60" fillId="0" borderId="7" xfId="9" applyFont="1" applyBorder="1" applyAlignment="1">
      <alignment horizontal="left" vertical="center" wrapText="1"/>
    </xf>
    <xf numFmtId="0" fontId="60" fillId="0" borderId="10" xfId="9" applyFont="1" applyBorder="1" applyAlignment="1">
      <alignment horizontal="left" vertical="center" wrapText="1"/>
    </xf>
    <xf numFmtId="0" fontId="60" fillId="0" borderId="0" xfId="9" applyFont="1" applyAlignment="1">
      <alignment horizontal="left" vertical="center" wrapText="1"/>
    </xf>
    <xf numFmtId="0" fontId="60" fillId="0" borderId="11" xfId="9" applyFont="1" applyBorder="1" applyAlignment="1">
      <alignment horizontal="left" vertical="center" wrapText="1"/>
    </xf>
    <xf numFmtId="0" fontId="60" fillId="0" borderId="8" xfId="9" applyFont="1" applyBorder="1" applyAlignment="1">
      <alignment horizontal="left" vertical="center" wrapText="1"/>
    </xf>
    <xf numFmtId="0" fontId="60" fillId="0" borderId="1" xfId="9" applyFont="1" applyBorder="1" applyAlignment="1">
      <alignment horizontal="left" vertical="center" wrapText="1"/>
    </xf>
    <xf numFmtId="0" fontId="60" fillId="0" borderId="9" xfId="9" applyFont="1" applyBorder="1" applyAlignment="1">
      <alignment horizontal="left" vertical="center" wrapText="1"/>
    </xf>
    <xf numFmtId="0" fontId="36" fillId="0" borderId="0" xfId="3" applyFont="1" applyAlignment="1" applyProtection="1">
      <alignment horizontal="center" vertical="center"/>
      <protection hidden="1"/>
    </xf>
    <xf numFmtId="0" fontId="36" fillId="0" borderId="124" xfId="3" applyFont="1" applyBorder="1" applyAlignment="1" applyProtection="1">
      <alignment horizontal="center" vertical="center"/>
      <protection hidden="1"/>
    </xf>
    <xf numFmtId="0" fontId="37" fillId="0" borderId="13" xfId="3" applyFont="1" applyBorder="1" applyAlignment="1" applyProtection="1">
      <alignment horizontal="left" vertical="center"/>
      <protection hidden="1"/>
    </xf>
    <xf numFmtId="0" fontId="37" fillId="0" borderId="0" xfId="4" applyFont="1" applyAlignment="1" applyProtection="1">
      <alignment horizontal="left" vertical="distributed"/>
      <protection hidden="1"/>
    </xf>
    <xf numFmtId="0" fontId="37" fillId="0" borderId="122" xfId="3" applyFont="1" applyBorder="1" applyAlignment="1" applyProtection="1">
      <alignment horizontal="center" vertical="center"/>
      <protection hidden="1"/>
    </xf>
    <xf numFmtId="0" fontId="37" fillId="0" borderId="64" xfId="3" applyFont="1" applyBorder="1" applyAlignment="1" applyProtection="1">
      <alignment horizontal="center" vertical="center"/>
      <protection hidden="1"/>
    </xf>
    <xf numFmtId="0" fontId="37" fillId="0" borderId="123" xfId="3" applyFont="1" applyBorder="1" applyAlignment="1" applyProtection="1">
      <alignment horizontal="center" vertical="center"/>
      <protection hidden="1"/>
    </xf>
    <xf numFmtId="0" fontId="37" fillId="0" borderId="66" xfId="3" applyFont="1" applyBorder="1" applyAlignment="1" applyProtection="1">
      <alignment horizontal="center" vertical="center"/>
      <protection hidden="1"/>
    </xf>
    <xf numFmtId="0" fontId="37" fillId="0" borderId="14" xfId="3" applyFont="1" applyBorder="1" applyAlignment="1" applyProtection="1">
      <alignment horizontal="center" vertical="center"/>
      <protection hidden="1"/>
    </xf>
    <xf numFmtId="0" fontId="37" fillId="0" borderId="42" xfId="3" applyFont="1" applyBorder="1" applyAlignment="1" applyProtection="1">
      <alignment horizontal="center" vertical="center"/>
      <protection hidden="1"/>
    </xf>
    <xf numFmtId="0" fontId="41" fillId="0" borderId="0" xfId="4" applyFont="1" applyAlignment="1">
      <alignment horizontal="left" vertical="center" shrinkToFit="1"/>
    </xf>
    <xf numFmtId="0" fontId="41" fillId="0" borderId="0" xfId="4" applyFont="1" applyAlignment="1">
      <alignment horizontal="center" vertical="center" shrinkToFit="1"/>
    </xf>
    <xf numFmtId="0" fontId="37" fillId="0" borderId="1" xfId="3" applyFont="1" applyBorder="1" applyAlignment="1" applyProtection="1">
      <alignment horizontal="left" vertical="center"/>
      <protection hidden="1"/>
    </xf>
    <xf numFmtId="0" fontId="37" fillId="0" borderId="13" xfId="3" applyFont="1" applyBorder="1" applyAlignment="1" applyProtection="1">
      <alignment horizontal="center" vertical="center"/>
      <protection hidden="1"/>
    </xf>
    <xf numFmtId="0" fontId="37" fillId="0" borderId="1" xfId="3" applyFont="1" applyBorder="1" applyAlignment="1" applyProtection="1">
      <alignment horizontal="center" vertical="center"/>
      <protection hidden="1"/>
    </xf>
    <xf numFmtId="0" fontId="37" fillId="0" borderId="29" xfId="3" applyFont="1" applyBorder="1" applyAlignment="1" applyProtection="1">
      <alignment horizontal="center" vertical="center"/>
      <protection hidden="1"/>
    </xf>
    <xf numFmtId="0" fontId="37" fillId="0" borderId="32" xfId="3" applyFont="1" applyBorder="1" applyAlignment="1" applyProtection="1">
      <alignment horizontal="center" vertical="center"/>
      <protection hidden="1"/>
    </xf>
    <xf numFmtId="0" fontId="37" fillId="0" borderId="33" xfId="3" applyFont="1" applyBorder="1" applyAlignment="1" applyProtection="1">
      <alignment horizontal="center" vertical="center"/>
      <protection hidden="1"/>
    </xf>
    <xf numFmtId="0" fontId="38" fillId="0" borderId="1" xfId="3" applyFont="1" applyBorder="1" applyAlignment="1" applyProtection="1">
      <alignment horizontal="center" vertical="center"/>
      <protection hidden="1"/>
    </xf>
    <xf numFmtId="0" fontId="39" fillId="0" borderId="1" xfId="3" applyFont="1" applyBorder="1" applyAlignment="1" applyProtection="1">
      <alignment horizontal="center" vertical="center"/>
      <protection hidden="1"/>
    </xf>
    <xf numFmtId="0" fontId="44" fillId="0" borderId="1" xfId="3" applyFont="1" applyBorder="1" applyAlignment="1" applyProtection="1">
      <alignment horizontal="left" vertical="center"/>
      <protection hidden="1"/>
    </xf>
    <xf numFmtId="0" fontId="37" fillId="0" borderId="0" xfId="3" applyFont="1" applyAlignment="1" applyProtection="1">
      <alignment horizontal="center" vertical="center" shrinkToFit="1"/>
      <protection hidden="1"/>
    </xf>
    <xf numFmtId="0" fontId="44" fillId="0" borderId="77" xfId="3" applyFont="1" applyBorder="1" applyAlignment="1" applyProtection="1">
      <alignment horizontal="left" vertical="center" indent="1" shrinkToFit="1"/>
      <protection hidden="1"/>
    </xf>
    <xf numFmtId="0" fontId="44" fillId="0" borderId="40" xfId="3" applyFont="1" applyBorder="1" applyAlignment="1" applyProtection="1">
      <alignment horizontal="left" vertical="center" indent="1" shrinkToFit="1"/>
      <protection hidden="1"/>
    </xf>
    <xf numFmtId="0" fontId="44" fillId="0" borderId="41" xfId="3" applyFont="1" applyBorder="1" applyAlignment="1" applyProtection="1">
      <alignment horizontal="left" vertical="center" indent="1" shrinkToFit="1"/>
      <protection hidden="1"/>
    </xf>
    <xf numFmtId="0" fontId="44" fillId="0" borderId="57" xfId="3" applyFont="1" applyBorder="1" applyAlignment="1" applyProtection="1">
      <alignment horizontal="left" vertical="center" indent="1"/>
      <protection hidden="1"/>
    </xf>
    <xf numFmtId="0" fontId="44" fillId="0" borderId="50" xfId="3" applyFont="1" applyBorder="1" applyAlignment="1" applyProtection="1">
      <alignment horizontal="left" vertical="center" indent="1"/>
      <protection hidden="1"/>
    </xf>
    <xf numFmtId="0" fontId="44" fillId="0" borderId="51" xfId="3" applyFont="1" applyBorder="1" applyAlignment="1" applyProtection="1">
      <alignment horizontal="left" vertical="center" indent="1"/>
      <protection hidden="1"/>
    </xf>
    <xf numFmtId="178" fontId="38" fillId="0" borderId="14" xfId="4" applyNumberFormat="1" applyFont="1" applyBorder="1" applyProtection="1">
      <alignment vertical="center"/>
      <protection hidden="1"/>
    </xf>
    <xf numFmtId="188" fontId="46" fillId="0" borderId="0" xfId="4" applyNumberFormat="1" applyFont="1" applyProtection="1">
      <alignment vertical="center"/>
      <protection hidden="1"/>
    </xf>
    <xf numFmtId="0" fontId="46" fillId="0" borderId="0" xfId="4" applyFont="1" applyAlignment="1" applyProtection="1">
      <alignment horizontal="center" vertical="center"/>
      <protection hidden="1"/>
    </xf>
    <xf numFmtId="178" fontId="38" fillId="0" borderId="14" xfId="4" applyNumberFormat="1" applyFont="1" applyBorder="1" applyAlignment="1" applyProtection="1">
      <alignment horizontal="center" vertical="center"/>
      <protection hidden="1"/>
    </xf>
    <xf numFmtId="178" fontId="38" fillId="0" borderId="29" xfId="4" applyNumberFormat="1" applyFont="1" applyBorder="1" applyAlignment="1" applyProtection="1">
      <alignment horizontal="center" vertical="center"/>
      <protection hidden="1"/>
    </xf>
    <xf numFmtId="178" fontId="38" fillId="0" borderId="32" xfId="4" applyNumberFormat="1" applyFont="1" applyBorder="1" applyAlignment="1" applyProtection="1">
      <alignment horizontal="center" vertical="center"/>
      <protection hidden="1"/>
    </xf>
    <xf numFmtId="178" fontId="38" fillId="0" borderId="33" xfId="4" applyNumberFormat="1" applyFont="1" applyBorder="1" applyAlignment="1" applyProtection="1">
      <alignment horizontal="center" vertical="center"/>
      <protection hidden="1"/>
    </xf>
    <xf numFmtId="178" fontId="38" fillId="0" borderId="0" xfId="4" applyNumberFormat="1" applyFont="1" applyAlignment="1" applyProtection="1">
      <alignment horizontal="center" vertical="center"/>
      <protection hidden="1"/>
    </xf>
    <xf numFmtId="188" fontId="38" fillId="0" borderId="0" xfId="4" applyNumberFormat="1" applyFont="1" applyAlignment="1" applyProtection="1">
      <alignment horizontal="center" vertical="center"/>
      <protection hidden="1"/>
    </xf>
    <xf numFmtId="0" fontId="13" fillId="0" borderId="0" xfId="0" applyFont="1" applyAlignment="1" applyProtection="1">
      <alignment horizontal="left" vertical="center"/>
      <protection hidden="1"/>
    </xf>
    <xf numFmtId="0" fontId="13" fillId="0" borderId="0" xfId="0" applyFont="1" applyAlignment="1">
      <alignment vertical="center"/>
    </xf>
    <xf numFmtId="0" fontId="13"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lignment horizontal="left" vertical="center"/>
    </xf>
    <xf numFmtId="0" fontId="18"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horizontal="left" shrinkToFit="1"/>
      <protection hidden="1"/>
    </xf>
    <xf numFmtId="0" fontId="5" fillId="0" borderId="0" xfId="0" applyFont="1" applyAlignment="1" applyProtection="1">
      <alignment horizontal="center" vertical="center"/>
      <protection locked="0"/>
    </xf>
    <xf numFmtId="0" fontId="5" fillId="0" borderId="0" xfId="0" applyFont="1" applyAlignment="1">
      <alignment horizontal="center" vertical="center" shrinkToFit="1"/>
    </xf>
    <xf numFmtId="0" fontId="17" fillId="0" borderId="0" xfId="0" applyFont="1" applyAlignment="1">
      <alignment horizontal="left" vertical="center" shrinkToFit="1"/>
    </xf>
    <xf numFmtId="49" fontId="17" fillId="0" borderId="0" xfId="0" applyNumberFormat="1" applyFont="1" applyAlignment="1">
      <alignment horizontal="center" vertical="center" shrinkToFit="1"/>
    </xf>
    <xf numFmtId="183" fontId="5"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shrinkToFit="1"/>
      <protection hidden="1"/>
    </xf>
    <xf numFmtId="0" fontId="17" fillId="0" borderId="0" xfId="0" applyFont="1" applyAlignment="1">
      <alignment horizontal="center" vertical="center"/>
    </xf>
    <xf numFmtId="0" fontId="17" fillId="0" borderId="0" xfId="0" applyFont="1" applyAlignment="1">
      <alignment horizontal="center" vertical="center" shrinkToFit="1"/>
    </xf>
    <xf numFmtId="192" fontId="5" fillId="0" borderId="0" xfId="0" applyNumberFormat="1" applyFont="1" applyAlignment="1" applyProtection="1">
      <alignment horizontal="center" vertical="center"/>
      <protection hidden="1"/>
    </xf>
    <xf numFmtId="191" fontId="5" fillId="0" borderId="0" xfId="0" applyNumberFormat="1" applyFont="1" applyAlignment="1" applyProtection="1">
      <alignment horizontal="center" vertical="center"/>
      <protection hidden="1"/>
    </xf>
    <xf numFmtId="182" fontId="5" fillId="0" borderId="0" xfId="0" applyNumberFormat="1" applyFont="1" applyAlignment="1" applyProtection="1">
      <alignment horizontal="center" vertical="center"/>
      <protection hidden="1"/>
    </xf>
    <xf numFmtId="193" fontId="5" fillId="0" borderId="0" xfId="0" applyNumberFormat="1"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horizontal="center" vertical="center" shrinkToFit="1"/>
      <protection hidden="1"/>
    </xf>
    <xf numFmtId="0" fontId="17" fillId="0" borderId="0" xfId="0" applyFont="1" applyAlignment="1" applyProtection="1">
      <alignment horizontal="left" vertical="top" wrapText="1" shrinkToFit="1"/>
      <protection hidden="1"/>
    </xf>
    <xf numFmtId="0" fontId="17" fillId="0" borderId="0" xfId="0" applyFont="1" applyAlignment="1" applyProtection="1">
      <alignment horizontal="left" vertical="center"/>
      <protection hidden="1"/>
    </xf>
    <xf numFmtId="49" fontId="17" fillId="0" borderId="0" xfId="0" applyNumberFormat="1" applyFont="1" applyAlignment="1" applyProtection="1">
      <alignment horizontal="left" vertical="center" shrinkToFit="1"/>
      <protection hidden="1"/>
    </xf>
    <xf numFmtId="49" fontId="5" fillId="0" borderId="0" xfId="0" applyNumberFormat="1" applyFont="1" applyAlignment="1" applyProtection="1">
      <alignment vertical="center"/>
      <protection hidden="1"/>
    </xf>
    <xf numFmtId="0" fontId="19" fillId="0" borderId="115" xfId="0" applyFont="1" applyBorder="1" applyAlignment="1">
      <alignment horizontal="center" vertical="center"/>
    </xf>
    <xf numFmtId="0" fontId="19" fillId="0" borderId="116" xfId="0" applyFont="1" applyBorder="1" applyAlignment="1">
      <alignment horizontal="center" vertical="center"/>
    </xf>
    <xf numFmtId="0" fontId="19" fillId="0" borderId="117" xfId="0" applyFont="1" applyBorder="1" applyAlignment="1">
      <alignment horizontal="center" vertical="center"/>
    </xf>
    <xf numFmtId="0" fontId="19" fillId="0" borderId="24"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13" fillId="0" borderId="0" xfId="0" applyFont="1" applyAlignment="1">
      <alignment horizontal="center" vertical="center"/>
    </xf>
    <xf numFmtId="0" fontId="19" fillId="0" borderId="24" xfId="0" applyFont="1" applyBorder="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24"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19" fillId="0" borderId="76" xfId="0" applyFont="1" applyBorder="1" applyAlignment="1">
      <alignment horizontal="center" vertical="center"/>
    </xf>
    <xf numFmtId="0" fontId="6" fillId="0" borderId="1" xfId="0" applyFont="1" applyBorder="1" applyAlignment="1" applyProtection="1">
      <alignment horizontal="left" shrinkToFit="1"/>
      <protection hidden="1"/>
    </xf>
    <xf numFmtId="0" fontId="17" fillId="0" borderId="12" xfId="0" applyFont="1" applyBorder="1" applyAlignment="1" applyProtection="1">
      <alignment horizontal="left" vertical="center" shrinkToFit="1"/>
      <protection hidden="1"/>
    </xf>
    <xf numFmtId="49" fontId="13" fillId="0" borderId="0" xfId="0" applyNumberFormat="1" applyFont="1" applyAlignment="1">
      <alignment horizontal="left" vertical="center"/>
    </xf>
    <xf numFmtId="0" fontId="13" fillId="0" borderId="0" xfId="0" applyFont="1" applyAlignment="1" applyProtection="1">
      <alignment horizontal="left"/>
      <protection hidden="1"/>
    </xf>
    <xf numFmtId="0" fontId="13" fillId="0" borderId="0" xfId="0" applyFont="1" applyProtection="1">
      <protection hidden="1"/>
    </xf>
    <xf numFmtId="0" fontId="13" fillId="0" borderId="0" xfId="0" applyFont="1" applyAlignment="1" applyProtection="1">
      <alignment horizontal="right"/>
      <protection hidden="1"/>
    </xf>
    <xf numFmtId="0" fontId="5" fillId="0" borderId="0" xfId="0" applyFont="1" applyAlignment="1" applyProtection="1">
      <alignment horizontal="center" vertical="center"/>
      <protection locked="0" hidden="1"/>
    </xf>
    <xf numFmtId="0" fontId="17" fillId="0" borderId="79" xfId="0" applyFont="1" applyBorder="1" applyAlignment="1" applyProtection="1">
      <alignment horizontal="center" vertical="center"/>
      <protection hidden="1"/>
    </xf>
    <xf numFmtId="0" fontId="17" fillId="0" borderId="83" xfId="0" applyFont="1" applyBorder="1" applyAlignment="1" applyProtection="1">
      <alignment horizontal="center" vertical="center"/>
      <protection hidden="1"/>
    </xf>
    <xf numFmtId="0" fontId="17" fillId="0" borderId="87" xfId="0" applyFont="1" applyBorder="1" applyAlignment="1" applyProtection="1">
      <alignment horizontal="center" vertical="center"/>
      <protection hidden="1"/>
    </xf>
    <xf numFmtId="0" fontId="17" fillId="0" borderId="114" xfId="0" applyFont="1" applyBorder="1" applyAlignment="1" applyProtection="1">
      <alignment horizontal="center" vertical="center"/>
      <protection hidden="1"/>
    </xf>
    <xf numFmtId="0" fontId="17" fillId="0" borderId="0" xfId="0" applyFont="1" applyAlignment="1">
      <alignment horizontal="left" vertical="center"/>
    </xf>
    <xf numFmtId="0" fontId="9" fillId="0" borderId="0" xfId="0" applyFont="1" applyAlignment="1">
      <alignment horizontal="left" vertical="center"/>
    </xf>
    <xf numFmtId="177" fontId="17" fillId="0" borderId="0" xfId="0" applyNumberFormat="1" applyFont="1" applyAlignment="1" applyProtection="1">
      <alignment vertical="center" wrapText="1"/>
      <protection hidden="1"/>
    </xf>
    <xf numFmtId="0" fontId="6" fillId="0" borderId="1" xfId="0" applyFont="1" applyBorder="1" applyAlignment="1" applyProtection="1">
      <alignment horizontal="center" shrinkToFit="1"/>
      <protection hidden="1"/>
    </xf>
  </cellXfs>
  <cellStyles count="11">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9" xr:uid="{00000000-0005-0000-0000-000005000000}"/>
    <cellStyle name="標準 6" xfId="10" xr:uid="{D429E6D1-9FCE-427F-B7B8-344F9A81D7D2}"/>
    <cellStyle name="標準_C-01現地調査票(新）" xfId="5" xr:uid="{00000000-0005-0000-0000-000006000000}"/>
    <cellStyle name="標準_現地調査表（第09号）" xfId="6" xr:uid="{00000000-0005-0000-0000-000007000000}"/>
    <cellStyle name="標準_主要用途" xfId="7" xr:uid="{00000000-0005-0000-0000-000008000000}"/>
    <cellStyle name="標準_値一覧" xfId="8" xr:uid="{00000000-0005-0000-0000-000009000000}"/>
  </cellStyles>
  <dxfs count="25">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ont>
        <strike val="0"/>
      </font>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59999389629810485"/>
          </stop>
        </gradientFill>
      </fill>
    </dxf>
    <dxf>
      <fill>
        <patternFill patternType="solid">
          <fgColor auto="1"/>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15241</xdr:colOff>
      <xdr:row>38</xdr:row>
      <xdr:rowOff>38100</xdr:rowOff>
    </xdr:from>
    <xdr:to>
      <xdr:col>10</xdr:col>
      <xdr:colOff>60960</xdr:colOff>
      <xdr:row>39</xdr:row>
      <xdr:rowOff>144780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164081" y="685800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37</xdr:row>
      <xdr:rowOff>60960</xdr:rowOff>
    </xdr:from>
    <xdr:to>
      <xdr:col>5</xdr:col>
      <xdr:colOff>45720</xdr:colOff>
      <xdr:row>38</xdr:row>
      <xdr:rowOff>167640</xdr:rowOff>
    </xdr:to>
    <xdr:sp macro="" textlink="">
      <xdr:nvSpPr>
        <xdr:cNvPr id="11" name="左中かっこ 10">
          <a:extLst>
            <a:ext uri="{FF2B5EF4-FFF2-40B4-BE49-F238E27FC236}">
              <a16:creationId xmlns:a16="http://schemas.microsoft.com/office/drawing/2014/main" id="{00000000-0008-0000-0200-00000B000000}"/>
            </a:ext>
          </a:extLst>
        </xdr:cNvPr>
        <xdr:cNvSpPr/>
      </xdr:nvSpPr>
      <xdr:spPr>
        <a:xfrm>
          <a:off x="1257301" y="66903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23</xdr:row>
      <xdr:rowOff>83820</xdr:rowOff>
    </xdr:from>
    <xdr:to>
      <xdr:col>5</xdr:col>
      <xdr:colOff>60960</xdr:colOff>
      <xdr:row>26</xdr:row>
      <xdr:rowOff>0</xdr:rowOff>
    </xdr:to>
    <xdr:sp macro="" textlink="">
      <xdr:nvSpPr>
        <xdr:cNvPr id="12" name="左中かっこ 11">
          <a:extLst>
            <a:ext uri="{FF2B5EF4-FFF2-40B4-BE49-F238E27FC236}">
              <a16:creationId xmlns:a16="http://schemas.microsoft.com/office/drawing/2014/main" id="{00000000-0008-0000-0200-00000C000000}"/>
            </a:ext>
          </a:extLst>
        </xdr:cNvPr>
        <xdr:cNvSpPr/>
      </xdr:nvSpPr>
      <xdr:spPr>
        <a:xfrm>
          <a:off x="1257301" y="393192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20</xdr:row>
      <xdr:rowOff>38100</xdr:rowOff>
    </xdr:from>
    <xdr:to>
      <xdr:col>5</xdr:col>
      <xdr:colOff>60960</xdr:colOff>
      <xdr:row>22</xdr:row>
      <xdr:rowOff>144780</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a:off x="1257301" y="323850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16</xdr:row>
      <xdr:rowOff>38100</xdr:rowOff>
    </xdr:from>
    <xdr:to>
      <xdr:col>5</xdr:col>
      <xdr:colOff>68580</xdr:colOff>
      <xdr:row>17</xdr:row>
      <xdr:rowOff>144780</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1257301" y="3048000"/>
          <a:ext cx="6857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17</xdr:row>
      <xdr:rowOff>38100</xdr:rowOff>
    </xdr:from>
    <xdr:to>
      <xdr:col>10</xdr:col>
      <xdr:colOff>45720</xdr:colOff>
      <xdr:row>18</xdr:row>
      <xdr:rowOff>175260</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2743201" y="3238500"/>
          <a:ext cx="45719" cy="3276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121920</xdr:colOff>
      <xdr:row>33</xdr:row>
      <xdr:rowOff>38100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121920</xdr:colOff>
      <xdr:row>33</xdr:row>
      <xdr:rowOff>38100</xdr:rowOff>
    </xdr:from>
    <xdr:ext cx="184731" cy="264560"/>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53</xdr:row>
      <xdr:rowOff>60960</xdr:rowOff>
    </xdr:from>
    <xdr:to>
      <xdr:col>13</xdr:col>
      <xdr:colOff>152399</xdr:colOff>
      <xdr:row>54</xdr:row>
      <xdr:rowOff>160020</xdr:rowOff>
    </xdr:to>
    <xdr:sp macro="" textlink="">
      <xdr:nvSpPr>
        <xdr:cNvPr id="2" name="左中かっこ 1">
          <a:extLst>
            <a:ext uri="{FF2B5EF4-FFF2-40B4-BE49-F238E27FC236}">
              <a16:creationId xmlns:a16="http://schemas.microsoft.com/office/drawing/2014/main" id="{00000000-0008-0000-0C00-000002000000}"/>
            </a:ext>
          </a:extLst>
        </xdr:cNvPr>
        <xdr:cNvSpPr/>
      </xdr:nvSpPr>
      <xdr:spPr>
        <a:xfrm>
          <a:off x="2232660" y="49606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59</xdr:row>
      <xdr:rowOff>30480</xdr:rowOff>
    </xdr:from>
    <xdr:to>
      <xdr:col>13</xdr:col>
      <xdr:colOff>144779</xdr:colOff>
      <xdr:row>60</xdr:row>
      <xdr:rowOff>129540</xdr:rowOff>
    </xdr:to>
    <xdr:sp macro="" textlink="">
      <xdr:nvSpPr>
        <xdr:cNvPr id="23" name="左中かっこ 22">
          <a:extLst>
            <a:ext uri="{FF2B5EF4-FFF2-40B4-BE49-F238E27FC236}">
              <a16:creationId xmlns:a16="http://schemas.microsoft.com/office/drawing/2014/main" id="{00000000-0008-0000-0C00-000017000000}"/>
            </a:ext>
          </a:extLst>
        </xdr:cNvPr>
        <xdr:cNvSpPr/>
      </xdr:nvSpPr>
      <xdr:spPr>
        <a:xfrm>
          <a:off x="222504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64</xdr:row>
      <xdr:rowOff>30480</xdr:rowOff>
    </xdr:from>
    <xdr:to>
      <xdr:col>13</xdr:col>
      <xdr:colOff>144779</xdr:colOff>
      <xdr:row>65</xdr:row>
      <xdr:rowOff>129540</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240792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50666" name="図 1" descr="座る, 選手, 男, ブルー が含まれている画像&#10;&#10;自動的に生成された説明">
          <a:extLst>
            <a:ext uri="{FF2B5EF4-FFF2-40B4-BE49-F238E27FC236}">
              <a16:creationId xmlns:a16="http://schemas.microsoft.com/office/drawing/2014/main" id="{00000000-0008-0000-1B00-0000EAC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4345305"/>
          <a:ext cx="996315"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220980</xdr:colOff>
      <xdr:row>34</xdr:row>
      <xdr:rowOff>0</xdr:rowOff>
    </xdr:from>
    <xdr:to>
      <xdr:col>11</xdr:col>
      <xdr:colOff>137160</xdr:colOff>
      <xdr:row>35</xdr:row>
      <xdr:rowOff>22860</xdr:rowOff>
    </xdr:to>
    <xdr:sp macro="" textlink="">
      <xdr:nvSpPr>
        <xdr:cNvPr id="6" name="円/楕円 1">
          <a:extLst>
            <a:ext uri="{FF2B5EF4-FFF2-40B4-BE49-F238E27FC236}">
              <a16:creationId xmlns:a16="http://schemas.microsoft.com/office/drawing/2014/main" id="{136E1783-EF07-44BB-B6BF-DF55015318E5}"/>
            </a:ext>
          </a:extLst>
        </xdr:cNvPr>
        <xdr:cNvSpPr/>
      </xdr:nvSpPr>
      <xdr:spPr>
        <a:xfrm>
          <a:off x="2712720" y="6888480"/>
          <a:ext cx="510540" cy="3429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7" name="左中かっこ 6">
          <a:extLst>
            <a:ext uri="{FF2B5EF4-FFF2-40B4-BE49-F238E27FC236}">
              <a16:creationId xmlns:a16="http://schemas.microsoft.com/office/drawing/2014/main" id="{48DFD60A-F2C8-440C-AF95-543B684FD95A}"/>
            </a:ext>
          </a:extLst>
        </xdr:cNvPr>
        <xdr:cNvSpPr/>
      </xdr:nvSpPr>
      <xdr:spPr>
        <a:xfrm>
          <a:off x="2987041" y="3368040"/>
          <a:ext cx="45719" cy="2743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8" name="左中かっこ 7">
          <a:extLst>
            <a:ext uri="{FF2B5EF4-FFF2-40B4-BE49-F238E27FC236}">
              <a16:creationId xmlns:a16="http://schemas.microsoft.com/office/drawing/2014/main" id="{72E39C1B-67A8-4F0B-B776-E2D1DF028FE8}"/>
            </a:ext>
          </a:extLst>
        </xdr:cNvPr>
        <xdr:cNvSpPr/>
      </xdr:nvSpPr>
      <xdr:spPr>
        <a:xfrm>
          <a:off x="1234440" y="3177540"/>
          <a:ext cx="106680" cy="3124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85725</xdr:colOff>
      <xdr:row>18</xdr:row>
      <xdr:rowOff>38100</xdr:rowOff>
    </xdr:from>
    <xdr:to>
      <xdr:col>37</xdr:col>
      <xdr:colOff>104775</xdr:colOff>
      <xdr:row>37</xdr:row>
      <xdr:rowOff>114300</xdr:rowOff>
    </xdr:to>
    <xdr:sp macro="" textlink="">
      <xdr:nvSpPr>
        <xdr:cNvPr id="2" name="右中かっこ 1">
          <a:extLst>
            <a:ext uri="{FF2B5EF4-FFF2-40B4-BE49-F238E27FC236}">
              <a16:creationId xmlns:a16="http://schemas.microsoft.com/office/drawing/2014/main" id="{8B416802-FDC7-4BFB-A0AE-4D0FB38BBB24}"/>
            </a:ext>
          </a:extLst>
        </xdr:cNvPr>
        <xdr:cNvSpPr/>
      </xdr:nvSpPr>
      <xdr:spPr>
        <a:xfrm>
          <a:off x="7286625" y="2590800"/>
          <a:ext cx="219075" cy="22955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2" name="図 1" descr="座る, 選手, 男, ブルー が含まれている画像&#10;&#10;自動的に生成された説明">
          <a:extLst>
            <a:ext uri="{FF2B5EF4-FFF2-40B4-BE49-F238E27FC236}">
              <a16:creationId xmlns:a16="http://schemas.microsoft.com/office/drawing/2014/main" id="{A0B48351-5E9C-46CD-A82C-A23A4EFA8A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4345305"/>
          <a:ext cx="996315"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190500</xdr:colOff>
      <xdr:row>34</xdr:row>
      <xdr:rowOff>7620</xdr:rowOff>
    </xdr:from>
    <xdr:to>
      <xdr:col>8</xdr:col>
      <xdr:colOff>106680</xdr:colOff>
      <xdr:row>35</xdr:row>
      <xdr:rowOff>30480</xdr:rowOff>
    </xdr:to>
    <xdr:sp macro="" textlink="">
      <xdr:nvSpPr>
        <xdr:cNvPr id="3" name="円/楕円 1">
          <a:extLst>
            <a:ext uri="{FF2B5EF4-FFF2-40B4-BE49-F238E27FC236}">
              <a16:creationId xmlns:a16="http://schemas.microsoft.com/office/drawing/2014/main" id="{ED2D40E6-C30E-41E3-A952-F68439D63C03}"/>
            </a:ext>
          </a:extLst>
        </xdr:cNvPr>
        <xdr:cNvSpPr/>
      </xdr:nvSpPr>
      <xdr:spPr>
        <a:xfrm>
          <a:off x="1790700" y="5943600"/>
          <a:ext cx="510540" cy="27432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4" name="左中かっこ 3">
          <a:extLst>
            <a:ext uri="{FF2B5EF4-FFF2-40B4-BE49-F238E27FC236}">
              <a16:creationId xmlns:a16="http://schemas.microsoft.com/office/drawing/2014/main" id="{1DDC4391-6157-4A88-A241-C95EDA05E3BB}"/>
            </a:ext>
          </a:extLst>
        </xdr:cNvPr>
        <xdr:cNvSpPr/>
      </xdr:nvSpPr>
      <xdr:spPr>
        <a:xfrm>
          <a:off x="2987041" y="334518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5" name="左中かっこ 4">
          <a:extLst>
            <a:ext uri="{FF2B5EF4-FFF2-40B4-BE49-F238E27FC236}">
              <a16:creationId xmlns:a16="http://schemas.microsoft.com/office/drawing/2014/main" id="{9CFC7F27-7847-43A9-9E66-152ED9A9FD01}"/>
            </a:ext>
          </a:extLst>
        </xdr:cNvPr>
        <xdr:cNvSpPr/>
      </xdr:nvSpPr>
      <xdr:spPr>
        <a:xfrm>
          <a:off x="1234440" y="3169920"/>
          <a:ext cx="106680"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0</xdr:colOff>
      <xdr:row>19</xdr:row>
      <xdr:rowOff>0</xdr:rowOff>
    </xdr:from>
    <xdr:to>
      <xdr:col>37</xdr:col>
      <xdr:colOff>47625</xdr:colOff>
      <xdr:row>33</xdr:row>
      <xdr:rowOff>9525</xdr:rowOff>
    </xdr:to>
    <xdr:sp macro="" textlink="">
      <xdr:nvSpPr>
        <xdr:cNvPr id="2" name="右中かっこ 1">
          <a:extLst>
            <a:ext uri="{FF2B5EF4-FFF2-40B4-BE49-F238E27FC236}">
              <a16:creationId xmlns:a16="http://schemas.microsoft.com/office/drawing/2014/main" id="{00B6DAF9-B544-4ECD-AD70-84918D49C8A6}"/>
            </a:ext>
          </a:extLst>
        </xdr:cNvPr>
        <xdr:cNvSpPr/>
      </xdr:nvSpPr>
      <xdr:spPr>
        <a:xfrm>
          <a:off x="7200900" y="2638425"/>
          <a:ext cx="247650" cy="15716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000" b="0" cap="none" spc="0">
            <a:ln w="12700">
              <a:solidFill>
                <a:schemeClr val="tx1"/>
              </a:solidFill>
              <a:prstDash val="solid"/>
            </a:ln>
            <a:noFill/>
            <a:effectLst>
              <a:outerShdw blurRad="41275" dist="20320" dir="1800000" algn="tl" rotWithShape="0">
                <a:srgbClr val="000000">
                  <a:alpha val="40000"/>
                </a:srgbClr>
              </a:outerShdw>
            </a:effectLst>
            <a:latin typeface="ＭＳ Ｐ明朝" pitchFamily="18" charset="-128"/>
            <a:ea typeface="ＭＳ Ｐ明朝" pitchFamily="18"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49"/>
  <sheetViews>
    <sheetView view="pageBreakPreview" zoomScaleNormal="100" zoomScaleSheetLayoutView="100" workbookViewId="0">
      <selection sqref="A1:AI2"/>
    </sheetView>
  </sheetViews>
  <sheetFormatPr defaultColWidth="4.125" defaultRowHeight="12.75" x14ac:dyDescent="0.15"/>
  <cols>
    <col min="1" max="38" width="2.625" style="151" customWidth="1"/>
    <col min="39" max="42" width="4.125" style="151"/>
    <col min="43" max="43" width="4.125" style="151" hidden="1" customWidth="1"/>
    <col min="44" max="44" width="13.625" style="151" hidden="1" customWidth="1"/>
    <col min="45" max="48" width="4.125" style="151" hidden="1" customWidth="1"/>
    <col min="49" max="49" width="4.625" style="151" hidden="1" customWidth="1"/>
    <col min="50" max="50" width="13" style="151" hidden="1" customWidth="1"/>
    <col min="51" max="52" width="10.75" style="151" hidden="1" customWidth="1"/>
    <col min="53" max="53" width="23.125" style="151" hidden="1" customWidth="1"/>
    <col min="54" max="60" width="10.75" style="151" hidden="1" customWidth="1"/>
    <col min="61" max="61" width="25" style="151" hidden="1" customWidth="1"/>
    <col min="62" max="62" width="7.5" style="607" hidden="1" customWidth="1"/>
    <col min="63" max="72" width="10.75" style="151" hidden="1" customWidth="1"/>
    <col min="73" max="73" width="10.75" style="151" customWidth="1"/>
    <col min="74" max="76" width="4.375" style="151" customWidth="1"/>
    <col min="77" max="16384" width="4.125" style="151"/>
  </cols>
  <sheetData>
    <row r="1" spans="1:72" x14ac:dyDescent="0.15">
      <c r="AX1" s="128" t="s">
        <v>1077</v>
      </c>
      <c r="AY1" s="469" t="s">
        <v>1029</v>
      </c>
      <c r="BA1" s="747" t="s">
        <v>1026</v>
      </c>
      <c r="BB1" s="747"/>
      <c r="BC1" s="747"/>
      <c r="BE1" s="748" t="s">
        <v>1027</v>
      </c>
      <c r="BF1" s="748"/>
      <c r="BG1" s="748"/>
      <c r="BI1" s="749" t="s">
        <v>1028</v>
      </c>
      <c r="BJ1" s="749"/>
      <c r="BK1" s="749"/>
      <c r="BM1" s="750" t="s">
        <v>1049</v>
      </c>
      <c r="BN1" s="750"/>
      <c r="BO1" s="750"/>
      <c r="BP1" s="750"/>
      <c r="BQ1" s="750"/>
      <c r="BR1" s="750"/>
      <c r="BS1" s="750"/>
      <c r="BT1" s="750"/>
    </row>
    <row r="2" spans="1:72" ht="15" customHeight="1"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Q2" s="608" t="s">
        <v>621</v>
      </c>
      <c r="AR2" s="606" t="s">
        <v>1371</v>
      </c>
      <c r="AS2" s="273" t="str">
        <f>AQ2&amp;"："&amp;AR2</f>
        <v>01：木造</v>
      </c>
      <c r="AX2" s="151" t="s">
        <v>1081</v>
      </c>
      <c r="AY2" s="151" t="s">
        <v>1030</v>
      </c>
      <c r="BA2" s="273" t="str">
        <f>BB2&amp;"："&amp;BC2</f>
        <v>08010：一戸建ての住宅</v>
      </c>
      <c r="BB2" s="340" t="s">
        <v>513</v>
      </c>
      <c r="BC2" s="339" t="s">
        <v>514</v>
      </c>
      <c r="BE2" s="119">
        <v>0</v>
      </c>
      <c r="BF2" s="27" t="s">
        <v>387</v>
      </c>
      <c r="BG2" s="27" t="s">
        <v>387</v>
      </c>
      <c r="BI2" s="273" t="str">
        <f>BJ2&amp;"："&amp;BK2</f>
        <v>01：居住専用住宅（住宅、住宅附属建築物（物置、車庫等））</v>
      </c>
      <c r="BJ2" s="384" t="s">
        <v>621</v>
      </c>
      <c r="BK2" s="609" t="s">
        <v>1378</v>
      </c>
      <c r="BL2" s="247"/>
      <c r="BM2" s="399">
        <v>1</v>
      </c>
      <c r="BN2" s="393" t="s">
        <v>858</v>
      </c>
      <c r="BO2" s="393" t="s">
        <v>859</v>
      </c>
      <c r="BP2" s="393" t="s">
        <v>1183</v>
      </c>
      <c r="BQ2" s="393" t="s">
        <v>1184</v>
      </c>
      <c r="BR2" s="393" t="s">
        <v>903</v>
      </c>
      <c r="BS2" s="393" t="s">
        <v>904</v>
      </c>
      <c r="BT2" s="419" t="s">
        <v>958</v>
      </c>
    </row>
    <row r="3" spans="1:72" ht="15" customHeight="1" x14ac:dyDescent="0.15">
      <c r="A3" s="158"/>
      <c r="B3" s="383" t="s">
        <v>916</v>
      </c>
      <c r="C3" s="158"/>
      <c r="D3" s="158"/>
      <c r="E3" s="158"/>
      <c r="F3" s="158"/>
      <c r="G3" s="158"/>
      <c r="H3" s="158"/>
      <c r="I3" s="158"/>
      <c r="J3" s="158"/>
      <c r="K3" s="158"/>
      <c r="L3" s="158"/>
      <c r="M3" s="158"/>
      <c r="N3" s="158"/>
      <c r="O3" s="158"/>
      <c r="P3" s="158"/>
      <c r="Q3" s="158"/>
      <c r="R3" s="158"/>
      <c r="S3" s="158"/>
      <c r="T3" s="158"/>
      <c r="U3" s="158"/>
      <c r="V3" s="158"/>
      <c r="W3" s="158"/>
      <c r="X3" s="550" t="s">
        <v>1048</v>
      </c>
      <c r="Y3" s="550"/>
      <c r="Z3" s="158"/>
      <c r="AA3" s="158"/>
      <c r="AB3" s="158"/>
      <c r="AC3" s="158"/>
      <c r="AD3" s="158"/>
      <c r="AE3" s="158"/>
      <c r="AF3" s="158"/>
      <c r="AG3" s="158"/>
      <c r="AH3" s="158"/>
      <c r="AI3" s="158"/>
      <c r="AQ3" s="608" t="s">
        <v>1373</v>
      </c>
      <c r="AR3" s="606" t="s">
        <v>1372</v>
      </c>
      <c r="AS3" s="273" t="str">
        <f t="shared" ref="AS3:AS7" si="0">AQ3&amp;"："&amp;AR3</f>
        <v>02：鉄骨鉄筋コンクリート造</v>
      </c>
      <c r="AX3" s="151" t="s">
        <v>1078</v>
      </c>
      <c r="AY3" s="151" t="s">
        <v>1093</v>
      </c>
      <c r="BA3" s="273" t="str">
        <f t="shared" ref="BA3:BA66" si="1">BB3&amp;"："&amp;BC3</f>
        <v>08020：長屋</v>
      </c>
      <c r="BB3" s="339" t="s">
        <v>515</v>
      </c>
      <c r="BC3" s="339" t="s">
        <v>516</v>
      </c>
      <c r="BE3" s="119">
        <v>1</v>
      </c>
      <c r="BF3" s="27" t="s">
        <v>388</v>
      </c>
      <c r="BG3" s="27" t="s">
        <v>434</v>
      </c>
      <c r="BI3" s="273" t="str">
        <f>BJ3&amp;"："&amp;BK3</f>
        <v>02：居住専用準住宅（寮、合宿所、寄宿舎、準住宅附属建築物（物置、車庫等））</v>
      </c>
      <c r="BJ3" s="384" t="s">
        <v>622</v>
      </c>
      <c r="BK3" s="609" t="s">
        <v>1379</v>
      </c>
      <c r="BL3" s="247"/>
      <c r="BM3" s="399">
        <v>2</v>
      </c>
      <c r="BN3" s="393" t="s">
        <v>997</v>
      </c>
      <c r="BO3" s="393" t="s">
        <v>860</v>
      </c>
      <c r="BP3" s="393" t="s">
        <v>993</v>
      </c>
      <c r="BQ3" s="393" t="s">
        <v>994</v>
      </c>
      <c r="BR3" s="393" t="s">
        <v>995</v>
      </c>
      <c r="BS3" s="393" t="s">
        <v>996</v>
      </c>
      <c r="BT3" s="422" t="s">
        <v>959</v>
      </c>
    </row>
    <row r="4" spans="1:72" ht="15" customHeight="1" x14ac:dyDescent="0.15">
      <c r="AQ4" s="608" t="s">
        <v>623</v>
      </c>
      <c r="AR4" s="606" t="s">
        <v>1374</v>
      </c>
      <c r="AS4" s="273" t="str">
        <f t="shared" si="0"/>
        <v>03：鉄筋コンクリート造</v>
      </c>
      <c r="AX4" s="151" t="s">
        <v>1087</v>
      </c>
      <c r="AY4" s="151" t="s">
        <v>1094</v>
      </c>
      <c r="BA4" s="273" t="str">
        <f t="shared" si="1"/>
        <v>08030：共同住宅</v>
      </c>
      <c r="BB4" s="339" t="s">
        <v>517</v>
      </c>
      <c r="BC4" s="339" t="s">
        <v>518</v>
      </c>
      <c r="BE4" s="119">
        <v>2</v>
      </c>
      <c r="BF4" s="27" t="s">
        <v>389</v>
      </c>
      <c r="BG4" s="27" t="s">
        <v>435</v>
      </c>
      <c r="BI4" s="273"/>
      <c r="BJ4" s="384"/>
      <c r="BK4" s="247"/>
      <c r="BL4" s="247"/>
      <c r="BM4" s="399"/>
      <c r="BN4" s="393"/>
      <c r="BO4" s="393"/>
      <c r="BP4" s="393"/>
      <c r="BQ4" s="393"/>
      <c r="BR4" s="393"/>
      <c r="BS4" s="393"/>
      <c r="BT4" s="422"/>
    </row>
    <row r="5" spans="1:72" ht="15" customHeight="1" x14ac:dyDescent="0.15">
      <c r="B5" s="151" t="s">
        <v>917</v>
      </c>
      <c r="AQ5" s="608" t="s">
        <v>624</v>
      </c>
      <c r="AR5" s="606" t="s">
        <v>1375</v>
      </c>
      <c r="AS5" s="273" t="str">
        <f t="shared" si="0"/>
        <v>04：鉄骨造</v>
      </c>
      <c r="AX5" s="151" t="s">
        <v>1080</v>
      </c>
      <c r="AY5" s="151" t="s">
        <v>1095</v>
      </c>
      <c r="BA5" s="273" t="str">
        <f t="shared" si="1"/>
        <v>08040：寄宿舎</v>
      </c>
      <c r="BB5" s="339" t="s">
        <v>519</v>
      </c>
      <c r="BC5" s="339" t="s">
        <v>520</v>
      </c>
      <c r="BE5" s="119">
        <v>3</v>
      </c>
      <c r="BF5" s="27" t="s">
        <v>390</v>
      </c>
      <c r="BG5" s="27" t="s">
        <v>436</v>
      </c>
      <c r="BI5" s="273" t="str">
        <f>BJ5&amp;"："&amp;BL5&amp;"("&amp;BK5&amp;")"</f>
        <v>10：居住併用(農林水産業)</v>
      </c>
      <c r="BJ5" s="611">
        <v>10</v>
      </c>
      <c r="BK5" s="610" t="s">
        <v>1358</v>
      </c>
      <c r="BL5" s="151" t="s">
        <v>1380</v>
      </c>
      <c r="BM5" s="384"/>
      <c r="BN5" s="247"/>
    </row>
    <row r="6" spans="1:72" ht="15" customHeight="1" x14ac:dyDescent="0.15">
      <c r="AQ6" s="608" t="s">
        <v>625</v>
      </c>
      <c r="AR6" s="606" t="s">
        <v>1376</v>
      </c>
      <c r="AS6" s="273" t="str">
        <f t="shared" si="0"/>
        <v>05：コンクリートブロック造</v>
      </c>
      <c r="AX6" s="151" t="s">
        <v>1079</v>
      </c>
      <c r="AY6" s="151" t="s">
        <v>1096</v>
      </c>
      <c r="BA6" s="273" t="str">
        <f t="shared" si="1"/>
        <v>08050：下宿</v>
      </c>
      <c r="BB6" s="339" t="s">
        <v>521</v>
      </c>
      <c r="BC6" s="339" t="s">
        <v>522</v>
      </c>
      <c r="BE6" s="119">
        <v>4</v>
      </c>
      <c r="BF6" s="27" t="s">
        <v>391</v>
      </c>
      <c r="BG6" s="27" t="s">
        <v>437</v>
      </c>
      <c r="BI6" s="273" t="str">
        <f t="shared" ref="BI6:BI34" si="2">BJ6&amp;"："&amp;BL6&amp;"("&amp;BK6&amp;")"</f>
        <v>11：居住併用(鉱業、採石業、砂利採取業、建設業)</v>
      </c>
      <c r="BJ6" s="611">
        <v>11</v>
      </c>
      <c r="BK6" s="610" t="s">
        <v>1359</v>
      </c>
      <c r="BL6" s="151" t="s">
        <v>1380</v>
      </c>
      <c r="BM6" s="384"/>
      <c r="BN6" s="247"/>
    </row>
    <row r="7" spans="1:72" ht="15" customHeight="1" x14ac:dyDescent="0.15">
      <c r="C7" s="151">
        <v>1</v>
      </c>
      <c r="D7" s="151" t="s">
        <v>1071</v>
      </c>
      <c r="AQ7" s="608" t="s">
        <v>1377</v>
      </c>
      <c r="AR7" s="606" t="s">
        <v>267</v>
      </c>
      <c r="AS7" s="273" t="str">
        <f t="shared" si="0"/>
        <v>06：その他</v>
      </c>
      <c r="AX7" s="151" t="s">
        <v>1088</v>
      </c>
      <c r="AY7" s="151" t="s">
        <v>1031</v>
      </c>
      <c r="BA7" s="273" t="str">
        <f t="shared" si="1"/>
        <v>08060：住宅で事務所、店舗その他これらに類する用途を兼ねるもの</v>
      </c>
      <c r="BB7" s="339" t="s">
        <v>523</v>
      </c>
      <c r="BC7" s="339" t="s">
        <v>524</v>
      </c>
      <c r="BE7" s="119">
        <v>5</v>
      </c>
      <c r="BF7" s="27" t="s">
        <v>392</v>
      </c>
      <c r="BG7" s="27" t="s">
        <v>438</v>
      </c>
      <c r="BI7" s="273" t="str">
        <f t="shared" si="2"/>
        <v>12：居住併用(製造業)</v>
      </c>
      <c r="BJ7" s="611">
        <v>12</v>
      </c>
      <c r="BK7" s="610" t="s">
        <v>1360</v>
      </c>
      <c r="BL7" s="151" t="s">
        <v>1380</v>
      </c>
      <c r="BM7" s="385"/>
      <c r="BN7" s="281"/>
    </row>
    <row r="8" spans="1:72" ht="15" customHeight="1" x14ac:dyDescent="0.15">
      <c r="C8" s="158">
        <v>2</v>
      </c>
      <c r="D8" s="158" t="s">
        <v>918</v>
      </c>
      <c r="E8" s="158"/>
      <c r="F8" s="158"/>
      <c r="G8" s="158"/>
      <c r="H8" s="158"/>
      <c r="I8" s="158"/>
      <c r="K8" s="31"/>
      <c r="L8" s="31"/>
      <c r="M8" s="31"/>
      <c r="N8" s="31"/>
      <c r="O8" s="31"/>
      <c r="P8" s="31"/>
      <c r="Q8" s="31"/>
      <c r="R8" s="31"/>
      <c r="S8" s="31"/>
      <c r="T8" s="31"/>
      <c r="U8" s="31"/>
      <c r="V8" s="31"/>
      <c r="W8" s="31"/>
      <c r="X8" s="31"/>
      <c r="Y8" s="31"/>
      <c r="Z8" s="31"/>
      <c r="AA8" s="31"/>
      <c r="AB8" s="31"/>
      <c r="AC8" s="31"/>
      <c r="AD8" s="31"/>
      <c r="AE8" s="31"/>
      <c r="AF8" s="31"/>
      <c r="AG8" s="31"/>
      <c r="AH8" s="31"/>
      <c r="AI8" s="31"/>
      <c r="AX8" s="151" t="s">
        <v>1082</v>
      </c>
      <c r="AY8" s="151" t="s">
        <v>1032</v>
      </c>
      <c r="BA8" s="273" t="str">
        <f t="shared" si="1"/>
        <v>08070：幼稚園</v>
      </c>
      <c r="BB8" s="339" t="s">
        <v>525</v>
      </c>
      <c r="BC8" s="339" t="s">
        <v>526</v>
      </c>
      <c r="BE8" s="119">
        <v>6</v>
      </c>
      <c r="BF8" s="27" t="s">
        <v>393</v>
      </c>
      <c r="BG8" s="27" t="s">
        <v>439</v>
      </c>
      <c r="BI8" s="273" t="str">
        <f t="shared" si="2"/>
        <v>13：居住併用(電気・ガス・熱供給・水道業)</v>
      </c>
      <c r="BJ8" s="611">
        <v>13</v>
      </c>
      <c r="BK8" s="610" t="s">
        <v>1361</v>
      </c>
      <c r="BL8" s="151" t="s">
        <v>1380</v>
      </c>
      <c r="BM8" s="385"/>
      <c r="BN8" s="281"/>
    </row>
    <row r="9" spans="1:72" ht="15" customHeight="1" x14ac:dyDescent="0.15">
      <c r="C9" s="158"/>
      <c r="D9" s="158" t="s">
        <v>957</v>
      </c>
      <c r="E9" s="158"/>
      <c r="F9" s="158"/>
      <c r="G9" s="158"/>
      <c r="H9" s="380"/>
      <c r="I9" s="380"/>
      <c r="K9" s="31"/>
      <c r="L9" s="31"/>
      <c r="M9" s="31"/>
      <c r="N9" s="31"/>
      <c r="O9" s="31"/>
      <c r="P9" s="31"/>
      <c r="Q9" s="31"/>
      <c r="R9" s="31"/>
      <c r="S9" s="31"/>
      <c r="T9" s="31"/>
      <c r="U9" s="31"/>
      <c r="V9" s="31"/>
      <c r="W9" s="31"/>
      <c r="X9" s="31"/>
      <c r="Y9" s="31"/>
      <c r="Z9" s="31"/>
      <c r="AA9" s="31"/>
      <c r="AB9" s="31"/>
      <c r="AC9" s="31"/>
      <c r="AD9" s="31"/>
      <c r="AE9" s="31"/>
      <c r="AF9" s="31"/>
      <c r="AG9" s="31"/>
      <c r="AH9" s="31"/>
      <c r="AI9" s="31"/>
      <c r="AL9" s="158"/>
      <c r="AX9" s="151" t="s">
        <v>1086</v>
      </c>
      <c r="AY9" s="151" t="s">
        <v>1033</v>
      </c>
      <c r="BA9" s="273" t="str">
        <f t="shared" si="1"/>
        <v>08080：小学校</v>
      </c>
      <c r="BB9" s="339" t="s">
        <v>527</v>
      </c>
      <c r="BC9" s="339" t="s">
        <v>528</v>
      </c>
      <c r="BE9" s="119">
        <v>7</v>
      </c>
      <c r="BF9" s="27" t="s">
        <v>394</v>
      </c>
      <c r="BG9" s="27" t="s">
        <v>440</v>
      </c>
      <c r="BI9" s="273" t="str">
        <f t="shared" si="2"/>
        <v>14：居住併用(情報通信業)</v>
      </c>
      <c r="BJ9" s="611">
        <v>14</v>
      </c>
      <c r="BK9" s="610" t="s">
        <v>1362</v>
      </c>
      <c r="BL9" s="151" t="s">
        <v>1380</v>
      </c>
      <c r="BM9" s="384"/>
      <c r="BN9" s="247"/>
    </row>
    <row r="10" spans="1:72" ht="15" customHeight="1" x14ac:dyDescent="0.15">
      <c r="C10" s="158">
        <v>3</v>
      </c>
      <c r="D10" s="158" t="s">
        <v>925</v>
      </c>
      <c r="E10" s="158"/>
      <c r="F10" s="158"/>
      <c r="G10" s="158"/>
      <c r="H10" s="381"/>
      <c r="I10" s="38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X10" s="151" t="s">
        <v>1083</v>
      </c>
      <c r="AY10" s="151" t="s">
        <v>1034</v>
      </c>
      <c r="BA10" s="273" t="str">
        <f t="shared" si="1"/>
        <v>08082：義務教育学校</v>
      </c>
      <c r="BB10" s="342" t="s">
        <v>1041</v>
      </c>
      <c r="BC10" s="151" t="s">
        <v>1042</v>
      </c>
      <c r="BE10" s="119">
        <v>8</v>
      </c>
      <c r="BF10" s="27" t="s">
        <v>395</v>
      </c>
      <c r="BG10" s="27" t="s">
        <v>441</v>
      </c>
      <c r="BI10" s="273" t="str">
        <f t="shared" si="2"/>
        <v>15：居住併用(運輸業)</v>
      </c>
      <c r="BJ10" s="611">
        <v>15</v>
      </c>
      <c r="BK10" s="610" t="s">
        <v>1363</v>
      </c>
      <c r="BL10" s="151" t="s">
        <v>1380</v>
      </c>
      <c r="BM10" s="384"/>
      <c r="BN10" s="247"/>
    </row>
    <row r="11" spans="1:72" ht="15" customHeight="1" x14ac:dyDescent="0.15">
      <c r="C11" s="158">
        <v>4</v>
      </c>
      <c r="D11" s="158" t="s">
        <v>924</v>
      </c>
      <c r="E11" s="158"/>
      <c r="F11" s="158"/>
      <c r="G11" s="158"/>
      <c r="H11" s="381"/>
      <c r="I11" s="38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X11" s="151" t="s">
        <v>1084</v>
      </c>
      <c r="AY11" s="151" t="s">
        <v>1035</v>
      </c>
      <c r="BA11" s="273" t="str">
        <f t="shared" si="1"/>
        <v>08090：中学校又は高等学校又は中等教育学校</v>
      </c>
      <c r="BB11" s="339" t="s">
        <v>529</v>
      </c>
      <c r="BC11" s="339" t="s">
        <v>1043</v>
      </c>
      <c r="BE11" s="119">
        <v>9</v>
      </c>
      <c r="BF11" s="27" t="s">
        <v>396</v>
      </c>
      <c r="BG11" s="27" t="s">
        <v>442</v>
      </c>
      <c r="BI11" s="273" t="str">
        <f t="shared" si="2"/>
        <v>16：居住併用(卸売業、小売業)</v>
      </c>
      <c r="BJ11" s="611">
        <v>16</v>
      </c>
      <c r="BK11" s="610" t="s">
        <v>1364</v>
      </c>
      <c r="BL11" s="151" t="s">
        <v>1380</v>
      </c>
      <c r="BM11" s="384"/>
      <c r="BN11" s="247"/>
    </row>
    <row r="12" spans="1:72" ht="15" customHeight="1" x14ac:dyDescent="0.15">
      <c r="C12" s="158">
        <v>5</v>
      </c>
      <c r="D12" s="158" t="s">
        <v>919</v>
      </c>
      <c r="E12" s="158"/>
      <c r="F12" s="158"/>
      <c r="G12" s="158"/>
      <c r="H12" s="380"/>
      <c r="I12" s="380"/>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X12" s="151" t="s">
        <v>1085</v>
      </c>
      <c r="AY12" s="151" t="s">
        <v>1036</v>
      </c>
      <c r="BA12" s="273" t="str">
        <f t="shared" si="1"/>
        <v>08100：特別支援学校</v>
      </c>
      <c r="BB12" s="339" t="s">
        <v>530</v>
      </c>
      <c r="BC12" s="339" t="s">
        <v>1044</v>
      </c>
      <c r="BE12" s="119">
        <v>10</v>
      </c>
      <c r="BF12" s="27" t="s">
        <v>397</v>
      </c>
      <c r="BG12" s="27" t="s">
        <v>443</v>
      </c>
      <c r="BI12" s="273" t="str">
        <f t="shared" si="2"/>
        <v>17：居住併用(金融業、保険業)</v>
      </c>
      <c r="BJ12" s="611">
        <v>17</v>
      </c>
      <c r="BK12" s="610" t="s">
        <v>1365</v>
      </c>
      <c r="BL12" s="151" t="s">
        <v>1380</v>
      </c>
      <c r="BM12" s="384"/>
      <c r="BN12" s="247"/>
    </row>
    <row r="13" spans="1:72" ht="15" customHeight="1" x14ac:dyDescent="0.15">
      <c r="C13" s="158"/>
      <c r="D13" s="158"/>
      <c r="E13" s="158"/>
      <c r="F13" s="158"/>
      <c r="G13" s="158"/>
      <c r="H13" s="380"/>
      <c r="I13" s="380"/>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X13" s="151" t="s">
        <v>1089</v>
      </c>
      <c r="AY13" s="151" t="s">
        <v>1037</v>
      </c>
      <c r="BA13" s="273" t="str">
        <f t="shared" si="1"/>
        <v>08110：大学又は高等専門学校</v>
      </c>
      <c r="BB13" s="339" t="s">
        <v>531</v>
      </c>
      <c r="BC13" s="339" t="s">
        <v>532</v>
      </c>
      <c r="BE13" s="119">
        <v>11</v>
      </c>
      <c r="BF13" s="27" t="s">
        <v>398</v>
      </c>
      <c r="BG13" s="27" t="s">
        <v>444</v>
      </c>
      <c r="BI13" s="273" t="str">
        <f t="shared" si="2"/>
        <v>18：居住併用(不動産業)</v>
      </c>
      <c r="BJ13" s="611">
        <v>18</v>
      </c>
      <c r="BK13" s="610" t="s">
        <v>1366</v>
      </c>
      <c r="BL13" s="151" t="s">
        <v>1380</v>
      </c>
      <c r="BM13" s="384"/>
      <c r="BN13" s="247"/>
    </row>
    <row r="14" spans="1:72" ht="15" customHeight="1" x14ac:dyDescent="0.15">
      <c r="B14" s="151" t="s">
        <v>946</v>
      </c>
      <c r="AX14" s="151" t="s">
        <v>1090</v>
      </c>
      <c r="AY14" s="151" t="s">
        <v>1038</v>
      </c>
      <c r="BA14" s="273" t="str">
        <f t="shared" si="1"/>
        <v>08120：専修学校</v>
      </c>
      <c r="BB14" s="339" t="s">
        <v>533</v>
      </c>
      <c r="BC14" s="339" t="s">
        <v>534</v>
      </c>
      <c r="BE14" s="119">
        <v>12</v>
      </c>
      <c r="BF14" s="27" t="s">
        <v>399</v>
      </c>
      <c r="BG14" s="27" t="s">
        <v>445</v>
      </c>
      <c r="BI14" s="273" t="str">
        <f t="shared" si="2"/>
        <v>19：居住併用(宿泊業、飲食サービス業)</v>
      </c>
      <c r="BJ14" s="611">
        <v>19</v>
      </c>
      <c r="BK14" s="610" t="s">
        <v>1367</v>
      </c>
      <c r="BL14" s="151" t="s">
        <v>1380</v>
      </c>
      <c r="BM14" s="384"/>
      <c r="BN14" s="247"/>
    </row>
    <row r="15" spans="1:72" ht="15" customHeight="1" x14ac:dyDescent="0.15">
      <c r="AX15" s="151" t="s">
        <v>1091</v>
      </c>
      <c r="AY15" s="151" t="s">
        <v>1039</v>
      </c>
      <c r="BA15" s="273" t="str">
        <f t="shared" si="1"/>
        <v>08130：各種学校</v>
      </c>
      <c r="BB15" s="339" t="s">
        <v>535</v>
      </c>
      <c r="BC15" s="339" t="s">
        <v>536</v>
      </c>
      <c r="BE15" s="119">
        <v>13</v>
      </c>
      <c r="BF15" s="27" t="s">
        <v>400</v>
      </c>
      <c r="BG15" s="27" t="s">
        <v>446</v>
      </c>
      <c r="BI15" s="273" t="str">
        <f t="shared" si="2"/>
        <v>20：居住併用(教育、学習支援業)</v>
      </c>
      <c r="BJ15" s="611">
        <v>20</v>
      </c>
      <c r="BK15" s="610" t="s">
        <v>1368</v>
      </c>
      <c r="BL15" s="151" t="s">
        <v>1380</v>
      </c>
      <c r="BM15" s="384"/>
      <c r="BN15" s="247"/>
    </row>
    <row r="16" spans="1:72" ht="15" customHeight="1" x14ac:dyDescent="0.15">
      <c r="C16" s="151">
        <v>1</v>
      </c>
      <c r="D16" s="151" t="s">
        <v>921</v>
      </c>
      <c r="AX16" s="151" t="s">
        <v>1092</v>
      </c>
      <c r="BA16" s="273" t="str">
        <f t="shared" si="1"/>
        <v>08132：幼保連携型認定こども園</v>
      </c>
      <c r="BB16" s="342" t="s">
        <v>998</v>
      </c>
      <c r="BC16" s="339" t="s">
        <v>1045</v>
      </c>
      <c r="BE16" s="119">
        <v>14</v>
      </c>
      <c r="BF16" s="27" t="s">
        <v>401</v>
      </c>
      <c r="BG16" s="27" t="s">
        <v>447</v>
      </c>
      <c r="BI16" s="273" t="str">
        <f t="shared" si="2"/>
        <v>21：居住併用(医療、福祉)</v>
      </c>
      <c r="BJ16" s="611">
        <v>21</v>
      </c>
      <c r="BK16" s="610" t="s">
        <v>1369</v>
      </c>
      <c r="BL16" s="151" t="s">
        <v>1380</v>
      </c>
      <c r="BM16" s="384"/>
      <c r="BN16" s="247"/>
    </row>
    <row r="17" spans="2:66" ht="15" customHeight="1" x14ac:dyDescent="0.15">
      <c r="C17" s="151">
        <v>2</v>
      </c>
      <c r="D17" s="151" t="s">
        <v>926</v>
      </c>
      <c r="BA17" s="273" t="str">
        <f t="shared" si="1"/>
        <v>08140：図書館その他これに類するもの</v>
      </c>
      <c r="BB17" s="339" t="s">
        <v>537</v>
      </c>
      <c r="BC17" s="339" t="s">
        <v>707</v>
      </c>
      <c r="BE17" s="119">
        <v>15</v>
      </c>
      <c r="BF17" s="27" t="s">
        <v>402</v>
      </c>
      <c r="BG17" s="27" t="s">
        <v>448</v>
      </c>
      <c r="BI17" s="273" t="str">
        <f t="shared" si="2"/>
        <v>22：居住併用(その他のサービス業)</v>
      </c>
      <c r="BJ17" s="611">
        <v>22</v>
      </c>
      <c r="BK17" s="610" t="s">
        <v>1370</v>
      </c>
      <c r="BL17" s="151" t="s">
        <v>1380</v>
      </c>
      <c r="BM17" s="384"/>
      <c r="BN17" s="247"/>
    </row>
    <row r="18" spans="2:66" ht="15" customHeight="1" x14ac:dyDescent="0.15">
      <c r="C18" s="158">
        <v>3</v>
      </c>
      <c r="D18" s="158" t="s">
        <v>923</v>
      </c>
      <c r="E18" s="158"/>
      <c r="F18" s="158"/>
      <c r="G18" s="158"/>
      <c r="H18" s="158"/>
      <c r="I18" s="158"/>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X18" s="151" t="s">
        <v>1166</v>
      </c>
      <c r="BA18" s="273" t="str">
        <f t="shared" si="1"/>
        <v>08150：博物館その他これに類するもの</v>
      </c>
      <c r="BB18" s="339" t="s">
        <v>538</v>
      </c>
      <c r="BC18" s="339" t="s">
        <v>708</v>
      </c>
      <c r="BE18" s="119">
        <v>16</v>
      </c>
      <c r="BF18" s="27" t="s">
        <v>403</v>
      </c>
      <c r="BG18" s="27" t="s">
        <v>449</v>
      </c>
      <c r="BI18" s="273" t="str">
        <f t="shared" si="2"/>
        <v>23：居住併用(国家公務、地方公務)</v>
      </c>
      <c r="BJ18" s="611">
        <v>23</v>
      </c>
      <c r="BK18" s="610" t="s">
        <v>626</v>
      </c>
      <c r="BL18" s="151" t="s">
        <v>1380</v>
      </c>
      <c r="BM18" s="384"/>
      <c r="BN18" s="247"/>
    </row>
    <row r="19" spans="2:66" ht="15" customHeight="1" x14ac:dyDescent="0.15">
      <c r="C19" s="158">
        <v>4</v>
      </c>
      <c r="D19" s="158" t="s">
        <v>922</v>
      </c>
      <c r="E19" s="158"/>
      <c r="F19" s="158"/>
      <c r="G19" s="158"/>
      <c r="H19" s="380"/>
      <c r="I19" s="380"/>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X19" s="151" t="s">
        <v>1167</v>
      </c>
      <c r="BA19" s="273" t="str">
        <f t="shared" si="1"/>
        <v>08152：美術館その他これに類するもの</v>
      </c>
      <c r="BB19" s="342" t="s">
        <v>1229</v>
      </c>
      <c r="BC19" s="339" t="s">
        <v>1230</v>
      </c>
      <c r="BE19" s="119">
        <v>17</v>
      </c>
      <c r="BF19" s="27" t="s">
        <v>404</v>
      </c>
      <c r="BG19" s="27" t="s">
        <v>450</v>
      </c>
      <c r="BI19" s="273" t="str">
        <f t="shared" si="2"/>
        <v>24：居住併用(他に分類されないもの)</v>
      </c>
      <c r="BJ19" s="611">
        <v>24</v>
      </c>
      <c r="BK19" s="610" t="s">
        <v>627</v>
      </c>
      <c r="BL19" s="151" t="s">
        <v>1380</v>
      </c>
      <c r="BM19" s="384"/>
      <c r="BN19" s="247"/>
    </row>
    <row r="20" spans="2:66" ht="15" customHeight="1" x14ac:dyDescent="0.15">
      <c r="C20" s="158">
        <v>5</v>
      </c>
      <c r="D20" s="158" t="s">
        <v>927</v>
      </c>
      <c r="E20" s="158"/>
      <c r="F20" s="158"/>
      <c r="G20" s="158"/>
      <c r="H20" s="381"/>
      <c r="I20" s="38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X20" s="151" t="s">
        <v>1168</v>
      </c>
      <c r="BA20" s="273" t="str">
        <f t="shared" si="1"/>
        <v>08160：神社、寺院、教会その他これらに類するもの</v>
      </c>
      <c r="BB20" s="339" t="s">
        <v>539</v>
      </c>
      <c r="BC20" s="339" t="s">
        <v>540</v>
      </c>
      <c r="BE20" s="119">
        <v>18</v>
      </c>
      <c r="BF20" s="27" t="s">
        <v>405</v>
      </c>
      <c r="BG20" s="27" t="s">
        <v>451</v>
      </c>
      <c r="BI20" s="273" t="str">
        <f t="shared" si="2"/>
        <v>30：産業専業(農林水産業)</v>
      </c>
      <c r="BJ20" s="611">
        <v>30</v>
      </c>
      <c r="BK20" s="610" t="s">
        <v>1358</v>
      </c>
      <c r="BL20" s="151" t="s">
        <v>1381</v>
      </c>
      <c r="BM20" s="384"/>
      <c r="BN20" s="247"/>
    </row>
    <row r="21" spans="2:66" ht="15" customHeight="1" x14ac:dyDescent="0.15">
      <c r="C21" s="158">
        <v>6</v>
      </c>
      <c r="D21" s="158" t="s">
        <v>947</v>
      </c>
      <c r="E21" s="158"/>
      <c r="F21" s="158"/>
      <c r="G21" s="158"/>
      <c r="H21" s="381"/>
      <c r="I21" s="38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X21" s="151" t="s">
        <v>1169</v>
      </c>
      <c r="BA21" s="273" t="str">
        <f t="shared" si="1"/>
        <v>08170：老人ホーム、福祉ホームその他これに類するもの</v>
      </c>
      <c r="BB21" s="339" t="s">
        <v>541</v>
      </c>
      <c r="BC21" s="339" t="s">
        <v>1046</v>
      </c>
      <c r="BE21" s="119">
        <v>19</v>
      </c>
      <c r="BF21" s="27" t="s">
        <v>406</v>
      </c>
      <c r="BG21" s="27" t="s">
        <v>452</v>
      </c>
      <c r="BI21" s="273" t="str">
        <f t="shared" si="2"/>
        <v>31：産業専業(鉱業、採石業、砂利採取業、建設業)</v>
      </c>
      <c r="BJ21" s="611">
        <v>31</v>
      </c>
      <c r="BK21" s="610" t="s">
        <v>1359</v>
      </c>
      <c r="BL21" s="151" t="s">
        <v>1381</v>
      </c>
      <c r="BM21" s="384"/>
      <c r="BN21" s="247"/>
    </row>
    <row r="22" spans="2:66" ht="15" customHeight="1" x14ac:dyDescent="0.15">
      <c r="C22" s="158">
        <v>7</v>
      </c>
      <c r="D22" s="158" t="s">
        <v>948</v>
      </c>
      <c r="E22" s="158"/>
      <c r="F22" s="158"/>
      <c r="G22" s="158"/>
      <c r="H22" s="381"/>
      <c r="I22" s="38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X22" s="151" t="s">
        <v>1170</v>
      </c>
      <c r="BA22" s="273" t="str">
        <f t="shared" si="1"/>
        <v>08180：保育所その他これに類するもの</v>
      </c>
      <c r="BB22" s="339" t="s">
        <v>542</v>
      </c>
      <c r="BC22" s="339" t="s">
        <v>709</v>
      </c>
      <c r="BE22" s="119">
        <v>20</v>
      </c>
      <c r="BF22" s="27" t="s">
        <v>407</v>
      </c>
      <c r="BG22" s="27" t="s">
        <v>453</v>
      </c>
      <c r="BI22" s="273" t="str">
        <f t="shared" si="2"/>
        <v>32：産業専業(製造業)</v>
      </c>
      <c r="BJ22" s="611">
        <v>32</v>
      </c>
      <c r="BK22" s="610" t="s">
        <v>1360</v>
      </c>
      <c r="BL22" s="151" t="s">
        <v>1381</v>
      </c>
      <c r="BM22" s="384"/>
      <c r="BN22" s="247"/>
    </row>
    <row r="23" spans="2:66" ht="15" customHeight="1" x14ac:dyDescent="0.15">
      <c r="B23" s="544" t="s">
        <v>1216</v>
      </c>
      <c r="C23" s="158">
        <v>8</v>
      </c>
      <c r="D23" s="158" t="s">
        <v>1217</v>
      </c>
      <c r="E23" s="158"/>
      <c r="F23" s="158"/>
      <c r="G23" s="158"/>
      <c r="H23" s="381"/>
      <c r="I23" s="38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X23" s="151" t="s">
        <v>1171</v>
      </c>
      <c r="BA23" s="273" t="str">
        <f t="shared" si="1"/>
        <v>08190：助産所（入所する者の寝室があるものに限る。）</v>
      </c>
      <c r="BB23" s="339" t="s">
        <v>543</v>
      </c>
      <c r="BC23" s="339" t="s">
        <v>1231</v>
      </c>
      <c r="BE23" s="119">
        <v>21</v>
      </c>
      <c r="BF23" s="27" t="s">
        <v>408</v>
      </c>
      <c r="BG23" s="27" t="s">
        <v>454</v>
      </c>
      <c r="BI23" s="273" t="str">
        <f t="shared" si="2"/>
        <v>33：産業専業(電気・ガス・熱供給・水道業)</v>
      </c>
      <c r="BJ23" s="611">
        <v>33</v>
      </c>
      <c r="BK23" s="610" t="s">
        <v>1361</v>
      </c>
      <c r="BL23" s="151" t="s">
        <v>1381</v>
      </c>
      <c r="BM23" s="384"/>
      <c r="BN23" s="247"/>
    </row>
    <row r="24" spans="2:66" ht="15" customHeight="1" x14ac:dyDescent="0.15">
      <c r="B24" s="544"/>
      <c r="C24" s="158"/>
      <c r="D24" s="158" t="s">
        <v>1218</v>
      </c>
      <c r="E24" s="158"/>
      <c r="F24" s="158"/>
      <c r="G24" s="158"/>
      <c r="H24" s="381"/>
      <c r="I24" s="38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X24" s="151" t="s">
        <v>1172</v>
      </c>
      <c r="BA24" s="273" t="str">
        <f t="shared" si="1"/>
        <v>08192：助産所（入所する者の寝室がないものに限る。）</v>
      </c>
      <c r="BB24" s="342" t="s">
        <v>1232</v>
      </c>
      <c r="BC24" s="339" t="s">
        <v>1233</v>
      </c>
      <c r="BE24" s="119">
        <v>22</v>
      </c>
      <c r="BF24" s="27" t="s">
        <v>409</v>
      </c>
      <c r="BG24" s="27" t="s">
        <v>455</v>
      </c>
      <c r="BI24" s="273" t="str">
        <f t="shared" si="2"/>
        <v>34：産業専業(情報通信業)</v>
      </c>
      <c r="BJ24" s="611">
        <v>34</v>
      </c>
      <c r="BK24" s="610" t="s">
        <v>1362</v>
      </c>
      <c r="BL24" s="151" t="s">
        <v>1381</v>
      </c>
      <c r="BM24" s="384"/>
      <c r="BN24" s="247"/>
    </row>
    <row r="25" spans="2:66" ht="15" customHeight="1" x14ac:dyDescent="0.15">
      <c r="C25" s="158"/>
      <c r="D25" s="158"/>
      <c r="E25" s="158"/>
      <c r="F25" s="158"/>
      <c r="G25" s="158"/>
      <c r="H25" s="380"/>
      <c r="I25" s="380"/>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X25" s="151" t="s">
        <v>1173</v>
      </c>
      <c r="BA25" s="273" t="str">
        <f t="shared" si="1"/>
        <v>08210：児童福祉施設等（入所する者の寝室があるものに限る。）</v>
      </c>
      <c r="BB25" s="339" t="s">
        <v>544</v>
      </c>
      <c r="BC25" s="339" t="s">
        <v>1234</v>
      </c>
      <c r="BE25" s="119">
        <v>23</v>
      </c>
      <c r="BF25" s="27" t="s">
        <v>382</v>
      </c>
      <c r="BG25" s="27" t="s">
        <v>456</v>
      </c>
      <c r="BI25" s="273" t="str">
        <f t="shared" si="2"/>
        <v>35：産業専業(運輸業)</v>
      </c>
      <c r="BJ25" s="611">
        <v>35</v>
      </c>
      <c r="BK25" s="610" t="s">
        <v>1363</v>
      </c>
      <c r="BL25" s="151" t="s">
        <v>1381</v>
      </c>
      <c r="BM25" s="384"/>
      <c r="BN25" s="247"/>
    </row>
    <row r="26" spans="2:66" ht="15" customHeight="1" x14ac:dyDescent="0.15">
      <c r="B26" s="151" t="s">
        <v>928</v>
      </c>
      <c r="C26" s="158"/>
      <c r="D26" s="158"/>
      <c r="E26" s="158"/>
      <c r="F26" s="158"/>
      <c r="G26" s="158"/>
      <c r="H26" s="380"/>
      <c r="I26" s="380"/>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X26" s="151" t="s">
        <v>1174</v>
      </c>
      <c r="BA26" s="273" t="str">
        <f t="shared" si="1"/>
        <v>08220：児童福祉施設等（入所する者の寝室がないものに限る。）</v>
      </c>
      <c r="BB26" s="342" t="s">
        <v>1227</v>
      </c>
      <c r="BC26" s="339" t="s">
        <v>1228</v>
      </c>
      <c r="BE26" s="119">
        <v>24</v>
      </c>
      <c r="BF26" s="27" t="s">
        <v>410</v>
      </c>
      <c r="BG26" s="27" t="s">
        <v>457</v>
      </c>
      <c r="BI26" s="273" t="str">
        <f t="shared" si="2"/>
        <v>36：産業専業(卸売業、小売業)</v>
      </c>
      <c r="BJ26" s="611">
        <v>36</v>
      </c>
      <c r="BK26" s="610" t="s">
        <v>1364</v>
      </c>
      <c r="BL26" s="151" t="s">
        <v>1381</v>
      </c>
      <c r="BM26" s="384"/>
      <c r="BN26" s="247"/>
    </row>
    <row r="27" spans="2:66" ht="15" customHeight="1" x14ac:dyDescent="0.15">
      <c r="AX27" s="151" t="s">
        <v>1175</v>
      </c>
      <c r="BA27" s="273" t="str">
        <f t="shared" si="1"/>
        <v>08230：公衆浴場（個室付浴場業に係る公衆浴場を除く。）</v>
      </c>
      <c r="BB27" s="339" t="s">
        <v>545</v>
      </c>
      <c r="BC27" s="339" t="s">
        <v>710</v>
      </c>
      <c r="BE27" s="119">
        <v>25</v>
      </c>
      <c r="BF27" s="27" t="s">
        <v>411</v>
      </c>
      <c r="BG27" s="27" t="s">
        <v>458</v>
      </c>
      <c r="BI27" s="273" t="str">
        <f t="shared" si="2"/>
        <v>37：産業専業(金融業、保険業)</v>
      </c>
      <c r="BJ27" s="611">
        <v>37</v>
      </c>
      <c r="BK27" s="610" t="s">
        <v>1365</v>
      </c>
      <c r="BL27" s="151" t="s">
        <v>1381</v>
      </c>
      <c r="BM27" s="384"/>
      <c r="BN27" s="247"/>
    </row>
    <row r="28" spans="2:66" ht="15" customHeight="1" x14ac:dyDescent="0.15">
      <c r="C28" s="151">
        <v>1</v>
      </c>
      <c r="D28" s="151" t="s">
        <v>929</v>
      </c>
      <c r="AX28" s="151" t="s">
        <v>1176</v>
      </c>
      <c r="BA28" s="273" t="str">
        <f t="shared" si="1"/>
        <v>08240：診療所（患者の収容施設のあるものに限る。）</v>
      </c>
      <c r="BB28" s="339" t="s">
        <v>546</v>
      </c>
      <c r="BC28" s="339" t="s">
        <v>547</v>
      </c>
      <c r="BE28" s="119">
        <v>26</v>
      </c>
      <c r="BF28" s="27" t="s">
        <v>412</v>
      </c>
      <c r="BG28" s="27" t="s">
        <v>459</v>
      </c>
      <c r="BI28" s="273" t="str">
        <f t="shared" si="2"/>
        <v>38：産業専業(不動産業)</v>
      </c>
      <c r="BJ28" s="611">
        <v>38</v>
      </c>
      <c r="BK28" s="610" t="s">
        <v>1366</v>
      </c>
      <c r="BL28" s="151" t="s">
        <v>1381</v>
      </c>
      <c r="BM28" s="384"/>
      <c r="BN28" s="247"/>
    </row>
    <row r="29" spans="2:66" ht="15" customHeight="1" x14ac:dyDescent="0.15">
      <c r="C29" s="151">
        <v>2</v>
      </c>
      <c r="D29" s="151" t="s">
        <v>930</v>
      </c>
      <c r="AX29" s="151" t="s">
        <v>1177</v>
      </c>
      <c r="BA29" s="273" t="str">
        <f t="shared" si="1"/>
        <v>08250：診療所（患者の収容施設のないものに限る。）</v>
      </c>
      <c r="BB29" s="339" t="s">
        <v>548</v>
      </c>
      <c r="BC29" s="339" t="s">
        <v>549</v>
      </c>
      <c r="BE29" s="119">
        <v>27</v>
      </c>
      <c r="BF29" s="27" t="s">
        <v>413</v>
      </c>
      <c r="BG29" s="27" t="s">
        <v>460</v>
      </c>
      <c r="BI29" s="273" t="str">
        <f t="shared" si="2"/>
        <v>39：産業専業(宿泊業、飲食サービス業)</v>
      </c>
      <c r="BJ29" s="611">
        <v>39</v>
      </c>
      <c r="BK29" s="610" t="s">
        <v>1367</v>
      </c>
      <c r="BL29" s="151" t="s">
        <v>1381</v>
      </c>
      <c r="BM29" s="384"/>
      <c r="BN29" s="247"/>
    </row>
    <row r="30" spans="2:66" ht="15" customHeight="1" x14ac:dyDescent="0.15">
      <c r="C30" s="158">
        <v>3</v>
      </c>
      <c r="D30" s="158" t="s">
        <v>931</v>
      </c>
      <c r="E30" s="158"/>
      <c r="F30" s="158"/>
      <c r="G30" s="158"/>
      <c r="H30" s="158"/>
      <c r="I30" s="158"/>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X30" s="151" t="s">
        <v>1178</v>
      </c>
      <c r="BA30" s="273" t="str">
        <f t="shared" si="1"/>
        <v>08260：病院</v>
      </c>
      <c r="BB30" s="339" t="s">
        <v>550</v>
      </c>
      <c r="BC30" s="339" t="s">
        <v>551</v>
      </c>
      <c r="BE30" s="119">
        <v>28</v>
      </c>
      <c r="BF30" s="27" t="s">
        <v>414</v>
      </c>
      <c r="BG30" s="27" t="s">
        <v>461</v>
      </c>
      <c r="BI30" s="273" t="str">
        <f t="shared" si="2"/>
        <v>40：産業専業(教育、学習支援業)</v>
      </c>
      <c r="BJ30" s="611">
        <v>40</v>
      </c>
      <c r="BK30" s="610" t="s">
        <v>1368</v>
      </c>
      <c r="BL30" s="151" t="s">
        <v>1381</v>
      </c>
      <c r="BM30" s="384"/>
      <c r="BN30" s="247"/>
    </row>
    <row r="31" spans="2:66" ht="15" customHeight="1" x14ac:dyDescent="0.15">
      <c r="C31" s="158"/>
      <c r="D31" s="158" t="s">
        <v>932</v>
      </c>
      <c r="E31" s="158"/>
      <c r="F31" s="158"/>
      <c r="G31" s="158"/>
      <c r="H31" s="380"/>
      <c r="I31" s="380"/>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X31" s="151" t="s">
        <v>1179</v>
      </c>
      <c r="BA31" s="273" t="str">
        <f t="shared" si="1"/>
        <v>08270：巡査派出所</v>
      </c>
      <c r="BB31" s="339" t="s">
        <v>552</v>
      </c>
      <c r="BC31" s="339" t="s">
        <v>553</v>
      </c>
      <c r="BE31" s="119">
        <v>29</v>
      </c>
      <c r="BF31" s="27" t="s">
        <v>415</v>
      </c>
      <c r="BG31" s="27" t="s">
        <v>462</v>
      </c>
      <c r="BI31" s="273" t="str">
        <f t="shared" si="2"/>
        <v>41：産業専業(医療、福祉)</v>
      </c>
      <c r="BJ31" s="611">
        <v>41</v>
      </c>
      <c r="BK31" s="610" t="s">
        <v>1369</v>
      </c>
      <c r="BL31" s="151" t="s">
        <v>1381</v>
      </c>
      <c r="BM31" s="384"/>
      <c r="BN31" s="247"/>
    </row>
    <row r="32" spans="2:66" ht="15" customHeight="1" x14ac:dyDescent="0.15">
      <c r="C32" s="158"/>
      <c r="D32" s="158"/>
      <c r="E32" s="158"/>
      <c r="F32" s="158"/>
      <c r="G32" s="158"/>
      <c r="H32" s="381"/>
      <c r="I32" s="38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X32" s="151" t="s">
        <v>1180</v>
      </c>
      <c r="BA32" s="273" t="str">
        <f t="shared" si="1"/>
        <v>08280：公衆電話所</v>
      </c>
      <c r="BB32" s="342" t="s">
        <v>711</v>
      </c>
      <c r="BC32" s="134" t="s">
        <v>713</v>
      </c>
      <c r="BE32" s="119">
        <v>30</v>
      </c>
      <c r="BF32" s="27" t="s">
        <v>416</v>
      </c>
      <c r="BG32" s="27" t="s">
        <v>463</v>
      </c>
      <c r="BI32" s="273" t="str">
        <f t="shared" si="2"/>
        <v>42：産業専業(その他のサービス業)</v>
      </c>
      <c r="BJ32" s="611">
        <v>42</v>
      </c>
      <c r="BK32" s="610" t="s">
        <v>1370</v>
      </c>
      <c r="BL32" s="151" t="s">
        <v>1381</v>
      </c>
      <c r="BM32" s="384"/>
      <c r="BN32" s="247"/>
    </row>
    <row r="33" spans="2:66" ht="15" customHeight="1" x14ac:dyDescent="0.15">
      <c r="B33" s="151" t="s">
        <v>943</v>
      </c>
      <c r="C33" s="158"/>
      <c r="D33" s="158"/>
      <c r="E33" s="158"/>
      <c r="F33" s="158"/>
      <c r="G33" s="158"/>
      <c r="H33" s="380"/>
      <c r="I33" s="380"/>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BA33" s="273" t="str">
        <f t="shared" si="1"/>
        <v>08290：郵便の業務の用に供する施設</v>
      </c>
      <c r="BB33" s="342" t="s">
        <v>712</v>
      </c>
      <c r="BC33" s="134" t="s">
        <v>999</v>
      </c>
      <c r="BE33" s="119">
        <v>31</v>
      </c>
      <c r="BF33" s="27" t="s">
        <v>417</v>
      </c>
      <c r="BG33" s="27" t="s">
        <v>464</v>
      </c>
      <c r="BI33" s="273" t="str">
        <f t="shared" si="2"/>
        <v>43：産業専業(国家公務、地方公務)</v>
      </c>
      <c r="BJ33" s="611">
        <v>43</v>
      </c>
      <c r="BK33" s="610" t="s">
        <v>626</v>
      </c>
      <c r="BL33" s="151" t="s">
        <v>1381</v>
      </c>
      <c r="BM33" s="384"/>
      <c r="BN33" s="247"/>
    </row>
    <row r="34" spans="2:66" ht="15" customHeight="1" x14ac:dyDescent="0.15">
      <c r="C34" s="158"/>
      <c r="D34" s="158"/>
      <c r="E34" s="158"/>
      <c r="F34" s="158"/>
      <c r="G34" s="158"/>
      <c r="H34" s="380"/>
      <c r="I34" s="380"/>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BA34" s="273" t="str">
        <f t="shared" si="1"/>
        <v>08300：地方公共団体の支庁又は支所</v>
      </c>
      <c r="BB34" s="339" t="s">
        <v>554</v>
      </c>
      <c r="BC34" s="339" t="s">
        <v>555</v>
      </c>
      <c r="BE34" s="119">
        <v>32</v>
      </c>
      <c r="BF34" s="27" t="s">
        <v>418</v>
      </c>
      <c r="BG34" s="27" t="s">
        <v>465</v>
      </c>
      <c r="BI34" s="273" t="str">
        <f t="shared" si="2"/>
        <v>44：産業専業(他に分類されないもの)</v>
      </c>
      <c r="BJ34" s="611">
        <v>44</v>
      </c>
      <c r="BK34" s="610" t="s">
        <v>627</v>
      </c>
      <c r="BL34" s="151" t="s">
        <v>1381</v>
      </c>
      <c r="BM34" s="384"/>
      <c r="BN34" s="247"/>
    </row>
    <row r="35" spans="2:66" ht="15" customHeight="1" x14ac:dyDescent="0.15">
      <c r="C35" s="151">
        <v>1</v>
      </c>
      <c r="D35" s="151" t="s">
        <v>920</v>
      </c>
      <c r="BA35" s="273" t="str">
        <f t="shared" si="1"/>
        <v>08310：公衆便所、休憩所又は路線バスの停留所の上家</v>
      </c>
      <c r="BB35" s="339" t="s">
        <v>556</v>
      </c>
      <c r="BC35" s="339" t="s">
        <v>557</v>
      </c>
      <c r="BE35" s="119">
        <v>33</v>
      </c>
      <c r="BF35" s="27" t="s">
        <v>419</v>
      </c>
      <c r="BG35" s="27" t="s">
        <v>466</v>
      </c>
      <c r="BM35" s="384"/>
      <c r="BN35" s="247"/>
    </row>
    <row r="36" spans="2:66" ht="15" customHeight="1" x14ac:dyDescent="0.15">
      <c r="D36" s="151" t="s">
        <v>933</v>
      </c>
      <c r="E36" s="151" t="s">
        <v>1268</v>
      </c>
      <c r="BA36" s="273" t="str">
        <f t="shared" si="1"/>
        <v>08320：建築基準法施行令第130条の4第5号に基づき国土交通大臣が指定する施設</v>
      </c>
      <c r="BB36" s="339" t="s">
        <v>558</v>
      </c>
      <c r="BC36" s="339" t="s">
        <v>714</v>
      </c>
      <c r="BE36" s="119">
        <v>34</v>
      </c>
      <c r="BF36" s="27" t="s">
        <v>420</v>
      </c>
      <c r="BG36" s="27" t="s">
        <v>467</v>
      </c>
      <c r="BM36" s="384"/>
      <c r="BN36" s="247"/>
    </row>
    <row r="37" spans="2:66" ht="15" customHeight="1" x14ac:dyDescent="0.15">
      <c r="D37" s="151" t="s">
        <v>934</v>
      </c>
      <c r="E37" s="151" t="s">
        <v>949</v>
      </c>
      <c r="BA37" s="273" t="str">
        <f t="shared" si="1"/>
        <v>08330：税務署、警察署、保健所又は消防署その他これらに類するもの</v>
      </c>
      <c r="BB37" s="339" t="s">
        <v>559</v>
      </c>
      <c r="BC37" s="339" t="s">
        <v>560</v>
      </c>
      <c r="BE37" s="119">
        <v>35</v>
      </c>
      <c r="BF37" s="27" t="s">
        <v>421</v>
      </c>
      <c r="BG37" s="27" t="s">
        <v>468</v>
      </c>
      <c r="BM37" s="384"/>
      <c r="BN37" s="247"/>
    </row>
    <row r="38" spans="2:66" ht="15" customHeight="1" x14ac:dyDescent="0.15">
      <c r="D38" s="151" t="s">
        <v>935</v>
      </c>
      <c r="E38" s="151" t="s">
        <v>936</v>
      </c>
      <c r="BA38" s="273" t="str">
        <f t="shared" si="1"/>
        <v>08340：工場（自動車修理工場を除く。）</v>
      </c>
      <c r="BB38" s="339" t="s">
        <v>561</v>
      </c>
      <c r="BC38" s="339" t="s">
        <v>715</v>
      </c>
      <c r="BE38" s="119">
        <v>36</v>
      </c>
      <c r="BF38" s="27" t="s">
        <v>422</v>
      </c>
      <c r="BG38" s="27" t="s">
        <v>469</v>
      </c>
      <c r="BM38" s="384"/>
      <c r="BN38" s="247"/>
    </row>
    <row r="39" spans="2:66" ht="15" customHeight="1" x14ac:dyDescent="0.15">
      <c r="D39" s="151" t="s">
        <v>937</v>
      </c>
      <c r="E39" s="151" t="s">
        <v>950</v>
      </c>
      <c r="BA39" s="273" t="str">
        <f t="shared" si="1"/>
        <v>08350：自動車修理工場</v>
      </c>
      <c r="BB39" s="339" t="s">
        <v>562</v>
      </c>
      <c r="BC39" s="339" t="s">
        <v>563</v>
      </c>
      <c r="BE39" s="119">
        <v>37</v>
      </c>
      <c r="BF39" s="27" t="s">
        <v>423</v>
      </c>
      <c r="BG39" s="27" t="s">
        <v>470</v>
      </c>
      <c r="BM39" s="384"/>
      <c r="BN39" s="247"/>
    </row>
    <row r="40" spans="2:66" ht="15" customHeight="1" x14ac:dyDescent="0.15">
      <c r="D40" s="151" t="s">
        <v>939</v>
      </c>
      <c r="E40" s="151" t="s">
        <v>951</v>
      </c>
      <c r="BA40" s="273" t="str">
        <f t="shared" si="1"/>
        <v>08360：危険物の貯蔵又は処理に供するもの</v>
      </c>
      <c r="BB40" s="339" t="s">
        <v>564</v>
      </c>
      <c r="BC40" s="339" t="s">
        <v>565</v>
      </c>
      <c r="BE40" s="119">
        <v>38</v>
      </c>
      <c r="BF40" s="27" t="s">
        <v>424</v>
      </c>
      <c r="BG40" s="27" t="s">
        <v>471</v>
      </c>
      <c r="BM40" s="384"/>
      <c r="BN40" s="247"/>
    </row>
    <row r="41" spans="2:66" ht="15" customHeight="1" x14ac:dyDescent="0.15">
      <c r="D41" s="151" t="s">
        <v>941</v>
      </c>
      <c r="E41" s="151" t="s">
        <v>938</v>
      </c>
      <c r="BA41" s="273" t="str">
        <f t="shared" si="1"/>
        <v>08370：ボーリング場、スケート場、水泳場、スキー場、ゴルフ練習場又はバッティング練習場</v>
      </c>
      <c r="BB41" s="339" t="s">
        <v>566</v>
      </c>
      <c r="BC41" s="339" t="s">
        <v>567</v>
      </c>
      <c r="BE41" s="119">
        <v>39</v>
      </c>
      <c r="BF41" s="27" t="s">
        <v>425</v>
      </c>
      <c r="BG41" s="27" t="s">
        <v>472</v>
      </c>
      <c r="BI41" s="273"/>
      <c r="BJ41" s="384"/>
      <c r="BK41" s="247"/>
      <c r="BM41" s="384"/>
      <c r="BN41" s="247"/>
    </row>
    <row r="42" spans="2:66" ht="15" customHeight="1" x14ac:dyDescent="0.15">
      <c r="D42" s="151" t="s">
        <v>942</v>
      </c>
      <c r="E42" s="151" t="s">
        <v>940</v>
      </c>
      <c r="BA42" s="273" t="str">
        <f t="shared" si="1"/>
        <v>08380：体育館又はスポーツの練習場（前項に掲げるものを除く。）</v>
      </c>
      <c r="BB42" s="339" t="s">
        <v>568</v>
      </c>
      <c r="BC42" s="339" t="s">
        <v>716</v>
      </c>
      <c r="BE42" s="119">
        <v>40</v>
      </c>
      <c r="BF42" s="27" t="s">
        <v>426</v>
      </c>
      <c r="BG42" s="27" t="s">
        <v>473</v>
      </c>
      <c r="BI42" s="273"/>
      <c r="BJ42" s="384"/>
      <c r="BK42" s="247"/>
      <c r="BM42" s="384"/>
      <c r="BN42" s="247"/>
    </row>
    <row r="43" spans="2:66" ht="15" customHeight="1" x14ac:dyDescent="0.15">
      <c r="BA43" s="273" t="str">
        <f t="shared" si="1"/>
        <v>08390：マージャン屋、ぱちんこ屋、射的場、勝馬投票券発売所、場外車券売場その他これらに類するもの又はカラオケボックスその他これらに類するもの</v>
      </c>
      <c r="BB43" s="339" t="s">
        <v>569</v>
      </c>
      <c r="BC43" s="339" t="s">
        <v>570</v>
      </c>
      <c r="BE43" s="119">
        <v>41</v>
      </c>
      <c r="BF43" s="27" t="s">
        <v>427</v>
      </c>
      <c r="BG43" s="27" t="s">
        <v>474</v>
      </c>
      <c r="BI43" s="273"/>
      <c r="BJ43" s="384"/>
      <c r="BK43" s="247"/>
      <c r="BM43" s="384"/>
      <c r="BN43" s="247"/>
    </row>
    <row r="44" spans="2:66" ht="15" customHeight="1" x14ac:dyDescent="0.15">
      <c r="C44" s="151">
        <v>2</v>
      </c>
      <c r="D44" s="151" t="s">
        <v>954</v>
      </c>
      <c r="BA44" s="273" t="str">
        <f t="shared" si="1"/>
        <v>08400：ホテル又は旅館</v>
      </c>
      <c r="BB44" s="339" t="s">
        <v>571</v>
      </c>
      <c r="BC44" s="339" t="s">
        <v>572</v>
      </c>
      <c r="BE44" s="119">
        <v>42</v>
      </c>
      <c r="BF44" s="27" t="s">
        <v>428</v>
      </c>
      <c r="BG44" s="27" t="s">
        <v>475</v>
      </c>
      <c r="BI44" s="273"/>
      <c r="BJ44" s="384"/>
      <c r="BK44" s="247"/>
      <c r="BM44" s="384"/>
      <c r="BN44" s="247"/>
    </row>
    <row r="45" spans="2:66" ht="15" customHeight="1" x14ac:dyDescent="0.15">
      <c r="D45" s="151" t="s">
        <v>933</v>
      </c>
      <c r="E45" s="151" t="s">
        <v>952</v>
      </c>
      <c r="BA45" s="273" t="str">
        <f t="shared" si="1"/>
        <v>08410：自動車教習所</v>
      </c>
      <c r="BB45" s="339" t="s">
        <v>573</v>
      </c>
      <c r="BC45" s="339" t="s">
        <v>574</v>
      </c>
      <c r="BE45" s="119">
        <v>43</v>
      </c>
      <c r="BF45" s="27" t="s">
        <v>429</v>
      </c>
      <c r="BG45" s="27" t="s">
        <v>476</v>
      </c>
      <c r="BI45" s="273"/>
      <c r="BJ45" s="384"/>
      <c r="BK45" s="247"/>
      <c r="BM45" s="384"/>
      <c r="BN45" s="247"/>
    </row>
    <row r="46" spans="2:66" ht="15" customHeight="1" x14ac:dyDescent="0.15">
      <c r="D46" s="151" t="s">
        <v>934</v>
      </c>
      <c r="E46" s="151" t="s">
        <v>956</v>
      </c>
      <c r="BA46" s="273" t="str">
        <f t="shared" si="1"/>
        <v>08420：畜舎</v>
      </c>
      <c r="BB46" s="339" t="s">
        <v>575</v>
      </c>
      <c r="BC46" s="339" t="s">
        <v>576</v>
      </c>
      <c r="BE46" s="119">
        <v>44</v>
      </c>
      <c r="BF46" s="27" t="s">
        <v>430</v>
      </c>
      <c r="BG46" s="27" t="s">
        <v>477</v>
      </c>
      <c r="BI46" s="273"/>
      <c r="BJ46" s="384"/>
      <c r="BK46" s="247"/>
      <c r="BM46" s="384"/>
      <c r="BN46" s="247"/>
    </row>
    <row r="47" spans="2:66" ht="15" customHeight="1" x14ac:dyDescent="0.15">
      <c r="D47" s="151" t="s">
        <v>935</v>
      </c>
      <c r="E47" s="151" t="s">
        <v>940</v>
      </c>
      <c r="O47" s="151" t="s">
        <v>945</v>
      </c>
      <c r="BA47" s="273" t="str">
        <f t="shared" si="1"/>
        <v>08430：堆肥舎又は水産物の増殖場若しくは養殖場</v>
      </c>
      <c r="BB47" s="339" t="s">
        <v>577</v>
      </c>
      <c r="BC47" s="339" t="s">
        <v>578</v>
      </c>
      <c r="BE47" s="119">
        <v>45</v>
      </c>
      <c r="BF47" s="27" t="s">
        <v>431</v>
      </c>
      <c r="BG47" s="27" t="s">
        <v>478</v>
      </c>
      <c r="BI47" s="273"/>
      <c r="BJ47" s="384"/>
      <c r="BK47" s="247"/>
    </row>
    <row r="48" spans="2:66" ht="15" customHeight="1" x14ac:dyDescent="0.15">
      <c r="D48" s="151" t="s">
        <v>937</v>
      </c>
      <c r="E48" s="151" t="s">
        <v>936</v>
      </c>
      <c r="O48" s="151" t="s">
        <v>944</v>
      </c>
      <c r="BA48" s="273" t="str">
        <f t="shared" si="1"/>
        <v>08438：日用品の販売を主たる目的とする店舗</v>
      </c>
      <c r="BB48" s="339" t="s">
        <v>579</v>
      </c>
      <c r="BC48" s="339" t="s">
        <v>580</v>
      </c>
      <c r="BE48" s="119">
        <v>46</v>
      </c>
      <c r="BF48" s="27" t="s">
        <v>432</v>
      </c>
      <c r="BG48" s="27" t="s">
        <v>479</v>
      </c>
    </row>
    <row r="49" spans="3:59" ht="15" customHeight="1" x14ac:dyDescent="0.15">
      <c r="BA49" s="273" t="str">
        <f t="shared" si="1"/>
        <v>08440：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v>
      </c>
      <c r="BB49" s="339" t="s">
        <v>581</v>
      </c>
      <c r="BC49" s="339" t="s">
        <v>1000</v>
      </c>
      <c r="BE49" s="119">
        <v>47</v>
      </c>
      <c r="BF49" s="27" t="s">
        <v>433</v>
      </c>
      <c r="BG49" s="27" t="s">
        <v>480</v>
      </c>
    </row>
    <row r="50" spans="3:59" ht="15" customHeight="1" x14ac:dyDescent="0.15">
      <c r="C50" s="151">
        <v>3</v>
      </c>
      <c r="D50" s="151" t="s">
        <v>955</v>
      </c>
      <c r="AD50" s="382"/>
      <c r="BA50" s="273" t="str">
        <f t="shared" si="1"/>
        <v>08450：飲食店（次項に掲げるもの並びに田園住居地域及びその周辺の地域で生産された農作物を材料とする料理の提供を主たる目的とするものを除く。）</v>
      </c>
      <c r="BB50" s="339" t="s">
        <v>582</v>
      </c>
      <c r="BC50" s="339" t="s">
        <v>1001</v>
      </c>
    </row>
    <row r="51" spans="3:59" ht="15" customHeight="1" x14ac:dyDescent="0.15">
      <c r="D51" s="151" t="s">
        <v>933</v>
      </c>
      <c r="E51" s="151" t="s">
        <v>953</v>
      </c>
      <c r="BA51" s="273" t="str">
        <f t="shared" si="1"/>
        <v>08452：食堂又は喫茶店</v>
      </c>
      <c r="BB51" s="339" t="s">
        <v>583</v>
      </c>
      <c r="BC51" s="339" t="s">
        <v>584</v>
      </c>
    </row>
    <row r="52" spans="3:59" ht="15" customHeight="1" x14ac:dyDescent="0.15">
      <c r="D52" s="151" t="s">
        <v>934</v>
      </c>
      <c r="E52" s="151" t="s">
        <v>956</v>
      </c>
      <c r="BA52" s="273" t="str">
        <f t="shared" si="1"/>
        <v>08456：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v>
      </c>
      <c r="BB52" s="339" t="s">
        <v>585</v>
      </c>
      <c r="BC52" s="339" t="s">
        <v>719</v>
      </c>
    </row>
    <row r="53" spans="3:59" ht="15" customHeight="1" x14ac:dyDescent="0.15">
      <c r="D53" s="151" t="s">
        <v>935</v>
      </c>
      <c r="E53" s="151" t="s">
        <v>940</v>
      </c>
      <c r="O53" s="151" t="s">
        <v>945</v>
      </c>
      <c r="BA53" s="273" t="str">
        <f t="shared" si="1"/>
        <v>08458：銀行の支店、損害保険代理店、宅地建物取引業を営む店舗そのたこれらに類するサービス業を営む店舗</v>
      </c>
      <c r="BB53" s="339" t="s">
        <v>586</v>
      </c>
      <c r="BC53" s="339" t="s">
        <v>587</v>
      </c>
    </row>
    <row r="54" spans="3:59" ht="15" customHeight="1" x14ac:dyDescent="0.15">
      <c r="D54" s="151" t="s">
        <v>937</v>
      </c>
      <c r="E54" s="151" t="s">
        <v>936</v>
      </c>
      <c r="O54" s="151" t="s">
        <v>944</v>
      </c>
      <c r="BA54" s="273" t="str">
        <f t="shared" si="1"/>
        <v>08460：物品販売業を営む店舗以外の店舗（前２項に掲げるものを除く。）</v>
      </c>
      <c r="BB54" s="339" t="s">
        <v>588</v>
      </c>
      <c r="BC54" s="339" t="s">
        <v>717</v>
      </c>
    </row>
    <row r="55" spans="3:59" ht="15" customHeight="1" x14ac:dyDescent="0.15">
      <c r="BA55" s="273" t="str">
        <f t="shared" si="1"/>
        <v>08470：事務所</v>
      </c>
      <c r="BB55" s="339" t="s">
        <v>589</v>
      </c>
      <c r="BC55" s="339" t="s">
        <v>590</v>
      </c>
    </row>
    <row r="56" spans="3:59" ht="15" customHeight="1" x14ac:dyDescent="0.15">
      <c r="BA56" s="273" t="str">
        <f t="shared" si="1"/>
        <v>08480：映画スタジオ又はテレビスタジオ</v>
      </c>
      <c r="BB56" s="339" t="s">
        <v>591</v>
      </c>
      <c r="BC56" s="339" t="s">
        <v>592</v>
      </c>
    </row>
    <row r="57" spans="3:59" ht="15" customHeight="1" x14ac:dyDescent="0.15">
      <c r="BA57" s="273" t="str">
        <f t="shared" si="1"/>
        <v>08490：自動車車庫</v>
      </c>
      <c r="BB57" s="339" t="s">
        <v>593</v>
      </c>
      <c r="BC57" s="339" t="s">
        <v>594</v>
      </c>
    </row>
    <row r="58" spans="3:59" ht="15" customHeight="1" x14ac:dyDescent="0.15">
      <c r="BA58" s="273" t="str">
        <f t="shared" si="1"/>
        <v>08500：自転車駐車場</v>
      </c>
      <c r="BB58" s="339" t="s">
        <v>595</v>
      </c>
      <c r="BC58" s="339" t="s">
        <v>596</v>
      </c>
    </row>
    <row r="59" spans="3:59" ht="15" customHeight="1" x14ac:dyDescent="0.15">
      <c r="BA59" s="273" t="str">
        <f t="shared" si="1"/>
        <v>08510：倉庫業を営む倉庫</v>
      </c>
      <c r="BB59" s="339" t="s">
        <v>597</v>
      </c>
      <c r="BC59" s="339" t="s">
        <v>598</v>
      </c>
    </row>
    <row r="60" spans="3:59" ht="15" customHeight="1" x14ac:dyDescent="0.15">
      <c r="BA60" s="273" t="str">
        <f t="shared" si="1"/>
        <v>08520：倉庫業を営まない倉庫</v>
      </c>
      <c r="BB60" s="339" t="s">
        <v>599</v>
      </c>
      <c r="BC60" s="339" t="s">
        <v>600</v>
      </c>
    </row>
    <row r="61" spans="3:59" ht="15" customHeight="1" x14ac:dyDescent="0.15">
      <c r="BA61" s="273" t="str">
        <f t="shared" si="1"/>
        <v>08530：劇場、映画館又は演芸場</v>
      </c>
      <c r="BB61" s="339" t="s">
        <v>601</v>
      </c>
      <c r="BC61" s="339" t="s">
        <v>602</v>
      </c>
    </row>
    <row r="62" spans="3:59" ht="15" customHeight="1" x14ac:dyDescent="0.15">
      <c r="BA62" s="273" t="str">
        <f t="shared" si="1"/>
        <v>08540：観覧場</v>
      </c>
      <c r="BB62" s="339" t="s">
        <v>603</v>
      </c>
      <c r="BC62" s="339" t="s">
        <v>604</v>
      </c>
    </row>
    <row r="63" spans="3:59" ht="15" customHeight="1" x14ac:dyDescent="0.15">
      <c r="BA63" s="273" t="str">
        <f t="shared" si="1"/>
        <v>08550：公会堂又は集会場</v>
      </c>
      <c r="BB63" s="339" t="s">
        <v>605</v>
      </c>
      <c r="BC63" s="339" t="s">
        <v>606</v>
      </c>
    </row>
    <row r="64" spans="3:59" ht="15" customHeight="1" x14ac:dyDescent="0.15">
      <c r="BA64" s="273" t="str">
        <f t="shared" si="1"/>
        <v>08560：展示場</v>
      </c>
      <c r="BB64" s="339" t="s">
        <v>607</v>
      </c>
      <c r="BC64" s="339" t="s">
        <v>608</v>
      </c>
    </row>
    <row r="65" spans="53:55" ht="15" customHeight="1" x14ac:dyDescent="0.15">
      <c r="BA65" s="273" t="str">
        <f t="shared" si="1"/>
        <v>08570：料理店</v>
      </c>
      <c r="BB65" s="339" t="s">
        <v>609</v>
      </c>
      <c r="BC65" s="339" t="s">
        <v>610</v>
      </c>
    </row>
    <row r="66" spans="53:55" ht="15" customHeight="1" x14ac:dyDescent="0.15">
      <c r="BA66" s="273" t="str">
        <f t="shared" si="1"/>
        <v>08580：キャバレー、カフェー、ナイトクラブ又はバー</v>
      </c>
      <c r="BB66" s="339" t="s">
        <v>611</v>
      </c>
      <c r="BC66" s="339" t="s">
        <v>612</v>
      </c>
    </row>
    <row r="67" spans="53:55" ht="15" customHeight="1" x14ac:dyDescent="0.15">
      <c r="BA67" s="273" t="str">
        <f t="shared" ref="BA67:BA74" si="3">BB67&amp;"："&amp;BC67</f>
        <v>08590：ダンスホール</v>
      </c>
      <c r="BB67" s="339" t="s">
        <v>613</v>
      </c>
      <c r="BC67" s="339" t="s">
        <v>614</v>
      </c>
    </row>
    <row r="68" spans="53:55" ht="15" customHeight="1" x14ac:dyDescent="0.15">
      <c r="BA68" s="273" t="str">
        <f t="shared" si="3"/>
        <v>08600：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v>
      </c>
      <c r="BB68" s="339" t="s">
        <v>615</v>
      </c>
      <c r="BC68" s="339" t="s">
        <v>718</v>
      </c>
    </row>
    <row r="69" spans="53:55" ht="15" customHeight="1" x14ac:dyDescent="0.15">
      <c r="BA69" s="273" t="str">
        <f t="shared" si="3"/>
        <v>08610：卸売市場</v>
      </c>
      <c r="BB69" s="339" t="s">
        <v>616</v>
      </c>
      <c r="BC69" s="339" t="s">
        <v>617</v>
      </c>
    </row>
    <row r="70" spans="53:55" ht="15" customHeight="1" x14ac:dyDescent="0.15">
      <c r="BA70" s="273" t="str">
        <f t="shared" si="3"/>
        <v>08620：火葬場又はと畜場、汚物処理場、ごみ焼却場その他の処理施設</v>
      </c>
      <c r="BB70" s="339" t="s">
        <v>618</v>
      </c>
      <c r="BC70" s="339" t="s">
        <v>619</v>
      </c>
    </row>
    <row r="71" spans="53:55" ht="15" customHeight="1" x14ac:dyDescent="0.15">
      <c r="BA71" s="273" t="str">
        <f t="shared" si="3"/>
        <v>08630：農作物の生産、出荷、処理又は貯蔵に供するもの</v>
      </c>
      <c r="BB71" s="342" t="s">
        <v>1002</v>
      </c>
      <c r="BC71" s="339" t="s">
        <v>1005</v>
      </c>
    </row>
    <row r="72" spans="53:55" ht="15" customHeight="1" x14ac:dyDescent="0.15">
      <c r="BA72" s="273" t="str">
        <f t="shared" si="3"/>
        <v>08640：農業の生産資材の貯蔵に供するもの</v>
      </c>
      <c r="BB72" s="342" t="s">
        <v>1003</v>
      </c>
      <c r="BC72" s="339" t="s">
        <v>1006</v>
      </c>
    </row>
    <row r="73" spans="53:55" ht="15" customHeight="1" x14ac:dyDescent="0.15">
      <c r="BA73" s="273" t="str">
        <f t="shared" si="3"/>
        <v>08650：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v>
      </c>
      <c r="BB73" s="342" t="s">
        <v>1004</v>
      </c>
      <c r="BC73" s="339" t="s">
        <v>1007</v>
      </c>
    </row>
    <row r="74" spans="53:55" ht="15" customHeight="1" x14ac:dyDescent="0.15">
      <c r="BA74" s="273" t="str">
        <f t="shared" si="3"/>
        <v>08990：その他</v>
      </c>
      <c r="BB74" s="342" t="s">
        <v>1047</v>
      </c>
      <c r="BC74" s="339" t="s">
        <v>620</v>
      </c>
    </row>
    <row r="75" spans="53:55" ht="15" customHeight="1" x14ac:dyDescent="0.15"/>
    <row r="76" spans="53:55" ht="15" customHeight="1" x14ac:dyDescent="0.15"/>
    <row r="77" spans="53:55" ht="15" customHeight="1" x14ac:dyDescent="0.15"/>
    <row r="78" spans="53:55" ht="15" customHeight="1" x14ac:dyDescent="0.15"/>
    <row r="79" spans="53:55" ht="15" customHeight="1" x14ac:dyDescent="0.15"/>
    <row r="80" spans="53: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sheetData>
  <sheetProtection algorithmName="SHA-512" hashValue="25qToLATHQyEhy8B07VlUDTS9/E1n4fIOJ8B4oGVCopjazFmbNICeUCg1K7J0NGi2a5H8CeT9x4nH2nXauJbjA==" saltValue="b7AZK/lpPhJlsK7EDYIeEg==" spinCount="100000" sheet="1" objects="1" scenarios="1"/>
  <protectedRanges>
    <protectedRange sqref="K30:AI34 K8:AI13 K18:AI26" name="範囲1"/>
  </protectedRanges>
  <mergeCells count="4">
    <mergeCell ref="BA1:BC1"/>
    <mergeCell ref="BE1:BG1"/>
    <mergeCell ref="BI1:BK1"/>
    <mergeCell ref="BM1:BT1"/>
  </mergeCells>
  <phoneticPr fontId="2"/>
  <dataValidations count="5">
    <dataValidation type="textLength" imeMode="halfAlpha" allowBlank="1" showInputMessage="1" showErrorMessage="1" sqref="K26:AI26 K13:AI13 K34:AI34" xr:uid="{00000000-0002-0000-0000-000000000000}">
      <formula1>1</formula1>
      <formula2>15</formula2>
    </dataValidation>
    <dataValidation imeMode="halfAlpha" allowBlank="1" showInputMessage="1" showErrorMessage="1" sqref="K10:AI11 K32:AI32 K20:AI24" xr:uid="{00000000-0002-0000-0000-000001000000}"/>
    <dataValidation imeMode="off" allowBlank="1" showInputMessage="1" showErrorMessage="1" sqref="H20:I24 H34:I34 H32:I32 H13:I13 H10:I11 H26:I26" xr:uid="{00000000-0002-0000-0000-000002000000}"/>
    <dataValidation imeMode="halfKatakana" allowBlank="1" showInputMessage="1" showErrorMessage="1" sqref="H8:I8 H30:I30 H18:I18 K8:AI8 K18:AI18 K30:AI30" xr:uid="{00000000-0002-0000-0000-000003000000}"/>
    <dataValidation imeMode="hiragana" allowBlank="1" showInputMessage="1" showErrorMessage="1" sqref="H12:I12 H31:I31 H33:I33 H9:I9 H19:I19 H25:I25 BE4 BE6 BE10 BE8 BE12 BE14 BE16 BE18 BE20 BE22 BE24 BE26 BE28 BE30 BE32 BE34 BE36 BE38 BE40 BE42 BE44 BE46 BE48" xr:uid="{00000000-0002-0000-0000-000004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HW115"/>
  <sheetViews>
    <sheetView view="pageBreakPreview" zoomScaleNormal="100" zoomScaleSheetLayoutView="100" workbookViewId="0">
      <selection activeCell="AI3" sqref="AI3"/>
    </sheetView>
  </sheetViews>
  <sheetFormatPr defaultColWidth="2.625" defaultRowHeight="12.75" x14ac:dyDescent="0.15"/>
  <cols>
    <col min="1" max="33" width="2.625" style="27" customWidth="1"/>
    <col min="34" max="36" width="2.625" style="27"/>
    <col min="37" max="37" width="2.625" style="27" customWidth="1"/>
    <col min="38" max="64" width="5.75" style="27" customWidth="1"/>
    <col min="65" max="213" width="5.625" style="27" customWidth="1"/>
    <col min="214" max="16384" width="2.625" style="27"/>
  </cols>
  <sheetData>
    <row r="1" spans="1:35" ht="13.5" customHeight="1" x14ac:dyDescent="0.15">
      <c r="A1" s="949" t="s">
        <v>234</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15">
      <c r="B3" s="27" t="s">
        <v>235</v>
      </c>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3.5" x14ac:dyDescent="0.15">
      <c r="A6" s="27" t="s">
        <v>219</v>
      </c>
      <c r="F6" s="133"/>
      <c r="G6" s="133"/>
      <c r="H6" s="133"/>
      <c r="L6" s="943">
        <v>1</v>
      </c>
      <c r="M6" s="943"/>
      <c r="N6" s="943"/>
    </row>
    <row r="7" spans="1:35"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3.5" x14ac:dyDescent="0.15">
      <c r="A9" s="27" t="s">
        <v>236</v>
      </c>
      <c r="F9" s="133"/>
      <c r="G9" s="133"/>
      <c r="H9" s="133"/>
      <c r="L9" s="943" t="s">
        <v>1152</v>
      </c>
      <c r="M9" s="943"/>
      <c r="N9" s="943"/>
    </row>
    <row r="10" spans="1:35"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87"/>
      <c r="AH11" s="387"/>
      <c r="AI11" s="387"/>
    </row>
    <row r="12" spans="1:35" ht="13.5" x14ac:dyDescent="0.15">
      <c r="A12" s="27" t="s">
        <v>237</v>
      </c>
      <c r="L12" s="984"/>
      <c r="M12" s="984"/>
      <c r="N12" s="984"/>
      <c r="O12" s="27" t="s">
        <v>92</v>
      </c>
    </row>
    <row r="13" spans="1:35" ht="6.75" customHeight="1" x14ac:dyDescent="0.15">
      <c r="A13" s="108"/>
      <c r="B13" s="108"/>
      <c r="C13" s="108"/>
      <c r="D13" s="108"/>
      <c r="E13" s="108"/>
      <c r="F13" s="108"/>
      <c r="G13" s="108"/>
      <c r="H13" s="108"/>
      <c r="I13" s="108"/>
      <c r="J13" s="108"/>
      <c r="K13" s="108"/>
      <c r="L13" s="388"/>
      <c r="M13" s="388"/>
      <c r="N13" s="388"/>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15">
      <c r="A14" s="120"/>
      <c r="B14" s="120"/>
      <c r="C14" s="120"/>
      <c r="D14" s="120"/>
      <c r="E14" s="120"/>
      <c r="F14" s="120"/>
      <c r="G14" s="120"/>
      <c r="H14" s="120"/>
      <c r="I14" s="120"/>
      <c r="J14" s="120"/>
      <c r="K14" s="120"/>
      <c r="L14" s="389"/>
      <c r="M14" s="389"/>
      <c r="N14" s="389"/>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3.5" x14ac:dyDescent="0.15">
      <c r="A15" s="27" t="s">
        <v>238</v>
      </c>
      <c r="L15" s="984"/>
      <c r="M15" s="984"/>
      <c r="N15" s="984"/>
      <c r="O15" s="27" t="s">
        <v>92</v>
      </c>
    </row>
    <row r="16" spans="1:35" ht="6.75" customHeight="1" x14ac:dyDescent="0.15">
      <c r="A16" s="108"/>
      <c r="B16" s="108"/>
      <c r="C16" s="108"/>
      <c r="D16" s="108"/>
      <c r="E16" s="108"/>
      <c r="F16" s="108"/>
      <c r="G16" s="108"/>
      <c r="H16" s="108"/>
      <c r="I16" s="108"/>
      <c r="J16" s="108"/>
      <c r="K16" s="108"/>
      <c r="L16" s="388"/>
      <c r="M16" s="388"/>
      <c r="N16" s="388"/>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15">
      <c r="A17" s="120"/>
      <c r="B17" s="120"/>
      <c r="C17" s="120"/>
      <c r="D17" s="120"/>
      <c r="E17" s="120"/>
      <c r="F17" s="120"/>
      <c r="G17" s="120"/>
      <c r="H17" s="120"/>
      <c r="I17" s="120"/>
      <c r="J17" s="120"/>
      <c r="K17" s="120"/>
      <c r="L17" s="389"/>
      <c r="M17" s="389"/>
      <c r="N17" s="389"/>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ht="13.5" x14ac:dyDescent="0.15">
      <c r="A18" s="27" t="s">
        <v>239</v>
      </c>
      <c r="L18" s="984"/>
      <c r="M18" s="984"/>
      <c r="N18" s="984"/>
      <c r="O18" s="27" t="s">
        <v>92</v>
      </c>
    </row>
    <row r="19" spans="1:62" ht="6.75" customHeight="1" x14ac:dyDescent="0.15">
      <c r="A19" s="108"/>
      <c r="B19" s="108"/>
      <c r="C19" s="108"/>
      <c r="D19" s="108"/>
      <c r="E19" s="108"/>
      <c r="F19" s="108"/>
      <c r="G19" s="108"/>
      <c r="H19" s="108"/>
      <c r="I19" s="108"/>
      <c r="J19" s="108"/>
      <c r="K19" s="108"/>
      <c r="L19" s="388"/>
      <c r="M19" s="388"/>
      <c r="N19" s="388"/>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15">
      <c r="A20" s="120"/>
      <c r="B20" s="120"/>
      <c r="C20" s="120"/>
      <c r="D20" s="120"/>
      <c r="E20" s="120"/>
      <c r="F20" s="120"/>
      <c r="G20" s="120"/>
      <c r="H20" s="120"/>
      <c r="I20" s="120"/>
      <c r="J20" s="120"/>
      <c r="K20" s="120"/>
      <c r="L20" s="389"/>
      <c r="M20" s="389"/>
      <c r="N20" s="389"/>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ht="13.5" x14ac:dyDescent="0.15">
      <c r="A21" s="27" t="s">
        <v>686</v>
      </c>
      <c r="L21" s="215"/>
      <c r="M21" s="215"/>
      <c r="N21" s="215"/>
    </row>
    <row r="22" spans="1:62" ht="13.5" x14ac:dyDescent="0.15">
      <c r="C22" s="27" t="s">
        <v>687</v>
      </c>
      <c r="L22" s="984"/>
      <c r="M22" s="984"/>
      <c r="N22" s="984"/>
      <c r="O22" s="27" t="s">
        <v>92</v>
      </c>
    </row>
    <row r="23" spans="1:62" ht="13.5" x14ac:dyDescent="0.15">
      <c r="C23" s="27" t="s">
        <v>688</v>
      </c>
      <c r="L23" s="214"/>
      <c r="M23" s="214"/>
      <c r="N23" s="214"/>
      <c r="W23" s="126" t="s">
        <v>17</v>
      </c>
      <c r="X23" s="27" t="s">
        <v>230</v>
      </c>
      <c r="Z23" s="126" t="s">
        <v>17</v>
      </c>
      <c r="AA23" s="27" t="s">
        <v>231</v>
      </c>
    </row>
    <row r="24" spans="1:62" ht="6.75" customHeight="1" x14ac:dyDescent="0.1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1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15">
      <c r="A26" s="27" t="s">
        <v>240</v>
      </c>
      <c r="AL26" s="127" t="s">
        <v>628</v>
      </c>
    </row>
    <row r="27" spans="1:62" x14ac:dyDescent="0.15">
      <c r="F27" s="122" t="s">
        <v>13</v>
      </c>
      <c r="G27" s="27" t="s">
        <v>241</v>
      </c>
      <c r="K27" s="27" t="s">
        <v>16</v>
      </c>
      <c r="L27" s="122" t="s">
        <v>13</v>
      </c>
      <c r="M27" s="27" t="s">
        <v>242</v>
      </c>
      <c r="X27" s="27" t="s">
        <v>16</v>
      </c>
      <c r="Y27" s="122" t="s">
        <v>13</v>
      </c>
      <c r="Z27" s="27" t="s">
        <v>243</v>
      </c>
      <c r="AE27" s="27" t="s">
        <v>16</v>
      </c>
      <c r="AK27" s="127"/>
    </row>
    <row r="28" spans="1:62" ht="13.5" x14ac:dyDescent="0.15">
      <c r="C28" s="27" t="s">
        <v>116</v>
      </c>
      <c r="F28" s="122" t="s">
        <v>13</v>
      </c>
      <c r="G28" s="980" t="str">
        <f>IF(AL28="","",VLOOKUP($AL28,利用方法!$BA$2:$BC$74,2))</f>
        <v/>
      </c>
      <c r="H28" s="980"/>
      <c r="I28" s="980"/>
      <c r="J28" s="980"/>
      <c r="K28" s="27" t="s">
        <v>16</v>
      </c>
      <c r="L28" s="122" t="s">
        <v>13</v>
      </c>
      <c r="M28" s="985"/>
      <c r="N28" s="985"/>
      <c r="O28" s="985"/>
      <c r="P28" s="985"/>
      <c r="Q28" s="985"/>
      <c r="R28" s="985"/>
      <c r="S28" s="985"/>
      <c r="T28" s="985"/>
      <c r="U28" s="985"/>
      <c r="V28" s="985"/>
      <c r="W28" s="985"/>
      <c r="X28" s="27" t="s">
        <v>16</v>
      </c>
      <c r="Y28" s="122" t="s">
        <v>13</v>
      </c>
      <c r="Z28" s="982"/>
      <c r="AA28" s="982"/>
      <c r="AB28" s="982"/>
      <c r="AC28" s="982"/>
      <c r="AD28" s="982"/>
      <c r="AE28" s="27" t="s">
        <v>16</v>
      </c>
      <c r="AF28" s="27" t="s">
        <v>49</v>
      </c>
      <c r="AL28" s="986"/>
      <c r="AM28" s="986"/>
      <c r="AN28" s="986"/>
      <c r="AO28" s="986"/>
      <c r="AP28" s="986"/>
      <c r="AQ28" s="986"/>
      <c r="AR28" s="986"/>
      <c r="AS28" s="986"/>
      <c r="AT28" s="986"/>
      <c r="AU28" s="986"/>
      <c r="AV28" s="986"/>
      <c r="AW28" s="468"/>
      <c r="AX28" s="468"/>
      <c r="AY28" s="468"/>
      <c r="AZ28" s="468"/>
      <c r="BA28" s="468"/>
      <c r="BG28" s="273"/>
      <c r="BH28" s="340"/>
      <c r="BI28" s="339"/>
    </row>
    <row r="29" spans="1:62" ht="13.5" x14ac:dyDescent="0.15">
      <c r="C29" s="27" t="s">
        <v>117</v>
      </c>
      <c r="F29" s="122" t="s">
        <v>13</v>
      </c>
      <c r="G29" s="980" t="str">
        <f>IF(AL29="","",VLOOKUP($AL29,利用方法!$BA$2:$BC$74,2))</f>
        <v/>
      </c>
      <c r="H29" s="980"/>
      <c r="I29" s="980"/>
      <c r="J29" s="980"/>
      <c r="K29" s="27" t="s">
        <v>16</v>
      </c>
      <c r="L29" s="122" t="s">
        <v>13</v>
      </c>
      <c r="M29" s="985"/>
      <c r="N29" s="985"/>
      <c r="O29" s="985"/>
      <c r="P29" s="985"/>
      <c r="Q29" s="985"/>
      <c r="R29" s="985"/>
      <c r="S29" s="985"/>
      <c r="T29" s="985"/>
      <c r="U29" s="985"/>
      <c r="V29" s="985"/>
      <c r="W29" s="985"/>
      <c r="X29" s="27" t="s">
        <v>16</v>
      </c>
      <c r="Y29" s="122" t="s">
        <v>13</v>
      </c>
      <c r="Z29" s="982"/>
      <c r="AA29" s="982"/>
      <c r="AB29" s="982"/>
      <c r="AC29" s="982"/>
      <c r="AD29" s="982"/>
      <c r="AE29" s="27" t="s">
        <v>16</v>
      </c>
      <c r="AF29" s="27" t="s">
        <v>49</v>
      </c>
      <c r="AL29" s="986"/>
      <c r="AM29" s="986"/>
      <c r="AN29" s="986"/>
      <c r="AO29" s="986"/>
      <c r="AP29" s="986"/>
      <c r="AQ29" s="986"/>
      <c r="AR29" s="986"/>
      <c r="AS29" s="986"/>
      <c r="AT29" s="986"/>
      <c r="AU29" s="986"/>
      <c r="AV29" s="986"/>
      <c r="AW29" s="468"/>
      <c r="AX29" s="468"/>
      <c r="AY29" s="468"/>
      <c r="AZ29" s="468"/>
      <c r="BA29" s="468"/>
      <c r="BG29" s="273"/>
      <c r="BH29" s="339"/>
      <c r="BI29" s="339"/>
    </row>
    <row r="30" spans="1:62" ht="13.5" x14ac:dyDescent="0.15">
      <c r="C30" s="27" t="s">
        <v>118</v>
      </c>
      <c r="F30" s="122" t="s">
        <v>13</v>
      </c>
      <c r="G30" s="980" t="str">
        <f>IF(AL30="","",VLOOKUP($AL30,利用方法!$BA$2:$BC$74,2))</f>
        <v/>
      </c>
      <c r="H30" s="980"/>
      <c r="I30" s="980"/>
      <c r="J30" s="980"/>
      <c r="K30" s="27" t="s">
        <v>16</v>
      </c>
      <c r="L30" s="122" t="s">
        <v>13</v>
      </c>
      <c r="M30" s="985"/>
      <c r="N30" s="985"/>
      <c r="O30" s="985"/>
      <c r="P30" s="985"/>
      <c r="Q30" s="985"/>
      <c r="R30" s="985"/>
      <c r="S30" s="985"/>
      <c r="T30" s="985"/>
      <c r="U30" s="985"/>
      <c r="V30" s="985"/>
      <c r="W30" s="985"/>
      <c r="X30" s="27" t="s">
        <v>16</v>
      </c>
      <c r="Y30" s="122" t="s">
        <v>13</v>
      </c>
      <c r="Z30" s="982"/>
      <c r="AA30" s="982"/>
      <c r="AB30" s="982"/>
      <c r="AC30" s="982"/>
      <c r="AD30" s="982"/>
      <c r="AE30" s="27" t="s">
        <v>16</v>
      </c>
      <c r="AF30" s="27" t="s">
        <v>49</v>
      </c>
      <c r="AL30" s="986"/>
      <c r="AM30" s="986"/>
      <c r="AN30" s="986"/>
      <c r="AO30" s="986"/>
      <c r="AP30" s="986"/>
      <c r="AQ30" s="986"/>
      <c r="AR30" s="986"/>
      <c r="AS30" s="986"/>
      <c r="AT30" s="986"/>
      <c r="AU30" s="986"/>
      <c r="AV30" s="986"/>
      <c r="AW30" s="468"/>
      <c r="AX30" s="468"/>
      <c r="AY30" s="468"/>
      <c r="AZ30" s="468"/>
      <c r="BA30" s="468"/>
      <c r="BG30" s="273"/>
      <c r="BH30" s="339"/>
      <c r="BI30" s="339"/>
    </row>
    <row r="31" spans="1:62" ht="13.5" x14ac:dyDescent="0.15">
      <c r="C31" s="27" t="s">
        <v>119</v>
      </c>
      <c r="F31" s="122" t="s">
        <v>13</v>
      </c>
      <c r="G31" s="980" t="str">
        <f>IF(AL31="","",VLOOKUP($AL31,利用方法!$BA$2:$BC$74,2))</f>
        <v/>
      </c>
      <c r="H31" s="980"/>
      <c r="I31" s="980"/>
      <c r="J31" s="980"/>
      <c r="K31" s="27" t="s">
        <v>16</v>
      </c>
      <c r="L31" s="122" t="s">
        <v>13</v>
      </c>
      <c r="M31" s="985"/>
      <c r="N31" s="985"/>
      <c r="O31" s="985"/>
      <c r="P31" s="985"/>
      <c r="Q31" s="985"/>
      <c r="R31" s="985"/>
      <c r="S31" s="985"/>
      <c r="T31" s="985"/>
      <c r="U31" s="985"/>
      <c r="V31" s="985"/>
      <c r="W31" s="985"/>
      <c r="X31" s="27" t="s">
        <v>16</v>
      </c>
      <c r="Y31" s="122" t="s">
        <v>13</v>
      </c>
      <c r="Z31" s="982"/>
      <c r="AA31" s="982"/>
      <c r="AB31" s="982"/>
      <c r="AC31" s="982"/>
      <c r="AD31" s="982"/>
      <c r="AE31" s="27" t="s">
        <v>16</v>
      </c>
      <c r="AF31" s="27" t="s">
        <v>49</v>
      </c>
      <c r="AL31" s="986"/>
      <c r="AM31" s="986"/>
      <c r="AN31" s="986"/>
      <c r="AO31" s="986"/>
      <c r="AP31" s="986"/>
      <c r="AQ31" s="986"/>
      <c r="AR31" s="986"/>
      <c r="AS31" s="986"/>
      <c r="AT31" s="986"/>
      <c r="AU31" s="986"/>
      <c r="AV31" s="986"/>
      <c r="AW31" s="468"/>
      <c r="AX31" s="468"/>
      <c r="AY31" s="468"/>
      <c r="AZ31" s="468"/>
      <c r="BA31" s="468"/>
      <c r="BG31" s="273"/>
      <c r="BH31" s="339"/>
      <c r="BI31" s="339"/>
      <c r="BJ31" s="216"/>
    </row>
    <row r="32" spans="1:62" ht="13.5" x14ac:dyDescent="0.15">
      <c r="C32" s="27" t="s">
        <v>120</v>
      </c>
      <c r="F32" s="122" t="s">
        <v>13</v>
      </c>
      <c r="G32" s="980" t="str">
        <f>IF(AL32="","",VLOOKUP($AL32,利用方法!$BA$2:$BC$74,2))</f>
        <v/>
      </c>
      <c r="H32" s="980"/>
      <c r="I32" s="980"/>
      <c r="J32" s="980"/>
      <c r="K32" s="27" t="s">
        <v>16</v>
      </c>
      <c r="L32" s="122" t="s">
        <v>13</v>
      </c>
      <c r="M32" s="985"/>
      <c r="N32" s="985"/>
      <c r="O32" s="985"/>
      <c r="P32" s="985"/>
      <c r="Q32" s="985"/>
      <c r="R32" s="985"/>
      <c r="S32" s="985"/>
      <c r="T32" s="985"/>
      <c r="U32" s="985"/>
      <c r="V32" s="985"/>
      <c r="W32" s="985"/>
      <c r="X32" s="27" t="s">
        <v>16</v>
      </c>
      <c r="Y32" s="122" t="s">
        <v>13</v>
      </c>
      <c r="Z32" s="982"/>
      <c r="AA32" s="982"/>
      <c r="AB32" s="982"/>
      <c r="AC32" s="982"/>
      <c r="AD32" s="982"/>
      <c r="AE32" s="27" t="s">
        <v>16</v>
      </c>
      <c r="AF32" s="27" t="s">
        <v>49</v>
      </c>
      <c r="AL32" s="986"/>
      <c r="AM32" s="986"/>
      <c r="AN32" s="986"/>
      <c r="AO32" s="986"/>
      <c r="AP32" s="986"/>
      <c r="AQ32" s="986"/>
      <c r="AR32" s="986"/>
      <c r="AS32" s="986"/>
      <c r="AT32" s="986"/>
      <c r="AU32" s="986"/>
      <c r="AV32" s="986"/>
      <c r="AW32" s="468"/>
      <c r="AX32" s="468"/>
      <c r="AY32" s="468"/>
      <c r="AZ32" s="468"/>
      <c r="BA32" s="468"/>
      <c r="BG32" s="273"/>
      <c r="BH32" s="339"/>
      <c r="BI32" s="339"/>
      <c r="BJ32" s="216"/>
    </row>
    <row r="33" spans="1:62" ht="13.5" x14ac:dyDescent="0.15">
      <c r="C33" s="27" t="s">
        <v>121</v>
      </c>
      <c r="F33" s="122" t="s">
        <v>13</v>
      </c>
      <c r="G33" s="980" t="str">
        <f>IF(AL33="","",VLOOKUP($AL33,利用方法!$BA$2:$BC$74,2))</f>
        <v/>
      </c>
      <c r="H33" s="980"/>
      <c r="I33" s="980"/>
      <c r="J33" s="980"/>
      <c r="K33" s="27" t="s">
        <v>16</v>
      </c>
      <c r="L33" s="122" t="s">
        <v>13</v>
      </c>
      <c r="M33" s="985"/>
      <c r="N33" s="985"/>
      <c r="O33" s="985"/>
      <c r="P33" s="985"/>
      <c r="Q33" s="985"/>
      <c r="R33" s="985"/>
      <c r="S33" s="985"/>
      <c r="T33" s="985"/>
      <c r="U33" s="985"/>
      <c r="V33" s="985"/>
      <c r="W33" s="985"/>
      <c r="X33" s="27" t="s">
        <v>16</v>
      </c>
      <c r="Y33" s="122" t="s">
        <v>13</v>
      </c>
      <c r="Z33" s="982"/>
      <c r="AA33" s="982"/>
      <c r="AB33" s="982"/>
      <c r="AC33" s="982"/>
      <c r="AD33" s="982"/>
      <c r="AE33" s="27" t="s">
        <v>16</v>
      </c>
      <c r="AF33" s="27" t="s">
        <v>49</v>
      </c>
      <c r="AL33" s="986"/>
      <c r="AM33" s="986"/>
      <c r="AN33" s="986"/>
      <c r="AO33" s="986"/>
      <c r="AP33" s="986"/>
      <c r="AQ33" s="986"/>
      <c r="AR33" s="986"/>
      <c r="AS33" s="986"/>
      <c r="AT33" s="986"/>
      <c r="AU33" s="986"/>
      <c r="AV33" s="986"/>
      <c r="AW33" s="468"/>
      <c r="AX33" s="468"/>
      <c r="AY33" s="468"/>
      <c r="AZ33" s="468"/>
      <c r="BA33" s="468"/>
      <c r="BG33" s="273"/>
      <c r="BH33" s="339"/>
      <c r="BI33" s="339"/>
      <c r="BJ33" s="216"/>
    </row>
    <row r="34" spans="1:62" ht="6.75" customHeight="1" x14ac:dyDescent="0.1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9"/>
      <c r="BI34" s="339"/>
      <c r="BJ34" s="216"/>
    </row>
    <row r="35" spans="1:62" ht="6.75"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9"/>
      <c r="BI35" s="339"/>
      <c r="BJ35" s="216"/>
    </row>
    <row r="36" spans="1:62" ht="13.5" customHeight="1" x14ac:dyDescent="0.15">
      <c r="A36" s="27" t="s">
        <v>244</v>
      </c>
      <c r="AL36" s="27" t="s">
        <v>700</v>
      </c>
      <c r="AO36" s="229" t="str">
        <f>SUM(Z28:AD33)&amp;"㎡"</f>
        <v>0㎡</v>
      </c>
      <c r="BG36" s="273"/>
      <c r="BH36" s="339"/>
      <c r="BI36" s="339"/>
      <c r="BJ36" s="216"/>
    </row>
    <row r="37" spans="1:62" ht="13.5" customHeight="1" x14ac:dyDescent="0.15">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3"/>
      <c r="AI37" s="983"/>
      <c r="AL37" s="27" t="s">
        <v>701</v>
      </c>
      <c r="AO37" s="229"/>
      <c r="BG37" s="273"/>
      <c r="BH37" s="339"/>
      <c r="BI37" s="339"/>
      <c r="BJ37" s="216"/>
    </row>
    <row r="38" spans="1:62" ht="13.5" customHeight="1" x14ac:dyDescent="0.15">
      <c r="G38" s="983"/>
      <c r="H38" s="983"/>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BG38" s="273"/>
      <c r="BH38" s="339"/>
      <c r="BI38" s="339"/>
      <c r="BJ38" s="216"/>
    </row>
    <row r="39" spans="1:62" ht="13.5" customHeight="1" x14ac:dyDescent="0.15">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BG39" s="273"/>
      <c r="BH39" s="339"/>
      <c r="BI39" s="339"/>
      <c r="BJ39" s="216"/>
    </row>
    <row r="40" spans="1:62" ht="13.5" x14ac:dyDescent="0.15">
      <c r="G40" s="983"/>
      <c r="H40" s="983"/>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K40" s="132"/>
      <c r="AL40" s="132"/>
      <c r="AM40" s="132"/>
      <c r="BG40" s="273"/>
      <c r="BH40" s="339"/>
      <c r="BI40" s="339"/>
      <c r="BJ40" s="216"/>
    </row>
    <row r="41" spans="1:62" ht="6.75" customHeight="1" x14ac:dyDescent="0.1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BG41" s="273"/>
      <c r="BH41" s="339"/>
      <c r="BI41" s="339"/>
      <c r="BJ41" s="216"/>
    </row>
    <row r="42" spans="1:62" ht="6.75" customHeight="1" x14ac:dyDescent="0.1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BG42" s="273"/>
      <c r="BH42" s="342"/>
      <c r="BI42" s="339"/>
      <c r="BJ42" s="216"/>
    </row>
    <row r="43" spans="1:62" ht="13.5" x14ac:dyDescent="0.15">
      <c r="A43" s="27" t="s">
        <v>245</v>
      </c>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BG43" s="273"/>
      <c r="BH43" s="339"/>
      <c r="BI43" s="339"/>
      <c r="BJ43" s="216"/>
    </row>
    <row r="44" spans="1:62" ht="13.5" x14ac:dyDescent="0.15">
      <c r="G44" s="983"/>
      <c r="H44" s="983"/>
      <c r="I44" s="983"/>
      <c r="J44" s="983"/>
      <c r="K44" s="983"/>
      <c r="L44" s="983"/>
      <c r="M44" s="983"/>
      <c r="N44" s="983"/>
      <c r="O44" s="983"/>
      <c r="P44" s="983"/>
      <c r="Q44" s="983"/>
      <c r="R44" s="983"/>
      <c r="S44" s="983"/>
      <c r="T44" s="983"/>
      <c r="U44" s="983"/>
      <c r="V44" s="983"/>
      <c r="W44" s="983"/>
      <c r="X44" s="983"/>
      <c r="Y44" s="983"/>
      <c r="Z44" s="983"/>
      <c r="AA44" s="983"/>
      <c r="AB44" s="983"/>
      <c r="AC44" s="983"/>
      <c r="AD44" s="983"/>
      <c r="AE44" s="983"/>
      <c r="AF44" s="983"/>
      <c r="AG44" s="983"/>
      <c r="AH44" s="983"/>
      <c r="AI44" s="983"/>
      <c r="BG44" s="273"/>
      <c r="BH44" s="339"/>
      <c r="BI44" s="339"/>
      <c r="BJ44" s="216"/>
    </row>
    <row r="45" spans="1:62" ht="13.5" x14ac:dyDescent="0.15">
      <c r="G45" s="983"/>
      <c r="H45" s="983"/>
      <c r="I45" s="983"/>
      <c r="J45" s="983"/>
      <c r="K45" s="983"/>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BG45" s="273"/>
      <c r="BH45" s="339"/>
      <c r="BI45" s="339"/>
      <c r="BJ45" s="216"/>
    </row>
    <row r="46" spans="1:62" ht="13.5" x14ac:dyDescent="0.15">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BG46" s="273"/>
      <c r="BH46" s="339"/>
      <c r="BI46" s="339"/>
      <c r="BJ46" s="216"/>
    </row>
    <row r="47" spans="1:62" ht="13.5" x14ac:dyDescent="0.15">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BG47" s="273"/>
      <c r="BH47" s="339"/>
      <c r="BI47" s="339"/>
      <c r="BJ47" s="216"/>
    </row>
    <row r="48" spans="1:62" ht="6.75" customHeight="1" x14ac:dyDescent="0.1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BG48" s="273"/>
      <c r="BH48" s="339"/>
      <c r="BI48" s="339"/>
      <c r="BJ48" s="216"/>
    </row>
    <row r="49" spans="6:231" ht="6.75" customHeight="1" x14ac:dyDescent="0.15">
      <c r="BG49" s="273"/>
      <c r="BH49" s="339"/>
      <c r="BI49" s="339"/>
      <c r="BJ49" s="216"/>
      <c r="CO49" s="208"/>
      <c r="CP49" s="175"/>
      <c r="CQ49" s="208"/>
    </row>
    <row r="50" spans="6:231" ht="13.5" customHeight="1" x14ac:dyDescent="0.15">
      <c r="BG50" s="273"/>
      <c r="BH50" s="339"/>
      <c r="BI50" s="339"/>
      <c r="BJ50" s="216"/>
      <c r="CO50" s="208"/>
      <c r="CP50" s="208"/>
      <c r="CQ50" s="208"/>
    </row>
    <row r="51" spans="6:231" ht="13.5" customHeight="1" x14ac:dyDescent="0.15">
      <c r="BG51" s="273"/>
      <c r="BH51" s="339"/>
      <c r="BI51" s="339"/>
      <c r="BJ51" s="216"/>
      <c r="CO51" s="208"/>
      <c r="CP51" s="208"/>
      <c r="CQ51" s="208"/>
    </row>
    <row r="52" spans="6:231" ht="13.5" customHeight="1" x14ac:dyDescent="0.15">
      <c r="BG52" s="273"/>
      <c r="BH52" s="339"/>
      <c r="BI52" s="339"/>
      <c r="BJ52" s="216"/>
      <c r="CO52" s="208"/>
      <c r="CP52" s="208"/>
      <c r="CQ52" s="208"/>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c r="EP52" s="216"/>
      <c r="EQ52" s="216"/>
      <c r="ER52" s="216"/>
      <c r="ES52" s="216"/>
      <c r="ET52" s="216"/>
      <c r="EU52" s="216"/>
      <c r="EV52" s="216"/>
      <c r="EW52" s="216"/>
      <c r="EX52" s="216"/>
      <c r="EY52" s="216"/>
      <c r="EZ52" s="216"/>
      <c r="FA52" s="216"/>
      <c r="FB52" s="216"/>
      <c r="FC52" s="216"/>
      <c r="FD52" s="216"/>
      <c r="FE52" s="216"/>
      <c r="FF52" s="216"/>
      <c r="FG52" s="216"/>
      <c r="FH52" s="216"/>
      <c r="FI52" s="216"/>
      <c r="FJ52" s="216"/>
      <c r="FK52" s="216"/>
      <c r="FL52" s="216"/>
      <c r="FM52" s="216"/>
      <c r="FN52" s="216"/>
      <c r="FO52" s="216"/>
      <c r="FP52" s="216"/>
      <c r="FQ52" s="216"/>
      <c r="FR52" s="216"/>
      <c r="FS52" s="216"/>
      <c r="FT52" s="216"/>
      <c r="FU52" s="216"/>
      <c r="FV52" s="216"/>
      <c r="FW52" s="216"/>
      <c r="FX52" s="216"/>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c r="GY52" s="216"/>
      <c r="GZ52" s="216"/>
      <c r="HA52" s="216"/>
      <c r="HB52" s="216"/>
      <c r="HC52" s="216"/>
      <c r="HD52" s="216"/>
      <c r="HE52" s="216"/>
      <c r="HF52" s="216"/>
      <c r="HG52" s="216"/>
      <c r="HH52" s="216"/>
      <c r="HI52" s="216"/>
      <c r="HJ52" s="216"/>
      <c r="HK52" s="216"/>
      <c r="HL52" s="216"/>
      <c r="HM52" s="216"/>
      <c r="HN52" s="216"/>
      <c r="HO52" s="216"/>
      <c r="HP52" s="216"/>
      <c r="HQ52" s="216"/>
      <c r="HR52" s="216"/>
      <c r="HS52" s="216"/>
      <c r="HT52" s="216"/>
      <c r="HU52" s="216"/>
      <c r="HV52" s="216"/>
      <c r="HW52" s="216"/>
    </row>
    <row r="53" spans="6:231" ht="13.5" customHeight="1" x14ac:dyDescent="0.15">
      <c r="F53" s="133"/>
      <c r="G53" s="133"/>
      <c r="H53" s="133"/>
      <c r="L53" s="5"/>
      <c r="M53" s="5"/>
      <c r="N53" s="5"/>
      <c r="BG53" s="273"/>
      <c r="BH53" s="339"/>
      <c r="BI53" s="339"/>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6:231" ht="13.5" customHeight="1" x14ac:dyDescent="0.15">
      <c r="BG54" s="273"/>
      <c r="BH54" s="339"/>
      <c r="BI54" s="339"/>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6:231" ht="13.5" customHeight="1" x14ac:dyDescent="0.15">
      <c r="BG55" s="273"/>
      <c r="BH55" s="339"/>
      <c r="BI55" s="339"/>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6:231" ht="13.5" customHeight="1" x14ac:dyDescent="0.15">
      <c r="F56" s="133"/>
      <c r="G56" s="133"/>
      <c r="H56" s="133"/>
      <c r="L56" s="5"/>
      <c r="M56" s="5"/>
      <c r="N56" s="5"/>
      <c r="BG56" s="273"/>
      <c r="BH56" s="339"/>
      <c r="BI56" s="339"/>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6:231" ht="13.5" customHeight="1" x14ac:dyDescent="0.15">
      <c r="BG57" s="273"/>
      <c r="BH57" s="342"/>
      <c r="BI57" s="134"/>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6:231" ht="13.5" customHeight="1" x14ac:dyDescent="0.15">
      <c r="AG58" s="122"/>
      <c r="AH58" s="122"/>
      <c r="AI58" s="122"/>
      <c r="BG58" s="273"/>
      <c r="BH58" s="342"/>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6:231" ht="13.5" customHeight="1" x14ac:dyDescent="0.15">
      <c r="L59" s="458"/>
      <c r="M59" s="458"/>
      <c r="N59" s="458"/>
      <c r="BG59" s="273"/>
      <c r="BH59" s="339"/>
      <c r="BI59" s="339"/>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6:231" ht="13.5" customHeight="1" x14ac:dyDescent="0.15">
      <c r="L60" s="132"/>
      <c r="M60" s="132"/>
      <c r="N60" s="132"/>
      <c r="BG60" s="273"/>
      <c r="BH60" s="339"/>
      <c r="BI60" s="339"/>
      <c r="BJ60" s="217"/>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6:231" ht="13.5" customHeight="1" x14ac:dyDescent="0.15">
      <c r="L61" s="132"/>
      <c r="M61" s="132"/>
      <c r="N61" s="132"/>
      <c r="BG61" s="273"/>
      <c r="BH61" s="339"/>
      <c r="BI61" s="339"/>
      <c r="BJ61" s="216"/>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6:231" ht="13.5" customHeight="1" x14ac:dyDescent="0.15">
      <c r="L62" s="458"/>
      <c r="M62" s="458"/>
      <c r="N62" s="458"/>
      <c r="BG62" s="273"/>
      <c r="BH62" s="339"/>
      <c r="BI62" s="339"/>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6:231" ht="13.5" customHeight="1" x14ac:dyDescent="0.15">
      <c r="L63" s="132"/>
      <c r="M63" s="132"/>
      <c r="N63" s="132"/>
      <c r="BG63" s="273"/>
      <c r="BH63" s="339"/>
      <c r="BI63" s="339"/>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6:231" ht="13.5" customHeight="1" x14ac:dyDescent="0.15">
      <c r="L64" s="132"/>
      <c r="M64" s="132"/>
      <c r="N64" s="132"/>
      <c r="BG64" s="273"/>
      <c r="BH64" s="339"/>
      <c r="BI64" s="339"/>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15">
      <c r="L65" s="458"/>
      <c r="M65" s="458"/>
      <c r="N65" s="458"/>
      <c r="BG65" s="273"/>
      <c r="BH65" s="339"/>
      <c r="BI65" s="339"/>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15">
      <c r="L66" s="215"/>
      <c r="M66" s="215"/>
      <c r="N66" s="215"/>
      <c r="BG66" s="273"/>
      <c r="BH66" s="339"/>
      <c r="BI66" s="339"/>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15">
      <c r="L67" s="215"/>
      <c r="M67" s="215"/>
      <c r="N67" s="215"/>
      <c r="BG67" s="273"/>
      <c r="BH67" s="339"/>
      <c r="BI67" s="339"/>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15">
      <c r="L68" s="214"/>
      <c r="M68" s="214"/>
      <c r="N68" s="214"/>
      <c r="W68" s="126"/>
      <c r="Z68" s="126"/>
      <c r="BG68" s="273"/>
      <c r="BH68" s="339"/>
      <c r="BI68" s="339"/>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15">
      <c r="BG69" s="273"/>
      <c r="BH69" s="339"/>
      <c r="BI69" s="339"/>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15">
      <c r="BG70" s="273"/>
      <c r="BH70" s="339"/>
      <c r="BI70" s="339"/>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15">
      <c r="AL71" s="127"/>
      <c r="BG71" s="273"/>
      <c r="BH71" s="339"/>
      <c r="BI71" s="339"/>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thickBot="1" x14ac:dyDescent="0.2">
      <c r="F72" s="122"/>
      <c r="L72" s="122"/>
      <c r="Y72" s="122"/>
      <c r="AK72" s="127"/>
      <c r="BG72" s="273"/>
      <c r="BH72" s="339"/>
      <c r="BI72" s="339"/>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Top="1" x14ac:dyDescent="0.15">
      <c r="F73" s="122"/>
      <c r="G73" s="980"/>
      <c r="H73" s="980"/>
      <c r="I73" s="980"/>
      <c r="J73" s="980"/>
      <c r="L73" s="122"/>
      <c r="M73" s="981"/>
      <c r="N73" s="981"/>
      <c r="O73" s="981"/>
      <c r="P73" s="981"/>
      <c r="Q73" s="981"/>
      <c r="R73" s="981"/>
      <c r="S73" s="981"/>
      <c r="T73" s="981"/>
      <c r="U73" s="981"/>
      <c r="V73" s="981"/>
      <c r="W73" s="981"/>
      <c r="Y73" s="122"/>
      <c r="Z73" s="982"/>
      <c r="AA73" s="982"/>
      <c r="AB73" s="982"/>
      <c r="AC73" s="982"/>
      <c r="AD73" s="982"/>
      <c r="AJ73" s="367"/>
      <c r="AK73" s="344"/>
      <c r="AL73" s="228"/>
      <c r="AM73" s="228"/>
      <c r="AN73" s="228"/>
      <c r="AO73" s="228"/>
      <c r="AP73" s="228"/>
      <c r="AQ73" s="228"/>
      <c r="AR73" s="228"/>
      <c r="AS73" s="228"/>
      <c r="AT73" s="228"/>
      <c r="AU73" s="228"/>
      <c r="AV73" s="228"/>
      <c r="AW73" s="228"/>
      <c r="AX73" s="228"/>
      <c r="AY73" s="228"/>
      <c r="AZ73" s="228"/>
      <c r="BA73" s="228"/>
      <c r="BG73" s="273"/>
      <c r="BH73" s="339"/>
      <c r="BI73" s="339"/>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x14ac:dyDescent="0.15">
      <c r="F74" s="122"/>
      <c r="G74" s="980"/>
      <c r="H74" s="980"/>
      <c r="I74" s="980"/>
      <c r="J74" s="980"/>
      <c r="L74" s="122"/>
      <c r="M74" s="981"/>
      <c r="N74" s="981"/>
      <c r="O74" s="981"/>
      <c r="P74" s="981"/>
      <c r="Q74" s="981"/>
      <c r="R74" s="981"/>
      <c r="S74" s="981"/>
      <c r="T74" s="981"/>
      <c r="U74" s="981"/>
      <c r="V74" s="981"/>
      <c r="W74" s="981"/>
      <c r="Y74" s="122"/>
      <c r="Z74" s="982"/>
      <c r="AA74" s="982"/>
      <c r="AB74" s="982"/>
      <c r="AC74" s="982"/>
      <c r="AD74" s="982"/>
      <c r="AJ74" s="368"/>
      <c r="AL74" s="228"/>
      <c r="AM74" s="228"/>
      <c r="AN74" s="228"/>
      <c r="AO74" s="228"/>
      <c r="AP74" s="228"/>
      <c r="AQ74" s="228"/>
      <c r="AR74" s="228"/>
      <c r="AS74" s="228"/>
      <c r="AT74" s="228"/>
      <c r="AU74" s="228"/>
      <c r="AV74" s="228"/>
      <c r="AW74" s="228"/>
      <c r="AX74" s="228"/>
      <c r="AY74" s="228"/>
      <c r="AZ74" s="228"/>
      <c r="BA74" s="228"/>
      <c r="BG74" s="273"/>
      <c r="BH74" s="339"/>
      <c r="BI74" s="339"/>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15">
      <c r="F75" s="122"/>
      <c r="G75" s="980"/>
      <c r="H75" s="980"/>
      <c r="I75" s="980"/>
      <c r="J75" s="980"/>
      <c r="L75" s="122"/>
      <c r="M75" s="981"/>
      <c r="N75" s="981"/>
      <c r="O75" s="981"/>
      <c r="P75" s="981"/>
      <c r="Q75" s="981"/>
      <c r="R75" s="981"/>
      <c r="S75" s="981"/>
      <c r="T75" s="981"/>
      <c r="U75" s="981"/>
      <c r="V75" s="981"/>
      <c r="W75" s="981"/>
      <c r="Y75" s="122"/>
      <c r="Z75" s="982"/>
      <c r="AA75" s="982"/>
      <c r="AB75" s="982"/>
      <c r="AC75" s="982"/>
      <c r="AD75" s="982"/>
      <c r="AL75" s="228"/>
      <c r="AM75" s="228"/>
      <c r="AN75" s="228"/>
      <c r="AO75" s="228"/>
      <c r="AP75" s="228"/>
      <c r="AQ75" s="228"/>
      <c r="AR75" s="228"/>
      <c r="AS75" s="228"/>
      <c r="AT75" s="228"/>
      <c r="AU75" s="228"/>
      <c r="AV75" s="228"/>
      <c r="AW75" s="228"/>
      <c r="AX75" s="228"/>
      <c r="AY75" s="228"/>
      <c r="AZ75" s="228"/>
      <c r="BA75" s="228"/>
      <c r="BG75" s="273"/>
      <c r="BH75" s="339"/>
      <c r="BI75" s="339"/>
      <c r="BJ75" s="216"/>
      <c r="CO75" s="208"/>
      <c r="CP75" s="208"/>
      <c r="CQ75" s="208"/>
      <c r="CR75" s="217"/>
      <c r="CS75" s="217"/>
      <c r="CT75" s="217"/>
      <c r="CU75" s="217"/>
      <c r="CV75" s="217"/>
      <c r="CW75" s="217"/>
      <c r="CX75" s="217"/>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15">
      <c r="F76" s="122"/>
      <c r="G76" s="980"/>
      <c r="H76" s="980"/>
      <c r="I76" s="980"/>
      <c r="J76" s="980"/>
      <c r="L76" s="122"/>
      <c r="M76" s="981"/>
      <c r="N76" s="981"/>
      <c r="O76" s="981"/>
      <c r="P76" s="981"/>
      <c r="Q76" s="981"/>
      <c r="R76" s="981"/>
      <c r="S76" s="981"/>
      <c r="T76" s="981"/>
      <c r="U76" s="981"/>
      <c r="V76" s="981"/>
      <c r="W76" s="981"/>
      <c r="Y76" s="122"/>
      <c r="Z76" s="982"/>
      <c r="AA76" s="982"/>
      <c r="AB76" s="982"/>
      <c r="AC76" s="982"/>
      <c r="AD76" s="982"/>
      <c r="AL76" s="228"/>
      <c r="AM76" s="228"/>
      <c r="AN76" s="228"/>
      <c r="AO76" s="228"/>
      <c r="AP76" s="228"/>
      <c r="AQ76" s="228"/>
      <c r="AR76" s="228"/>
      <c r="AS76" s="228"/>
      <c r="AT76" s="228"/>
      <c r="AU76" s="228"/>
      <c r="AV76" s="228"/>
      <c r="AW76" s="228"/>
      <c r="AX76" s="228"/>
      <c r="AY76" s="228"/>
      <c r="AZ76" s="228"/>
      <c r="BA76" s="228"/>
      <c r="BG76" s="273"/>
      <c r="BH76" s="339"/>
      <c r="BI76" s="339"/>
      <c r="BJ76" s="216"/>
      <c r="CO76" s="208"/>
      <c r="CP76" s="208"/>
      <c r="CQ76" s="208"/>
      <c r="CR76" s="216"/>
      <c r="CS76" s="216"/>
      <c r="CT76" s="216"/>
      <c r="CU76" s="216"/>
      <c r="CV76" s="216"/>
      <c r="CW76" s="216"/>
      <c r="CX76" s="216"/>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15">
      <c r="BG77" s="273"/>
      <c r="BH77" s="339"/>
      <c r="BI77" s="339"/>
      <c r="BJ77" s="216"/>
      <c r="CO77" s="208"/>
      <c r="CP77" s="208"/>
      <c r="CQ77" s="208"/>
      <c r="CR77" s="216"/>
      <c r="CS77" s="216"/>
      <c r="CT77" s="216"/>
      <c r="CU77" s="216"/>
      <c r="CV77" s="216"/>
      <c r="CW77" s="216"/>
      <c r="CX77" s="216"/>
      <c r="CY77" s="217"/>
      <c r="CZ77" s="217"/>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15">
      <c r="BG78" s="273"/>
      <c r="BH78" s="339"/>
      <c r="BI78" s="339"/>
      <c r="BJ78" s="216"/>
      <c r="CO78" s="208"/>
      <c r="CP78" s="208"/>
      <c r="CQ78" s="208"/>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15">
      <c r="BG79" s="273"/>
      <c r="BH79" s="339"/>
      <c r="BI79" s="339"/>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15">
      <c r="G80" s="944"/>
      <c r="H80" s="944"/>
      <c r="I80" s="944"/>
      <c r="J80" s="944"/>
      <c r="K80" s="944"/>
      <c r="L80" s="944"/>
      <c r="M80" s="944"/>
      <c r="N80" s="944"/>
      <c r="O80" s="944"/>
      <c r="P80" s="944"/>
      <c r="Q80" s="944"/>
      <c r="R80" s="944"/>
      <c r="S80" s="944"/>
      <c r="T80" s="944"/>
      <c r="U80" s="944"/>
      <c r="V80" s="944"/>
      <c r="W80" s="944"/>
      <c r="X80" s="944"/>
      <c r="Y80" s="944"/>
      <c r="Z80" s="944"/>
      <c r="AA80" s="944"/>
      <c r="AB80" s="944"/>
      <c r="AC80" s="944"/>
      <c r="AD80" s="944"/>
      <c r="AE80" s="944"/>
      <c r="AF80" s="944"/>
      <c r="AG80" s="944"/>
      <c r="AH80" s="944"/>
      <c r="AI80" s="944"/>
      <c r="BG80" s="273"/>
      <c r="BH80" s="339"/>
      <c r="BI80" s="339"/>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15">
      <c r="BG81" s="273"/>
      <c r="BH81" s="339"/>
      <c r="BI81" s="339"/>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15">
      <c r="BG82" s="273"/>
      <c r="BH82" s="339"/>
      <c r="BI82" s="339"/>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15">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BG83" s="273"/>
      <c r="BH83" s="339"/>
      <c r="BI83" s="339"/>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15">
      <c r="G84" s="944"/>
      <c r="H84" s="944"/>
      <c r="I84" s="944"/>
      <c r="J84" s="944"/>
      <c r="K84" s="944"/>
      <c r="L84" s="944"/>
      <c r="M84" s="944"/>
      <c r="N84" s="944"/>
      <c r="O84" s="944"/>
      <c r="P84" s="944"/>
      <c r="Q84" s="944"/>
      <c r="R84" s="944"/>
      <c r="S84" s="944"/>
      <c r="T84" s="944"/>
      <c r="U84" s="944"/>
      <c r="V84" s="944"/>
      <c r="W84" s="944"/>
      <c r="X84" s="944"/>
      <c r="Y84" s="944"/>
      <c r="Z84" s="944"/>
      <c r="AA84" s="944"/>
      <c r="AB84" s="944"/>
      <c r="AC84" s="944"/>
      <c r="AD84" s="944"/>
      <c r="AE84" s="944"/>
      <c r="AF84" s="944"/>
      <c r="AG84" s="944"/>
      <c r="AH84" s="944"/>
      <c r="AI84" s="944"/>
      <c r="BG84" s="273"/>
      <c r="BH84" s="339"/>
      <c r="BI84" s="339"/>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15">
      <c r="BG85" s="273"/>
      <c r="BH85" s="339"/>
      <c r="BI85" s="339"/>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15">
      <c r="BG86" s="273"/>
      <c r="BH86" s="339"/>
      <c r="BI86" s="339"/>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15">
      <c r="BG87" s="273"/>
      <c r="BH87" s="339"/>
      <c r="BI87" s="339"/>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15">
      <c r="BG88" s="273"/>
      <c r="BH88" s="339"/>
      <c r="BI88" s="339"/>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x14ac:dyDescent="0.15">
      <c r="BG89" s="273"/>
      <c r="BH89" s="339"/>
      <c r="BI89" s="339"/>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ht="13.5" x14ac:dyDescent="0.15">
      <c r="BG90" s="273"/>
      <c r="BH90" s="339"/>
      <c r="BI90" s="339"/>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ht="13.5" x14ac:dyDescent="0.15">
      <c r="BG91" s="273"/>
      <c r="BH91" s="339"/>
      <c r="BI91" s="339"/>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ht="13.5" x14ac:dyDescent="0.15">
      <c r="BG92" s="273"/>
      <c r="BH92" s="339"/>
      <c r="BI92" s="339"/>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ht="13.5" x14ac:dyDescent="0.15">
      <c r="BG93" s="273"/>
      <c r="BH93" s="339"/>
      <c r="BI93" s="339"/>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ht="13.5" x14ac:dyDescent="0.15">
      <c r="BG94" s="273"/>
      <c r="BH94" s="339"/>
      <c r="BI94" s="339"/>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ht="13.5" x14ac:dyDescent="0.15">
      <c r="BG95" s="273"/>
      <c r="BH95" s="339"/>
      <c r="BI95" s="339"/>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ht="13.5" x14ac:dyDescent="0.15">
      <c r="BG96" s="273"/>
      <c r="BH96" s="342"/>
      <c r="BI96" s="339"/>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ht="13.5" x14ac:dyDescent="0.15">
      <c r="BG97" s="273"/>
      <c r="BH97" s="342"/>
      <c r="BI97" s="339"/>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ht="13.5" x14ac:dyDescent="0.15">
      <c r="BG98" s="273"/>
      <c r="BH98" s="342"/>
      <c r="BI98" s="339"/>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ht="13.5" x14ac:dyDescent="0.15">
      <c r="BG99" s="273"/>
      <c r="BH99" s="342"/>
      <c r="BI99" s="339"/>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ht="13.5" x14ac:dyDescent="0.15">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ht="13.5" x14ac:dyDescent="0.15">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ht="13.5" x14ac:dyDescent="0.15">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ht="13.5" x14ac:dyDescent="0.15">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ht="13.5" x14ac:dyDescent="0.15">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ht="13.5" x14ac:dyDescent="0.15">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ht="13.5" x14ac:dyDescent="0.15">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ht="13.5" x14ac:dyDescent="0.15">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ht="13.5" x14ac:dyDescent="0.15">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ht="13.5" x14ac:dyDescent="0.15">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ht="13.5" x14ac:dyDescent="0.15">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x14ac:dyDescent="0.15">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15">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15">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15">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15">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sheetData>
  <sheetProtection algorithmName="SHA-512" hashValue="MCqTIqaT2nC+ZUJ/XYwxM++S2qyNnWGFTCJ+OyVD7J+cevWi47J8QPfMSNHHyE0vFZuQ685+IxcKoquVji8RaA==" saltValue="GssNajMPHwWP7CLSAhiKhg=="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AL32:AV32"/>
    <mergeCell ref="AL33:AV33"/>
    <mergeCell ref="M33:W33"/>
    <mergeCell ref="G29:J29"/>
    <mergeCell ref="G30:J30"/>
    <mergeCell ref="G32:J32"/>
    <mergeCell ref="Z32:AD32"/>
    <mergeCell ref="M32:W32"/>
    <mergeCell ref="M29:W29"/>
    <mergeCell ref="AL28:AV28"/>
    <mergeCell ref="AL29:AV29"/>
    <mergeCell ref="AL30:AV30"/>
    <mergeCell ref="AL31:AV31"/>
    <mergeCell ref="L15:N15"/>
    <mergeCell ref="L18:N18"/>
    <mergeCell ref="Z29:AD29"/>
    <mergeCell ref="Z30:AD30"/>
    <mergeCell ref="L22:N22"/>
    <mergeCell ref="Z28:AD28"/>
    <mergeCell ref="A1:AI2"/>
    <mergeCell ref="L6:N6"/>
    <mergeCell ref="L9:N9"/>
    <mergeCell ref="G40:AI40"/>
    <mergeCell ref="G31:J31"/>
    <mergeCell ref="L12:N12"/>
    <mergeCell ref="M28:W28"/>
    <mergeCell ref="Z31:AD31"/>
    <mergeCell ref="M31:W31"/>
    <mergeCell ref="G37:AI37"/>
    <mergeCell ref="G28:J28"/>
    <mergeCell ref="M30:W30"/>
    <mergeCell ref="G84:AI84"/>
    <mergeCell ref="Z74:AD74"/>
    <mergeCell ref="M75:W75"/>
    <mergeCell ref="Z75:AD75"/>
    <mergeCell ref="M76:W76"/>
    <mergeCell ref="M74:W74"/>
    <mergeCell ref="G75:J75"/>
    <mergeCell ref="G80:AI80"/>
    <mergeCell ref="Z76:AD76"/>
    <mergeCell ref="G74:J74"/>
    <mergeCell ref="G76:J76"/>
    <mergeCell ref="G73:J73"/>
    <mergeCell ref="M73:W73"/>
    <mergeCell ref="Z73:AD73"/>
    <mergeCell ref="G33:J33"/>
    <mergeCell ref="G38:AI38"/>
    <mergeCell ref="G44:AI44"/>
    <mergeCell ref="G45:AI45"/>
    <mergeCell ref="Z33:AD33"/>
    <mergeCell ref="G47:AI47"/>
    <mergeCell ref="G46:AI46"/>
    <mergeCell ref="G39:AI39"/>
  </mergeCells>
  <phoneticPr fontId="2"/>
  <conditionalFormatting sqref="L6:N6">
    <cfRule type="containsBlanks" dxfId="14" priority="4" stopIfTrue="1">
      <formula>LEN(TRIM(L6))=0</formula>
    </cfRule>
  </conditionalFormatting>
  <conditionalFormatting sqref="L9:N9">
    <cfRule type="containsBlanks" dxfId="13" priority="3" stopIfTrue="1">
      <formula>LEN(TRIM(L9))=0</formula>
    </cfRule>
  </conditionalFormatting>
  <dataValidations disablePrompts="1" count="4">
    <dataValidation imeMode="off" allowBlank="1" showInputMessage="1" showErrorMessage="1" sqref="F53:H53 AK40:AM40 F6:H6 F56:H56 F9:H9" xr:uid="{00000000-0002-0000-0800-000000000000}"/>
    <dataValidation imeMode="hiragana" allowBlank="1" showInputMessage="1" showErrorMessage="1" sqref="G83:I83 M28:M33 M73:M76 G43:I47" xr:uid="{00000000-0002-0000-0800-000001000000}"/>
    <dataValidation imeMode="halfAlpha" allowBlank="1" showInputMessage="1" showErrorMessage="1" sqref="Z28:AD33 L12:N23 Z73:AD76 L59:N68" xr:uid="{00000000-0002-0000-0800-000002000000}"/>
    <dataValidation type="list" allowBlank="1" showInputMessage="1" showErrorMessage="1" sqref="W23 Z23" xr:uid="{00000000-0002-0000-0800-000003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3000000}">
          <x14:formula1>
            <xm:f>利用方法!$BA$2:$BA$74</xm:f>
          </x14:formula1>
          <xm:sqref>AL28:AV33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42C5-DDBC-4ECC-A1B7-EE5592A1B987}">
  <dimension ref="A1:HW115"/>
  <sheetViews>
    <sheetView view="pageBreakPreview" zoomScaleNormal="100" zoomScaleSheetLayoutView="100" workbookViewId="0">
      <selection activeCell="AI3" sqref="AI3"/>
    </sheetView>
  </sheetViews>
  <sheetFormatPr defaultColWidth="2.625" defaultRowHeight="12.75" x14ac:dyDescent="0.15"/>
  <cols>
    <col min="1" max="33" width="2.625" style="27" customWidth="1"/>
    <col min="34" max="36" width="2.625" style="27"/>
    <col min="37" max="37" width="2.625" style="27" customWidth="1"/>
    <col min="38" max="64" width="5.75" style="27" customWidth="1"/>
    <col min="65" max="213" width="5.625" style="27" customWidth="1"/>
    <col min="214" max="16384" width="2.625" style="27"/>
  </cols>
  <sheetData>
    <row r="1" spans="1:35" ht="13.5" customHeight="1" x14ac:dyDescent="0.15">
      <c r="A1" s="949" t="s">
        <v>234</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15">
      <c r="B3" s="27" t="s">
        <v>235</v>
      </c>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3.5" x14ac:dyDescent="0.15">
      <c r="A6" s="27" t="s">
        <v>219</v>
      </c>
      <c r="F6" s="133"/>
      <c r="G6" s="133"/>
      <c r="H6" s="133"/>
      <c r="L6" s="943">
        <v>1</v>
      </c>
      <c r="M6" s="943"/>
      <c r="N6" s="943"/>
    </row>
    <row r="7" spans="1:35"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3.5" x14ac:dyDescent="0.15">
      <c r="A9" s="27" t="s">
        <v>236</v>
      </c>
      <c r="F9" s="133"/>
      <c r="G9" s="133"/>
      <c r="H9" s="133"/>
      <c r="L9" s="943" t="s">
        <v>1336</v>
      </c>
      <c r="M9" s="943"/>
      <c r="N9" s="943"/>
    </row>
    <row r="10" spans="1:35"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87"/>
      <c r="AH11" s="387"/>
      <c r="AI11" s="387"/>
    </row>
    <row r="12" spans="1:35" ht="13.5" x14ac:dyDescent="0.15">
      <c r="A12" s="27" t="s">
        <v>237</v>
      </c>
      <c r="L12" s="984"/>
      <c r="M12" s="984"/>
      <c r="N12" s="984"/>
      <c r="O12" s="27" t="s">
        <v>92</v>
      </c>
    </row>
    <row r="13" spans="1:35" ht="6.75" customHeight="1" x14ac:dyDescent="0.15">
      <c r="A13" s="108"/>
      <c r="B13" s="108"/>
      <c r="C13" s="108"/>
      <c r="D13" s="108"/>
      <c r="E13" s="108"/>
      <c r="F13" s="108"/>
      <c r="G13" s="108"/>
      <c r="H13" s="108"/>
      <c r="I13" s="108"/>
      <c r="J13" s="108"/>
      <c r="K13" s="108"/>
      <c r="L13" s="388"/>
      <c r="M13" s="388"/>
      <c r="N13" s="388"/>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15">
      <c r="A14" s="120"/>
      <c r="B14" s="120"/>
      <c r="C14" s="120"/>
      <c r="D14" s="120"/>
      <c r="E14" s="120"/>
      <c r="F14" s="120"/>
      <c r="G14" s="120"/>
      <c r="H14" s="120"/>
      <c r="I14" s="120"/>
      <c r="J14" s="120"/>
      <c r="K14" s="120"/>
      <c r="L14" s="389"/>
      <c r="M14" s="389"/>
      <c r="N14" s="389"/>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3.5" x14ac:dyDescent="0.15">
      <c r="A15" s="27" t="s">
        <v>238</v>
      </c>
      <c r="L15" s="984"/>
      <c r="M15" s="984"/>
      <c r="N15" s="984"/>
      <c r="O15" s="27" t="s">
        <v>92</v>
      </c>
    </row>
    <row r="16" spans="1:35" ht="6.75" customHeight="1" x14ac:dyDescent="0.15">
      <c r="A16" s="108"/>
      <c r="B16" s="108"/>
      <c r="C16" s="108"/>
      <c r="D16" s="108"/>
      <c r="E16" s="108"/>
      <c r="F16" s="108"/>
      <c r="G16" s="108"/>
      <c r="H16" s="108"/>
      <c r="I16" s="108"/>
      <c r="J16" s="108"/>
      <c r="K16" s="108"/>
      <c r="L16" s="388"/>
      <c r="M16" s="388"/>
      <c r="N16" s="388"/>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15">
      <c r="A17" s="120"/>
      <c r="B17" s="120"/>
      <c r="C17" s="120"/>
      <c r="D17" s="120"/>
      <c r="E17" s="120"/>
      <c r="F17" s="120"/>
      <c r="G17" s="120"/>
      <c r="H17" s="120"/>
      <c r="I17" s="120"/>
      <c r="J17" s="120"/>
      <c r="K17" s="120"/>
      <c r="L17" s="389"/>
      <c r="M17" s="389"/>
      <c r="N17" s="389"/>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ht="13.5" x14ac:dyDescent="0.15">
      <c r="A18" s="27" t="s">
        <v>239</v>
      </c>
      <c r="L18" s="984"/>
      <c r="M18" s="984"/>
      <c r="N18" s="984"/>
      <c r="O18" s="27" t="s">
        <v>92</v>
      </c>
    </row>
    <row r="19" spans="1:62" ht="6.75" customHeight="1" x14ac:dyDescent="0.15">
      <c r="A19" s="108"/>
      <c r="B19" s="108"/>
      <c r="C19" s="108"/>
      <c r="D19" s="108"/>
      <c r="E19" s="108"/>
      <c r="F19" s="108"/>
      <c r="G19" s="108"/>
      <c r="H19" s="108"/>
      <c r="I19" s="108"/>
      <c r="J19" s="108"/>
      <c r="K19" s="108"/>
      <c r="L19" s="388"/>
      <c r="M19" s="388"/>
      <c r="N19" s="388"/>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15">
      <c r="A20" s="120"/>
      <c r="B20" s="120"/>
      <c r="C20" s="120"/>
      <c r="D20" s="120"/>
      <c r="E20" s="120"/>
      <c r="F20" s="120"/>
      <c r="G20" s="120"/>
      <c r="H20" s="120"/>
      <c r="I20" s="120"/>
      <c r="J20" s="120"/>
      <c r="K20" s="120"/>
      <c r="L20" s="389"/>
      <c r="M20" s="389"/>
      <c r="N20" s="389"/>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ht="13.5" x14ac:dyDescent="0.15">
      <c r="A21" s="27" t="s">
        <v>686</v>
      </c>
      <c r="L21" s="215"/>
      <c r="M21" s="215"/>
      <c r="N21" s="215"/>
    </row>
    <row r="22" spans="1:62" ht="13.5" x14ac:dyDescent="0.15">
      <c r="C22" s="27" t="s">
        <v>687</v>
      </c>
      <c r="L22" s="984"/>
      <c r="M22" s="984"/>
      <c r="N22" s="984"/>
      <c r="O22" s="27" t="s">
        <v>92</v>
      </c>
    </row>
    <row r="23" spans="1:62" ht="13.5" x14ac:dyDescent="0.15">
      <c r="C23" s="27" t="s">
        <v>688</v>
      </c>
      <c r="L23" s="214"/>
      <c r="M23" s="214"/>
      <c r="N23" s="214"/>
      <c r="W23" s="126" t="s">
        <v>17</v>
      </c>
      <c r="X23" s="27" t="s">
        <v>230</v>
      </c>
      <c r="Z23" s="126" t="s">
        <v>17</v>
      </c>
      <c r="AA23" s="27" t="s">
        <v>231</v>
      </c>
    </row>
    <row r="24" spans="1:62" ht="6.75" customHeight="1" x14ac:dyDescent="0.1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1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15">
      <c r="A26" s="27" t="s">
        <v>240</v>
      </c>
      <c r="AL26" s="127" t="s">
        <v>628</v>
      </c>
    </row>
    <row r="27" spans="1:62" x14ac:dyDescent="0.15">
      <c r="F27" s="122" t="s">
        <v>13</v>
      </c>
      <c r="G27" s="27" t="s">
        <v>241</v>
      </c>
      <c r="K27" s="27" t="s">
        <v>16</v>
      </c>
      <c r="L27" s="122" t="s">
        <v>13</v>
      </c>
      <c r="M27" s="27" t="s">
        <v>242</v>
      </c>
      <c r="X27" s="27" t="s">
        <v>16</v>
      </c>
      <c r="Y27" s="122" t="s">
        <v>13</v>
      </c>
      <c r="Z27" s="27" t="s">
        <v>243</v>
      </c>
      <c r="AE27" s="27" t="s">
        <v>16</v>
      </c>
      <c r="AK27" s="127"/>
    </row>
    <row r="28" spans="1:62" ht="13.5" x14ac:dyDescent="0.15">
      <c r="C28" s="27" t="s">
        <v>116</v>
      </c>
      <c r="F28" s="122" t="s">
        <v>13</v>
      </c>
      <c r="G28" s="980" t="str">
        <f>IF(AL28="","",VLOOKUP($AL28,利用方法!$BA$2:$BC$74,2))</f>
        <v/>
      </c>
      <c r="H28" s="980"/>
      <c r="I28" s="980"/>
      <c r="J28" s="980"/>
      <c r="K28" s="27" t="s">
        <v>16</v>
      </c>
      <c r="L28" s="122" t="s">
        <v>13</v>
      </c>
      <c r="M28" s="985"/>
      <c r="N28" s="985"/>
      <c r="O28" s="985"/>
      <c r="P28" s="985"/>
      <c r="Q28" s="985"/>
      <c r="R28" s="985"/>
      <c r="S28" s="985"/>
      <c r="T28" s="985"/>
      <c r="U28" s="985"/>
      <c r="V28" s="985"/>
      <c r="W28" s="985"/>
      <c r="X28" s="27" t="s">
        <v>16</v>
      </c>
      <c r="Y28" s="122" t="s">
        <v>13</v>
      </c>
      <c r="Z28" s="982"/>
      <c r="AA28" s="982"/>
      <c r="AB28" s="982"/>
      <c r="AC28" s="982"/>
      <c r="AD28" s="982"/>
      <c r="AE28" s="27" t="s">
        <v>16</v>
      </c>
      <c r="AF28" s="27" t="s">
        <v>49</v>
      </c>
      <c r="AL28" s="986"/>
      <c r="AM28" s="986"/>
      <c r="AN28" s="986"/>
      <c r="AO28" s="986"/>
      <c r="AP28" s="986"/>
      <c r="AQ28" s="986"/>
      <c r="AR28" s="986"/>
      <c r="AS28" s="986"/>
      <c r="AT28" s="986"/>
      <c r="AU28" s="986"/>
      <c r="AV28" s="986"/>
      <c r="AW28" s="468"/>
      <c r="AX28" s="468"/>
      <c r="AY28" s="468"/>
      <c r="AZ28" s="468"/>
      <c r="BA28" s="468"/>
      <c r="BG28" s="273"/>
      <c r="BH28" s="340"/>
      <c r="BI28" s="339"/>
    </row>
    <row r="29" spans="1:62" ht="13.5" x14ac:dyDescent="0.15">
      <c r="C29" s="27" t="s">
        <v>117</v>
      </c>
      <c r="F29" s="122" t="s">
        <v>13</v>
      </c>
      <c r="G29" s="980" t="str">
        <f>IF(AL29="","",VLOOKUP($AL29,利用方法!$BA$2:$BC$74,2))</f>
        <v/>
      </c>
      <c r="H29" s="980"/>
      <c r="I29" s="980"/>
      <c r="J29" s="980"/>
      <c r="K29" s="27" t="s">
        <v>16</v>
      </c>
      <c r="L29" s="122" t="s">
        <v>13</v>
      </c>
      <c r="M29" s="985"/>
      <c r="N29" s="985"/>
      <c r="O29" s="985"/>
      <c r="P29" s="985"/>
      <c r="Q29" s="985"/>
      <c r="R29" s="985"/>
      <c r="S29" s="985"/>
      <c r="T29" s="985"/>
      <c r="U29" s="985"/>
      <c r="V29" s="985"/>
      <c r="W29" s="985"/>
      <c r="X29" s="27" t="s">
        <v>16</v>
      </c>
      <c r="Y29" s="122" t="s">
        <v>13</v>
      </c>
      <c r="Z29" s="982"/>
      <c r="AA29" s="982"/>
      <c r="AB29" s="982"/>
      <c r="AC29" s="982"/>
      <c r="AD29" s="982"/>
      <c r="AE29" s="27" t="s">
        <v>16</v>
      </c>
      <c r="AF29" s="27" t="s">
        <v>49</v>
      </c>
      <c r="AL29" s="986"/>
      <c r="AM29" s="986"/>
      <c r="AN29" s="986"/>
      <c r="AO29" s="986"/>
      <c r="AP29" s="986"/>
      <c r="AQ29" s="986"/>
      <c r="AR29" s="986"/>
      <c r="AS29" s="986"/>
      <c r="AT29" s="986"/>
      <c r="AU29" s="986"/>
      <c r="AV29" s="986"/>
      <c r="AW29" s="468"/>
      <c r="AX29" s="468"/>
      <c r="AY29" s="468"/>
      <c r="AZ29" s="468"/>
      <c r="BA29" s="468"/>
      <c r="BG29" s="273"/>
      <c r="BH29" s="339"/>
      <c r="BI29" s="339"/>
    </row>
    <row r="30" spans="1:62" ht="13.5" x14ac:dyDescent="0.15">
      <c r="C30" s="27" t="s">
        <v>118</v>
      </c>
      <c r="F30" s="122" t="s">
        <v>13</v>
      </c>
      <c r="G30" s="980" t="str">
        <f>IF(AL30="","",VLOOKUP($AL30,利用方法!$BA$2:$BC$74,2))</f>
        <v/>
      </c>
      <c r="H30" s="980"/>
      <c r="I30" s="980"/>
      <c r="J30" s="980"/>
      <c r="K30" s="27" t="s">
        <v>16</v>
      </c>
      <c r="L30" s="122" t="s">
        <v>13</v>
      </c>
      <c r="M30" s="985"/>
      <c r="N30" s="985"/>
      <c r="O30" s="985"/>
      <c r="P30" s="985"/>
      <c r="Q30" s="985"/>
      <c r="R30" s="985"/>
      <c r="S30" s="985"/>
      <c r="T30" s="985"/>
      <c r="U30" s="985"/>
      <c r="V30" s="985"/>
      <c r="W30" s="985"/>
      <c r="X30" s="27" t="s">
        <v>16</v>
      </c>
      <c r="Y30" s="122" t="s">
        <v>13</v>
      </c>
      <c r="Z30" s="982"/>
      <c r="AA30" s="982"/>
      <c r="AB30" s="982"/>
      <c r="AC30" s="982"/>
      <c r="AD30" s="982"/>
      <c r="AE30" s="27" t="s">
        <v>16</v>
      </c>
      <c r="AF30" s="27" t="s">
        <v>49</v>
      </c>
      <c r="AL30" s="986"/>
      <c r="AM30" s="986"/>
      <c r="AN30" s="986"/>
      <c r="AO30" s="986"/>
      <c r="AP30" s="986"/>
      <c r="AQ30" s="986"/>
      <c r="AR30" s="986"/>
      <c r="AS30" s="986"/>
      <c r="AT30" s="986"/>
      <c r="AU30" s="986"/>
      <c r="AV30" s="986"/>
      <c r="AW30" s="468"/>
      <c r="AX30" s="468"/>
      <c r="AY30" s="468"/>
      <c r="AZ30" s="468"/>
      <c r="BA30" s="468"/>
      <c r="BG30" s="273"/>
      <c r="BH30" s="339"/>
      <c r="BI30" s="339"/>
    </row>
    <row r="31" spans="1:62" ht="13.5" x14ac:dyDescent="0.15">
      <c r="C31" s="27" t="s">
        <v>119</v>
      </c>
      <c r="F31" s="122" t="s">
        <v>13</v>
      </c>
      <c r="G31" s="980" t="str">
        <f>IF(AL31="","",VLOOKUP($AL31,利用方法!$BA$2:$BC$74,2))</f>
        <v/>
      </c>
      <c r="H31" s="980"/>
      <c r="I31" s="980"/>
      <c r="J31" s="980"/>
      <c r="K31" s="27" t="s">
        <v>16</v>
      </c>
      <c r="L31" s="122" t="s">
        <v>13</v>
      </c>
      <c r="M31" s="985"/>
      <c r="N31" s="985"/>
      <c r="O31" s="985"/>
      <c r="P31" s="985"/>
      <c r="Q31" s="985"/>
      <c r="R31" s="985"/>
      <c r="S31" s="985"/>
      <c r="T31" s="985"/>
      <c r="U31" s="985"/>
      <c r="V31" s="985"/>
      <c r="W31" s="985"/>
      <c r="X31" s="27" t="s">
        <v>16</v>
      </c>
      <c r="Y31" s="122" t="s">
        <v>13</v>
      </c>
      <c r="Z31" s="982"/>
      <c r="AA31" s="982"/>
      <c r="AB31" s="982"/>
      <c r="AC31" s="982"/>
      <c r="AD31" s="982"/>
      <c r="AE31" s="27" t="s">
        <v>16</v>
      </c>
      <c r="AF31" s="27" t="s">
        <v>49</v>
      </c>
      <c r="AL31" s="986"/>
      <c r="AM31" s="986"/>
      <c r="AN31" s="986"/>
      <c r="AO31" s="986"/>
      <c r="AP31" s="986"/>
      <c r="AQ31" s="986"/>
      <c r="AR31" s="986"/>
      <c r="AS31" s="986"/>
      <c r="AT31" s="986"/>
      <c r="AU31" s="986"/>
      <c r="AV31" s="986"/>
      <c r="AW31" s="468"/>
      <c r="AX31" s="468"/>
      <c r="AY31" s="468"/>
      <c r="AZ31" s="468"/>
      <c r="BA31" s="468"/>
      <c r="BG31" s="273"/>
      <c r="BH31" s="339"/>
      <c r="BI31" s="339"/>
      <c r="BJ31" s="216"/>
    </row>
    <row r="32" spans="1:62" ht="13.5" x14ac:dyDescent="0.15">
      <c r="C32" s="27" t="s">
        <v>120</v>
      </c>
      <c r="F32" s="122" t="s">
        <v>13</v>
      </c>
      <c r="G32" s="980" t="str">
        <f>IF(AL32="","",VLOOKUP($AL32,利用方法!$BA$2:$BC$74,2))</f>
        <v/>
      </c>
      <c r="H32" s="980"/>
      <c r="I32" s="980"/>
      <c r="J32" s="980"/>
      <c r="K32" s="27" t="s">
        <v>16</v>
      </c>
      <c r="L32" s="122" t="s">
        <v>13</v>
      </c>
      <c r="M32" s="985"/>
      <c r="N32" s="985"/>
      <c r="O32" s="985"/>
      <c r="P32" s="985"/>
      <c r="Q32" s="985"/>
      <c r="R32" s="985"/>
      <c r="S32" s="985"/>
      <c r="T32" s="985"/>
      <c r="U32" s="985"/>
      <c r="V32" s="985"/>
      <c r="W32" s="985"/>
      <c r="X32" s="27" t="s">
        <v>16</v>
      </c>
      <c r="Y32" s="122" t="s">
        <v>13</v>
      </c>
      <c r="Z32" s="982"/>
      <c r="AA32" s="982"/>
      <c r="AB32" s="982"/>
      <c r="AC32" s="982"/>
      <c r="AD32" s="982"/>
      <c r="AE32" s="27" t="s">
        <v>16</v>
      </c>
      <c r="AF32" s="27" t="s">
        <v>49</v>
      </c>
      <c r="AL32" s="986"/>
      <c r="AM32" s="986"/>
      <c r="AN32" s="986"/>
      <c r="AO32" s="986"/>
      <c r="AP32" s="986"/>
      <c r="AQ32" s="986"/>
      <c r="AR32" s="986"/>
      <c r="AS32" s="986"/>
      <c r="AT32" s="986"/>
      <c r="AU32" s="986"/>
      <c r="AV32" s="986"/>
      <c r="AW32" s="468"/>
      <c r="AX32" s="468"/>
      <c r="AY32" s="468"/>
      <c r="AZ32" s="468"/>
      <c r="BA32" s="468"/>
      <c r="BG32" s="273"/>
      <c r="BH32" s="339"/>
      <c r="BI32" s="339"/>
      <c r="BJ32" s="216"/>
    </row>
    <row r="33" spans="1:62" ht="13.5" x14ac:dyDescent="0.15">
      <c r="C33" s="27" t="s">
        <v>121</v>
      </c>
      <c r="F33" s="122" t="s">
        <v>13</v>
      </c>
      <c r="G33" s="980" t="str">
        <f>IF(AL33="","",VLOOKUP($AL33,利用方法!$BA$2:$BC$74,2))</f>
        <v/>
      </c>
      <c r="H33" s="980"/>
      <c r="I33" s="980"/>
      <c r="J33" s="980"/>
      <c r="K33" s="27" t="s">
        <v>16</v>
      </c>
      <c r="L33" s="122" t="s">
        <v>13</v>
      </c>
      <c r="M33" s="985"/>
      <c r="N33" s="985"/>
      <c r="O33" s="985"/>
      <c r="P33" s="985"/>
      <c r="Q33" s="985"/>
      <c r="R33" s="985"/>
      <c r="S33" s="985"/>
      <c r="T33" s="985"/>
      <c r="U33" s="985"/>
      <c r="V33" s="985"/>
      <c r="W33" s="985"/>
      <c r="X33" s="27" t="s">
        <v>16</v>
      </c>
      <c r="Y33" s="122" t="s">
        <v>13</v>
      </c>
      <c r="Z33" s="982"/>
      <c r="AA33" s="982"/>
      <c r="AB33" s="982"/>
      <c r="AC33" s="982"/>
      <c r="AD33" s="982"/>
      <c r="AE33" s="27" t="s">
        <v>16</v>
      </c>
      <c r="AF33" s="27" t="s">
        <v>49</v>
      </c>
      <c r="AL33" s="986"/>
      <c r="AM33" s="986"/>
      <c r="AN33" s="986"/>
      <c r="AO33" s="986"/>
      <c r="AP33" s="986"/>
      <c r="AQ33" s="986"/>
      <c r="AR33" s="986"/>
      <c r="AS33" s="986"/>
      <c r="AT33" s="986"/>
      <c r="AU33" s="986"/>
      <c r="AV33" s="986"/>
      <c r="AW33" s="468"/>
      <c r="AX33" s="468"/>
      <c r="AY33" s="468"/>
      <c r="AZ33" s="468"/>
      <c r="BA33" s="468"/>
      <c r="BG33" s="273"/>
      <c r="BH33" s="339"/>
      <c r="BI33" s="339"/>
      <c r="BJ33" s="216"/>
    </row>
    <row r="34" spans="1:62" ht="6.75" customHeight="1" x14ac:dyDescent="0.1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9"/>
      <c r="BI34" s="339"/>
      <c r="BJ34" s="216"/>
    </row>
    <row r="35" spans="1:62" ht="6.75"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9"/>
      <c r="BI35" s="339"/>
      <c r="BJ35" s="216"/>
    </row>
    <row r="36" spans="1:62" ht="13.5" customHeight="1" x14ac:dyDescent="0.15">
      <c r="A36" s="27" t="s">
        <v>244</v>
      </c>
      <c r="AL36" s="27" t="s">
        <v>700</v>
      </c>
      <c r="AO36" s="229" t="str">
        <f>SUM(Z28:AD33)&amp;"㎡"</f>
        <v>0㎡</v>
      </c>
      <c r="BG36" s="273"/>
      <c r="BH36" s="339"/>
      <c r="BI36" s="339"/>
      <c r="BJ36" s="216"/>
    </row>
    <row r="37" spans="1:62" ht="13.5" customHeight="1" x14ac:dyDescent="0.15">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3"/>
      <c r="AI37" s="983"/>
      <c r="AL37" s="27" t="s">
        <v>701</v>
      </c>
      <c r="AO37" s="229"/>
      <c r="BG37" s="273"/>
      <c r="BH37" s="339"/>
      <c r="BI37" s="339"/>
      <c r="BJ37" s="216"/>
    </row>
    <row r="38" spans="1:62" ht="13.5" customHeight="1" x14ac:dyDescent="0.15">
      <c r="G38" s="983"/>
      <c r="H38" s="983"/>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BG38" s="273"/>
      <c r="BH38" s="339"/>
      <c r="BI38" s="339"/>
      <c r="BJ38" s="216"/>
    </row>
    <row r="39" spans="1:62" ht="13.5" customHeight="1" x14ac:dyDescent="0.15">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BG39" s="273"/>
      <c r="BH39" s="339"/>
      <c r="BI39" s="339"/>
      <c r="BJ39" s="216"/>
    </row>
    <row r="40" spans="1:62" ht="13.5" x14ac:dyDescent="0.15">
      <c r="G40" s="983"/>
      <c r="H40" s="983"/>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K40" s="132"/>
      <c r="AL40" s="132"/>
      <c r="AM40" s="132"/>
      <c r="BG40" s="273"/>
      <c r="BH40" s="339"/>
      <c r="BI40" s="339"/>
      <c r="BJ40" s="216"/>
    </row>
    <row r="41" spans="1:62" ht="6.75" customHeight="1" x14ac:dyDescent="0.1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BG41" s="273"/>
      <c r="BH41" s="339"/>
      <c r="BI41" s="339"/>
      <c r="BJ41" s="216"/>
    </row>
    <row r="42" spans="1:62" ht="6.75" customHeight="1" x14ac:dyDescent="0.1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BG42" s="273"/>
      <c r="BH42" s="342"/>
      <c r="BI42" s="339"/>
      <c r="BJ42" s="216"/>
    </row>
    <row r="43" spans="1:62" ht="13.5" x14ac:dyDescent="0.15">
      <c r="A43" s="27" t="s">
        <v>245</v>
      </c>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BG43" s="273"/>
      <c r="BH43" s="339"/>
      <c r="BI43" s="339"/>
      <c r="BJ43" s="216"/>
    </row>
    <row r="44" spans="1:62" ht="13.5" x14ac:dyDescent="0.15">
      <c r="G44" s="983"/>
      <c r="H44" s="983"/>
      <c r="I44" s="983"/>
      <c r="J44" s="983"/>
      <c r="K44" s="983"/>
      <c r="L44" s="983"/>
      <c r="M44" s="983"/>
      <c r="N44" s="983"/>
      <c r="O44" s="983"/>
      <c r="P44" s="983"/>
      <c r="Q44" s="983"/>
      <c r="R44" s="983"/>
      <c r="S44" s="983"/>
      <c r="T44" s="983"/>
      <c r="U44" s="983"/>
      <c r="V44" s="983"/>
      <c r="W44" s="983"/>
      <c r="X44" s="983"/>
      <c r="Y44" s="983"/>
      <c r="Z44" s="983"/>
      <c r="AA44" s="983"/>
      <c r="AB44" s="983"/>
      <c r="AC44" s="983"/>
      <c r="AD44" s="983"/>
      <c r="AE44" s="983"/>
      <c r="AF44" s="983"/>
      <c r="AG44" s="983"/>
      <c r="AH44" s="983"/>
      <c r="AI44" s="983"/>
      <c r="BG44" s="273"/>
      <c r="BH44" s="339"/>
      <c r="BI44" s="339"/>
      <c r="BJ44" s="216"/>
    </row>
    <row r="45" spans="1:62" ht="13.5" x14ac:dyDescent="0.15">
      <c r="G45" s="983"/>
      <c r="H45" s="983"/>
      <c r="I45" s="983"/>
      <c r="J45" s="983"/>
      <c r="K45" s="983"/>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BG45" s="273"/>
      <c r="BH45" s="339"/>
      <c r="BI45" s="339"/>
      <c r="BJ45" s="216"/>
    </row>
    <row r="46" spans="1:62" ht="13.5" x14ac:dyDescent="0.15">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BG46" s="273"/>
      <c r="BH46" s="339"/>
      <c r="BI46" s="339"/>
      <c r="BJ46" s="216"/>
    </row>
    <row r="47" spans="1:62" ht="13.5" x14ac:dyDescent="0.15">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BG47" s="273"/>
      <c r="BH47" s="339"/>
      <c r="BI47" s="339"/>
      <c r="BJ47" s="216"/>
    </row>
    <row r="48" spans="1:62" ht="6.75" customHeight="1" x14ac:dyDescent="0.1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BG48" s="273"/>
      <c r="BH48" s="339"/>
      <c r="BI48" s="339"/>
      <c r="BJ48" s="216"/>
    </row>
    <row r="49" spans="6:231" ht="6.75" customHeight="1" x14ac:dyDescent="0.15">
      <c r="BG49" s="273"/>
      <c r="BH49" s="339"/>
      <c r="BI49" s="339"/>
      <c r="BJ49" s="216"/>
      <c r="CO49" s="208"/>
      <c r="CP49" s="175"/>
      <c r="CQ49" s="208"/>
    </row>
    <row r="50" spans="6:231" ht="13.5" customHeight="1" x14ac:dyDescent="0.15">
      <c r="BG50" s="273"/>
      <c r="BH50" s="339"/>
      <c r="BI50" s="339"/>
      <c r="BJ50" s="216"/>
      <c r="CO50" s="208"/>
      <c r="CP50" s="208"/>
      <c r="CQ50" s="208"/>
    </row>
    <row r="51" spans="6:231" ht="13.5" customHeight="1" x14ac:dyDescent="0.15">
      <c r="BG51" s="273"/>
      <c r="BH51" s="339"/>
      <c r="BI51" s="339"/>
      <c r="BJ51" s="216"/>
      <c r="CO51" s="208"/>
      <c r="CP51" s="208"/>
      <c r="CQ51" s="208"/>
    </row>
    <row r="52" spans="6:231" ht="13.5" customHeight="1" x14ac:dyDescent="0.15">
      <c r="BG52" s="273"/>
      <c r="BH52" s="339"/>
      <c r="BI52" s="339"/>
      <c r="BJ52" s="216"/>
      <c r="CO52" s="208"/>
      <c r="CP52" s="208"/>
      <c r="CQ52" s="208"/>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c r="EP52" s="216"/>
      <c r="EQ52" s="216"/>
      <c r="ER52" s="216"/>
      <c r="ES52" s="216"/>
      <c r="ET52" s="216"/>
      <c r="EU52" s="216"/>
      <c r="EV52" s="216"/>
      <c r="EW52" s="216"/>
      <c r="EX52" s="216"/>
      <c r="EY52" s="216"/>
      <c r="EZ52" s="216"/>
      <c r="FA52" s="216"/>
      <c r="FB52" s="216"/>
      <c r="FC52" s="216"/>
      <c r="FD52" s="216"/>
      <c r="FE52" s="216"/>
      <c r="FF52" s="216"/>
      <c r="FG52" s="216"/>
      <c r="FH52" s="216"/>
      <c r="FI52" s="216"/>
      <c r="FJ52" s="216"/>
      <c r="FK52" s="216"/>
      <c r="FL52" s="216"/>
      <c r="FM52" s="216"/>
      <c r="FN52" s="216"/>
      <c r="FO52" s="216"/>
      <c r="FP52" s="216"/>
      <c r="FQ52" s="216"/>
      <c r="FR52" s="216"/>
      <c r="FS52" s="216"/>
      <c r="FT52" s="216"/>
      <c r="FU52" s="216"/>
      <c r="FV52" s="216"/>
      <c r="FW52" s="216"/>
      <c r="FX52" s="216"/>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c r="GY52" s="216"/>
      <c r="GZ52" s="216"/>
      <c r="HA52" s="216"/>
      <c r="HB52" s="216"/>
      <c r="HC52" s="216"/>
      <c r="HD52" s="216"/>
      <c r="HE52" s="216"/>
      <c r="HF52" s="216"/>
      <c r="HG52" s="216"/>
      <c r="HH52" s="216"/>
      <c r="HI52" s="216"/>
      <c r="HJ52" s="216"/>
      <c r="HK52" s="216"/>
      <c r="HL52" s="216"/>
      <c r="HM52" s="216"/>
      <c r="HN52" s="216"/>
      <c r="HO52" s="216"/>
      <c r="HP52" s="216"/>
      <c r="HQ52" s="216"/>
      <c r="HR52" s="216"/>
      <c r="HS52" s="216"/>
      <c r="HT52" s="216"/>
      <c r="HU52" s="216"/>
      <c r="HV52" s="216"/>
      <c r="HW52" s="216"/>
    </row>
    <row r="53" spans="6:231" ht="13.5" customHeight="1" x14ac:dyDescent="0.15">
      <c r="F53" s="133"/>
      <c r="G53" s="133"/>
      <c r="H53" s="133"/>
      <c r="L53" s="5"/>
      <c r="M53" s="5"/>
      <c r="N53" s="5"/>
      <c r="BG53" s="273"/>
      <c r="BH53" s="339"/>
      <c r="BI53" s="339"/>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6:231" ht="13.5" customHeight="1" x14ac:dyDescent="0.15">
      <c r="BG54" s="273"/>
      <c r="BH54" s="339"/>
      <c r="BI54" s="339"/>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6:231" ht="13.5" customHeight="1" x14ac:dyDescent="0.15">
      <c r="BG55" s="273"/>
      <c r="BH55" s="339"/>
      <c r="BI55" s="339"/>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6:231" ht="13.5" customHeight="1" x14ac:dyDescent="0.15">
      <c r="F56" s="133"/>
      <c r="G56" s="133"/>
      <c r="H56" s="133"/>
      <c r="L56" s="5"/>
      <c r="M56" s="5"/>
      <c r="N56" s="5"/>
      <c r="BG56" s="273"/>
      <c r="BH56" s="339"/>
      <c r="BI56" s="339"/>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6:231" ht="13.5" customHeight="1" x14ac:dyDescent="0.15">
      <c r="BG57" s="273"/>
      <c r="BH57" s="342"/>
      <c r="BI57" s="134"/>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6:231" ht="13.5" customHeight="1" x14ac:dyDescent="0.15">
      <c r="AG58" s="122"/>
      <c r="AH58" s="122"/>
      <c r="AI58" s="122"/>
      <c r="BG58" s="273"/>
      <c r="BH58" s="342"/>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6:231" ht="13.5" customHeight="1" x14ac:dyDescent="0.15">
      <c r="L59" s="458"/>
      <c r="M59" s="458"/>
      <c r="N59" s="458"/>
      <c r="BG59" s="273"/>
      <c r="BH59" s="339"/>
      <c r="BI59" s="339"/>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6:231" ht="13.5" customHeight="1" x14ac:dyDescent="0.15">
      <c r="L60" s="132"/>
      <c r="M60" s="132"/>
      <c r="N60" s="132"/>
      <c r="BG60" s="273"/>
      <c r="BH60" s="339"/>
      <c r="BI60" s="339"/>
      <c r="BJ60" s="217"/>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6:231" ht="13.5" customHeight="1" x14ac:dyDescent="0.15">
      <c r="L61" s="132"/>
      <c r="M61" s="132"/>
      <c r="N61" s="132"/>
      <c r="BG61" s="273"/>
      <c r="BH61" s="339"/>
      <c r="BI61" s="339"/>
      <c r="BJ61" s="216"/>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6:231" ht="13.5" customHeight="1" x14ac:dyDescent="0.15">
      <c r="L62" s="458"/>
      <c r="M62" s="458"/>
      <c r="N62" s="458"/>
      <c r="BG62" s="273"/>
      <c r="BH62" s="339"/>
      <c r="BI62" s="339"/>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6:231" ht="13.5" customHeight="1" x14ac:dyDescent="0.15">
      <c r="L63" s="132"/>
      <c r="M63" s="132"/>
      <c r="N63" s="132"/>
      <c r="BG63" s="273"/>
      <c r="BH63" s="339"/>
      <c r="BI63" s="339"/>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6:231" ht="13.5" customHeight="1" x14ac:dyDescent="0.15">
      <c r="L64" s="132"/>
      <c r="M64" s="132"/>
      <c r="N64" s="132"/>
      <c r="BG64" s="273"/>
      <c r="BH64" s="339"/>
      <c r="BI64" s="339"/>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15">
      <c r="L65" s="458"/>
      <c r="M65" s="458"/>
      <c r="N65" s="458"/>
      <c r="BG65" s="273"/>
      <c r="BH65" s="339"/>
      <c r="BI65" s="339"/>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15">
      <c r="L66" s="215"/>
      <c r="M66" s="215"/>
      <c r="N66" s="215"/>
      <c r="BG66" s="273"/>
      <c r="BH66" s="339"/>
      <c r="BI66" s="339"/>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15">
      <c r="L67" s="215"/>
      <c r="M67" s="215"/>
      <c r="N67" s="215"/>
      <c r="BG67" s="273"/>
      <c r="BH67" s="339"/>
      <c r="BI67" s="339"/>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15">
      <c r="L68" s="214"/>
      <c r="M68" s="214"/>
      <c r="N68" s="214"/>
      <c r="W68" s="126"/>
      <c r="Z68" s="126"/>
      <c r="BG68" s="273"/>
      <c r="BH68" s="339"/>
      <c r="BI68" s="339"/>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15">
      <c r="BG69" s="273"/>
      <c r="BH69" s="339"/>
      <c r="BI69" s="339"/>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15">
      <c r="BG70" s="273"/>
      <c r="BH70" s="339"/>
      <c r="BI70" s="339"/>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15">
      <c r="AL71" s="127"/>
      <c r="BG71" s="273"/>
      <c r="BH71" s="339"/>
      <c r="BI71" s="339"/>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thickBot="1" x14ac:dyDescent="0.2">
      <c r="F72" s="122"/>
      <c r="L72" s="122"/>
      <c r="Y72" s="122"/>
      <c r="AK72" s="127"/>
      <c r="BG72" s="273"/>
      <c r="BH72" s="339"/>
      <c r="BI72" s="339"/>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Top="1" x14ac:dyDescent="0.15">
      <c r="F73" s="122"/>
      <c r="G73" s="980"/>
      <c r="H73" s="980"/>
      <c r="I73" s="980"/>
      <c r="J73" s="980"/>
      <c r="L73" s="122"/>
      <c r="M73" s="981"/>
      <c r="N73" s="981"/>
      <c r="O73" s="981"/>
      <c r="P73" s="981"/>
      <c r="Q73" s="981"/>
      <c r="R73" s="981"/>
      <c r="S73" s="981"/>
      <c r="T73" s="981"/>
      <c r="U73" s="981"/>
      <c r="V73" s="981"/>
      <c r="W73" s="981"/>
      <c r="Y73" s="122"/>
      <c r="Z73" s="982"/>
      <c r="AA73" s="982"/>
      <c r="AB73" s="982"/>
      <c r="AC73" s="982"/>
      <c r="AD73" s="982"/>
      <c r="AJ73" s="367"/>
      <c r="AK73" s="344"/>
      <c r="AL73" s="228"/>
      <c r="AM73" s="228"/>
      <c r="AN73" s="228"/>
      <c r="AO73" s="228"/>
      <c r="AP73" s="228"/>
      <c r="AQ73" s="228"/>
      <c r="AR73" s="228"/>
      <c r="AS73" s="228"/>
      <c r="AT73" s="228"/>
      <c r="AU73" s="228"/>
      <c r="AV73" s="228"/>
      <c r="AW73" s="228"/>
      <c r="AX73" s="228"/>
      <c r="AY73" s="228"/>
      <c r="AZ73" s="228"/>
      <c r="BA73" s="228"/>
      <c r="BG73" s="273"/>
      <c r="BH73" s="339"/>
      <c r="BI73" s="339"/>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x14ac:dyDescent="0.15">
      <c r="F74" s="122"/>
      <c r="G74" s="980"/>
      <c r="H74" s="980"/>
      <c r="I74" s="980"/>
      <c r="J74" s="980"/>
      <c r="L74" s="122"/>
      <c r="M74" s="981"/>
      <c r="N74" s="981"/>
      <c r="O74" s="981"/>
      <c r="P74" s="981"/>
      <c r="Q74" s="981"/>
      <c r="R74" s="981"/>
      <c r="S74" s="981"/>
      <c r="T74" s="981"/>
      <c r="U74" s="981"/>
      <c r="V74" s="981"/>
      <c r="W74" s="981"/>
      <c r="Y74" s="122"/>
      <c r="Z74" s="982"/>
      <c r="AA74" s="982"/>
      <c r="AB74" s="982"/>
      <c r="AC74" s="982"/>
      <c r="AD74" s="982"/>
      <c r="AJ74" s="368"/>
      <c r="AL74" s="228"/>
      <c r="AM74" s="228"/>
      <c r="AN74" s="228"/>
      <c r="AO74" s="228"/>
      <c r="AP74" s="228"/>
      <c r="AQ74" s="228"/>
      <c r="AR74" s="228"/>
      <c r="AS74" s="228"/>
      <c r="AT74" s="228"/>
      <c r="AU74" s="228"/>
      <c r="AV74" s="228"/>
      <c r="AW74" s="228"/>
      <c r="AX74" s="228"/>
      <c r="AY74" s="228"/>
      <c r="AZ74" s="228"/>
      <c r="BA74" s="228"/>
      <c r="BG74" s="273"/>
      <c r="BH74" s="339"/>
      <c r="BI74" s="339"/>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15">
      <c r="F75" s="122"/>
      <c r="G75" s="980"/>
      <c r="H75" s="980"/>
      <c r="I75" s="980"/>
      <c r="J75" s="980"/>
      <c r="L75" s="122"/>
      <c r="M75" s="981"/>
      <c r="N75" s="981"/>
      <c r="O75" s="981"/>
      <c r="P75" s="981"/>
      <c r="Q75" s="981"/>
      <c r="R75" s="981"/>
      <c r="S75" s="981"/>
      <c r="T75" s="981"/>
      <c r="U75" s="981"/>
      <c r="V75" s="981"/>
      <c r="W75" s="981"/>
      <c r="Y75" s="122"/>
      <c r="Z75" s="982"/>
      <c r="AA75" s="982"/>
      <c r="AB75" s="982"/>
      <c r="AC75" s="982"/>
      <c r="AD75" s="982"/>
      <c r="AL75" s="228"/>
      <c r="AM75" s="228"/>
      <c r="AN75" s="228"/>
      <c r="AO75" s="228"/>
      <c r="AP75" s="228"/>
      <c r="AQ75" s="228"/>
      <c r="AR75" s="228"/>
      <c r="AS75" s="228"/>
      <c r="AT75" s="228"/>
      <c r="AU75" s="228"/>
      <c r="AV75" s="228"/>
      <c r="AW75" s="228"/>
      <c r="AX75" s="228"/>
      <c r="AY75" s="228"/>
      <c r="AZ75" s="228"/>
      <c r="BA75" s="228"/>
      <c r="BG75" s="273"/>
      <c r="BH75" s="339"/>
      <c r="BI75" s="339"/>
      <c r="BJ75" s="216"/>
      <c r="CO75" s="208"/>
      <c r="CP75" s="208"/>
      <c r="CQ75" s="208"/>
      <c r="CR75" s="217"/>
      <c r="CS75" s="217"/>
      <c r="CT75" s="217"/>
      <c r="CU75" s="217"/>
      <c r="CV75" s="217"/>
      <c r="CW75" s="217"/>
      <c r="CX75" s="217"/>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15">
      <c r="F76" s="122"/>
      <c r="G76" s="980"/>
      <c r="H76" s="980"/>
      <c r="I76" s="980"/>
      <c r="J76" s="980"/>
      <c r="L76" s="122"/>
      <c r="M76" s="981"/>
      <c r="N76" s="981"/>
      <c r="O76" s="981"/>
      <c r="P76" s="981"/>
      <c r="Q76" s="981"/>
      <c r="R76" s="981"/>
      <c r="S76" s="981"/>
      <c r="T76" s="981"/>
      <c r="U76" s="981"/>
      <c r="V76" s="981"/>
      <c r="W76" s="981"/>
      <c r="Y76" s="122"/>
      <c r="Z76" s="982"/>
      <c r="AA76" s="982"/>
      <c r="AB76" s="982"/>
      <c r="AC76" s="982"/>
      <c r="AD76" s="982"/>
      <c r="AL76" s="228"/>
      <c r="AM76" s="228"/>
      <c r="AN76" s="228"/>
      <c r="AO76" s="228"/>
      <c r="AP76" s="228"/>
      <c r="AQ76" s="228"/>
      <c r="AR76" s="228"/>
      <c r="AS76" s="228"/>
      <c r="AT76" s="228"/>
      <c r="AU76" s="228"/>
      <c r="AV76" s="228"/>
      <c r="AW76" s="228"/>
      <c r="AX76" s="228"/>
      <c r="AY76" s="228"/>
      <c r="AZ76" s="228"/>
      <c r="BA76" s="228"/>
      <c r="BG76" s="273"/>
      <c r="BH76" s="339"/>
      <c r="BI76" s="339"/>
      <c r="BJ76" s="216"/>
      <c r="CO76" s="208"/>
      <c r="CP76" s="208"/>
      <c r="CQ76" s="208"/>
      <c r="CR76" s="216"/>
      <c r="CS76" s="216"/>
      <c r="CT76" s="216"/>
      <c r="CU76" s="216"/>
      <c r="CV76" s="216"/>
      <c r="CW76" s="216"/>
      <c r="CX76" s="216"/>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15">
      <c r="BG77" s="273"/>
      <c r="BH77" s="339"/>
      <c r="BI77" s="339"/>
      <c r="BJ77" s="216"/>
      <c r="CO77" s="208"/>
      <c r="CP77" s="208"/>
      <c r="CQ77" s="208"/>
      <c r="CR77" s="216"/>
      <c r="CS77" s="216"/>
      <c r="CT77" s="216"/>
      <c r="CU77" s="216"/>
      <c r="CV77" s="216"/>
      <c r="CW77" s="216"/>
      <c r="CX77" s="216"/>
      <c r="CY77" s="217"/>
      <c r="CZ77" s="217"/>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15">
      <c r="BG78" s="273"/>
      <c r="BH78" s="339"/>
      <c r="BI78" s="339"/>
      <c r="BJ78" s="216"/>
      <c r="CO78" s="208"/>
      <c r="CP78" s="208"/>
      <c r="CQ78" s="208"/>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15">
      <c r="BG79" s="273"/>
      <c r="BH79" s="339"/>
      <c r="BI79" s="339"/>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15">
      <c r="G80" s="944"/>
      <c r="H80" s="944"/>
      <c r="I80" s="944"/>
      <c r="J80" s="944"/>
      <c r="K80" s="944"/>
      <c r="L80" s="944"/>
      <c r="M80" s="944"/>
      <c r="N80" s="944"/>
      <c r="O80" s="944"/>
      <c r="P80" s="944"/>
      <c r="Q80" s="944"/>
      <c r="R80" s="944"/>
      <c r="S80" s="944"/>
      <c r="T80" s="944"/>
      <c r="U80" s="944"/>
      <c r="V80" s="944"/>
      <c r="W80" s="944"/>
      <c r="X80" s="944"/>
      <c r="Y80" s="944"/>
      <c r="Z80" s="944"/>
      <c r="AA80" s="944"/>
      <c r="AB80" s="944"/>
      <c r="AC80" s="944"/>
      <c r="AD80" s="944"/>
      <c r="AE80" s="944"/>
      <c r="AF80" s="944"/>
      <c r="AG80" s="944"/>
      <c r="AH80" s="944"/>
      <c r="AI80" s="944"/>
      <c r="BG80" s="273"/>
      <c r="BH80" s="339"/>
      <c r="BI80" s="339"/>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15">
      <c r="BG81" s="273"/>
      <c r="BH81" s="339"/>
      <c r="BI81" s="339"/>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15">
      <c r="BG82" s="273"/>
      <c r="BH82" s="339"/>
      <c r="BI82" s="339"/>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15">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BG83" s="273"/>
      <c r="BH83" s="339"/>
      <c r="BI83" s="339"/>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15">
      <c r="G84" s="944"/>
      <c r="H84" s="944"/>
      <c r="I84" s="944"/>
      <c r="J84" s="944"/>
      <c r="K84" s="944"/>
      <c r="L84" s="944"/>
      <c r="M84" s="944"/>
      <c r="N84" s="944"/>
      <c r="O84" s="944"/>
      <c r="P84" s="944"/>
      <c r="Q84" s="944"/>
      <c r="R84" s="944"/>
      <c r="S84" s="944"/>
      <c r="T84" s="944"/>
      <c r="U84" s="944"/>
      <c r="V84" s="944"/>
      <c r="W84" s="944"/>
      <c r="X84" s="944"/>
      <c r="Y84" s="944"/>
      <c r="Z84" s="944"/>
      <c r="AA84" s="944"/>
      <c r="AB84" s="944"/>
      <c r="AC84" s="944"/>
      <c r="AD84" s="944"/>
      <c r="AE84" s="944"/>
      <c r="AF84" s="944"/>
      <c r="AG84" s="944"/>
      <c r="AH84" s="944"/>
      <c r="AI84" s="944"/>
      <c r="BG84" s="273"/>
      <c r="BH84" s="339"/>
      <c r="BI84" s="339"/>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15">
      <c r="BG85" s="273"/>
      <c r="BH85" s="339"/>
      <c r="BI85" s="339"/>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15">
      <c r="BG86" s="273"/>
      <c r="BH86" s="339"/>
      <c r="BI86" s="339"/>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15">
      <c r="BG87" s="273"/>
      <c r="BH87" s="339"/>
      <c r="BI87" s="339"/>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15">
      <c r="BG88" s="273"/>
      <c r="BH88" s="339"/>
      <c r="BI88" s="339"/>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x14ac:dyDescent="0.15">
      <c r="BG89" s="273"/>
      <c r="BH89" s="339"/>
      <c r="BI89" s="339"/>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ht="13.5" x14ac:dyDescent="0.15">
      <c r="BG90" s="273"/>
      <c r="BH90" s="339"/>
      <c r="BI90" s="339"/>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ht="13.5" x14ac:dyDescent="0.15">
      <c r="BG91" s="273"/>
      <c r="BH91" s="339"/>
      <c r="BI91" s="339"/>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ht="13.5" x14ac:dyDescent="0.15">
      <c r="BG92" s="273"/>
      <c r="BH92" s="339"/>
      <c r="BI92" s="339"/>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ht="13.5" x14ac:dyDescent="0.15">
      <c r="BG93" s="273"/>
      <c r="BH93" s="339"/>
      <c r="BI93" s="339"/>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ht="13.5" x14ac:dyDescent="0.15">
      <c r="BG94" s="273"/>
      <c r="BH94" s="339"/>
      <c r="BI94" s="339"/>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ht="13.5" x14ac:dyDescent="0.15">
      <c r="BG95" s="273"/>
      <c r="BH95" s="339"/>
      <c r="BI95" s="339"/>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ht="13.5" x14ac:dyDescent="0.15">
      <c r="BG96" s="273"/>
      <c r="BH96" s="342"/>
      <c r="BI96" s="339"/>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ht="13.5" x14ac:dyDescent="0.15">
      <c r="BG97" s="273"/>
      <c r="BH97" s="342"/>
      <c r="BI97" s="339"/>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ht="13.5" x14ac:dyDescent="0.15">
      <c r="BG98" s="273"/>
      <c r="BH98" s="342"/>
      <c r="BI98" s="339"/>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ht="13.5" x14ac:dyDescent="0.15">
      <c r="BG99" s="273"/>
      <c r="BH99" s="342"/>
      <c r="BI99" s="339"/>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ht="13.5" x14ac:dyDescent="0.15">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ht="13.5" x14ac:dyDescent="0.15">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ht="13.5" x14ac:dyDescent="0.15">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ht="13.5" x14ac:dyDescent="0.15">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ht="13.5" x14ac:dyDescent="0.15">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ht="13.5" x14ac:dyDescent="0.15">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ht="13.5" x14ac:dyDescent="0.15">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ht="13.5" x14ac:dyDescent="0.15">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ht="13.5" x14ac:dyDescent="0.15">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ht="13.5" x14ac:dyDescent="0.15">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ht="13.5" x14ac:dyDescent="0.15">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x14ac:dyDescent="0.15">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15">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15">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15">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15">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sheetData>
  <sheetProtection algorithmName="SHA-512" hashValue="yZPDJhMuINmS676ZCgQ8qZpSl+9aDPQUiJMWzHJSmFzG1vkoK1+oAa4+h+AD4yCDuegCUd0hxEKIn3RCHu77tA==" saltValue="RCdC9lZHHEclXlnKaACweA=="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G29:J29"/>
    <mergeCell ref="M29:W29"/>
    <mergeCell ref="Z29:AD29"/>
    <mergeCell ref="AL29:AV29"/>
    <mergeCell ref="A1:AI2"/>
    <mergeCell ref="L6:N6"/>
    <mergeCell ref="L9:N9"/>
    <mergeCell ref="L12:N12"/>
    <mergeCell ref="L15:N15"/>
    <mergeCell ref="L18:N18"/>
    <mergeCell ref="L22:N22"/>
    <mergeCell ref="G28:J28"/>
    <mergeCell ref="M28:W28"/>
    <mergeCell ref="Z28:AD28"/>
    <mergeCell ref="AL28:AV28"/>
    <mergeCell ref="G30:J30"/>
    <mergeCell ref="M30:W30"/>
    <mergeCell ref="Z30:AD30"/>
    <mergeCell ref="AL30:AV30"/>
    <mergeCell ref="G31:J31"/>
    <mergeCell ref="M31:W31"/>
    <mergeCell ref="Z31:AD31"/>
    <mergeCell ref="AL31:AV31"/>
    <mergeCell ref="G32:J32"/>
    <mergeCell ref="M32:W32"/>
    <mergeCell ref="Z32:AD32"/>
    <mergeCell ref="AL32:AV32"/>
    <mergeCell ref="G33:J33"/>
    <mergeCell ref="M33:W33"/>
    <mergeCell ref="Z33:AD33"/>
    <mergeCell ref="AL33:AV33"/>
    <mergeCell ref="G74:J74"/>
    <mergeCell ref="M74:W74"/>
    <mergeCell ref="Z74:AD74"/>
    <mergeCell ref="G37:AI37"/>
    <mergeCell ref="G38:AI38"/>
    <mergeCell ref="G39:AI39"/>
    <mergeCell ref="G40:AI40"/>
    <mergeCell ref="G44:AI44"/>
    <mergeCell ref="G45:AI45"/>
    <mergeCell ref="G46:AI46"/>
    <mergeCell ref="G47:AI47"/>
    <mergeCell ref="G73:J73"/>
    <mergeCell ref="M73:W73"/>
    <mergeCell ref="Z73:AD73"/>
    <mergeCell ref="G80:AI80"/>
    <mergeCell ref="G84:AI84"/>
    <mergeCell ref="G75:J75"/>
    <mergeCell ref="M75:W75"/>
    <mergeCell ref="Z75:AD75"/>
    <mergeCell ref="G76:J76"/>
    <mergeCell ref="M76:W76"/>
    <mergeCell ref="Z76:AD76"/>
  </mergeCells>
  <phoneticPr fontId="2"/>
  <conditionalFormatting sqref="L6:N6">
    <cfRule type="containsBlanks" dxfId="12" priority="2" stopIfTrue="1">
      <formula>LEN(TRIM(L6))=0</formula>
    </cfRule>
  </conditionalFormatting>
  <conditionalFormatting sqref="L9:N9">
    <cfRule type="containsBlanks" dxfId="11" priority="1" stopIfTrue="1">
      <formula>LEN(TRIM(L9))=0</formula>
    </cfRule>
  </conditionalFormatting>
  <dataValidations disablePrompts="1" count="4">
    <dataValidation type="list" allowBlank="1" showInputMessage="1" showErrorMessage="1" sqref="W23 Z23" xr:uid="{05C7B127-985F-4A04-8D37-2E91F3D7D6DB}">
      <formula1>"■,□"</formula1>
    </dataValidation>
    <dataValidation imeMode="halfAlpha" allowBlank="1" showInputMessage="1" showErrorMessage="1" sqref="Z28:AD33 L12:N23 Z73:AD76 L59:N68" xr:uid="{C1A59C17-81EF-44D5-A580-E4AAD1D81C6B}"/>
    <dataValidation imeMode="hiragana" allowBlank="1" showInputMessage="1" showErrorMessage="1" sqref="G83:I83 M28:M33 M73:M76 G43:I47" xr:uid="{42DD9412-81B3-4EE7-A3C6-274CBAD569BE}"/>
    <dataValidation imeMode="off" allowBlank="1" showInputMessage="1" showErrorMessage="1" sqref="F53:H53 AK40:AM40 F6:H6 F56:H56 F9:H9" xr:uid="{7C18913C-3459-437D-9253-85AD080E450C}"/>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C465DFA-7417-49B4-855F-0B55ABEC7D13}">
          <x14:formula1>
            <xm:f>利用方法!$BA$2:$BA$74</xm:f>
          </x14:formula1>
          <xm:sqref>AL28:AV33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86"/>
  <sheetViews>
    <sheetView view="pageBreakPreview" zoomScaleNormal="100" zoomScaleSheetLayoutView="100" workbookViewId="0">
      <selection activeCell="AI3" sqref="AI3"/>
    </sheetView>
  </sheetViews>
  <sheetFormatPr defaultColWidth="2.625" defaultRowHeight="12.75" x14ac:dyDescent="0.15"/>
  <cols>
    <col min="1" max="33" width="2.625" style="27" customWidth="1"/>
    <col min="34" max="39" width="2.625" style="27"/>
    <col min="40" max="40" width="2.625" style="27" customWidth="1"/>
    <col min="41" max="49" width="2.625" style="27"/>
    <col min="50" max="50" width="2.625" style="27" hidden="1" customWidth="1"/>
    <col min="51" max="16384" width="2.625" style="27"/>
  </cols>
  <sheetData>
    <row r="1" spans="1:39" ht="13.5" customHeight="1" x14ac:dyDescent="0.15">
      <c r="A1" s="949" t="s">
        <v>749</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9"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L2" s="27" t="s">
        <v>775</v>
      </c>
    </row>
    <row r="3" spans="1:39" x14ac:dyDescent="0.15">
      <c r="B3" s="27" t="s">
        <v>750</v>
      </c>
      <c r="AM3" s="27" t="s">
        <v>776</v>
      </c>
    </row>
    <row r="4" spans="1:39"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9" ht="6.75" customHeight="1" x14ac:dyDescent="0.15"/>
    <row r="6" spans="1:39" ht="13.5" x14ac:dyDescent="0.15">
      <c r="A6" s="27" t="s">
        <v>219</v>
      </c>
      <c r="F6" s="133"/>
      <c r="G6" s="133"/>
      <c r="H6" s="133"/>
      <c r="L6" s="943">
        <v>1</v>
      </c>
      <c r="M6" s="943"/>
      <c r="N6" s="943"/>
      <c r="AL6" s="27" t="s">
        <v>910</v>
      </c>
      <c r="AM6" s="27" t="s">
        <v>911</v>
      </c>
    </row>
    <row r="7" spans="1:39"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9"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9" ht="13.5" x14ac:dyDescent="0.15">
      <c r="A9" s="27" t="s">
        <v>751</v>
      </c>
      <c r="F9" s="133"/>
      <c r="G9" s="133"/>
      <c r="H9" s="133"/>
      <c r="L9" s="989"/>
      <c r="M9" s="989"/>
      <c r="N9" s="989"/>
      <c r="O9" s="27" t="s">
        <v>758</v>
      </c>
    </row>
    <row r="10" spans="1:39"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9"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87"/>
      <c r="AH11" s="387"/>
      <c r="AI11" s="387"/>
    </row>
    <row r="12" spans="1:39" ht="13.5" x14ac:dyDescent="0.15">
      <c r="A12" s="27" t="s">
        <v>752</v>
      </c>
      <c r="L12" s="215"/>
      <c r="M12" s="215"/>
      <c r="N12" s="215"/>
    </row>
    <row r="13" spans="1:39" ht="13.5" x14ac:dyDescent="0.15">
      <c r="C13" s="27" t="s">
        <v>205</v>
      </c>
      <c r="K13" s="214"/>
      <c r="L13" s="990"/>
      <c r="M13" s="990"/>
      <c r="N13" s="990"/>
      <c r="O13" s="27" t="s">
        <v>113</v>
      </c>
    </row>
    <row r="14" spans="1:39" ht="13.5" x14ac:dyDescent="0.15">
      <c r="C14" s="27" t="s">
        <v>229</v>
      </c>
      <c r="K14" s="214"/>
      <c r="L14" s="990"/>
      <c r="M14" s="990"/>
      <c r="N14" s="990"/>
      <c r="O14" s="27" t="s">
        <v>113</v>
      </c>
    </row>
    <row r="15" spans="1:39" ht="13.5" x14ac:dyDescent="0.15">
      <c r="C15" s="27" t="s">
        <v>753</v>
      </c>
      <c r="J15" s="27" t="s">
        <v>827</v>
      </c>
      <c r="K15" s="122"/>
      <c r="L15" s="991"/>
      <c r="M15" s="991"/>
      <c r="N15" s="991"/>
      <c r="O15" s="27" t="s">
        <v>828</v>
      </c>
      <c r="Q15" s="27" t="s">
        <v>829</v>
      </c>
      <c r="S15" s="991"/>
      <c r="T15" s="991"/>
      <c r="U15" s="991"/>
      <c r="V15" s="27" t="s">
        <v>828</v>
      </c>
    </row>
    <row r="16" spans="1:39" ht="13.5" x14ac:dyDescent="0.15">
      <c r="C16" s="27" t="s">
        <v>754</v>
      </c>
      <c r="I16" s="238"/>
      <c r="J16" s="987"/>
      <c r="K16" s="987"/>
      <c r="L16" s="987"/>
      <c r="M16" s="987"/>
      <c r="N16" s="987"/>
      <c r="O16" s="987"/>
      <c r="P16" s="987"/>
      <c r="Q16" s="987"/>
      <c r="R16" s="987"/>
      <c r="S16" s="987"/>
      <c r="T16" s="987"/>
      <c r="U16" s="987"/>
      <c r="V16" s="123"/>
      <c r="W16" s="987"/>
      <c r="X16" s="987"/>
      <c r="Y16" s="987"/>
      <c r="Z16" s="987"/>
      <c r="AA16" s="987"/>
      <c r="AB16" s="987"/>
      <c r="AC16" s="987"/>
      <c r="AD16" s="987"/>
      <c r="AE16" s="987"/>
      <c r="AF16" s="987"/>
      <c r="AG16" s="987"/>
      <c r="AH16" s="987"/>
      <c r="AL16" s="27" t="s">
        <v>777</v>
      </c>
    </row>
    <row r="17" spans="1:35" ht="6.75" customHeight="1" x14ac:dyDescent="0.15">
      <c r="A17" s="108"/>
      <c r="B17" s="108"/>
      <c r="C17" s="108"/>
      <c r="D17" s="108"/>
      <c r="E17" s="108"/>
      <c r="F17" s="108"/>
      <c r="G17" s="108"/>
      <c r="H17" s="108"/>
      <c r="I17" s="108"/>
      <c r="J17" s="108"/>
      <c r="K17" s="108"/>
      <c r="L17" s="388"/>
      <c r="M17" s="388"/>
      <c r="N17" s="388"/>
      <c r="O17" s="108"/>
      <c r="P17" s="108"/>
      <c r="Q17" s="108"/>
      <c r="R17" s="108"/>
      <c r="S17" s="108"/>
      <c r="T17" s="108"/>
      <c r="U17" s="108"/>
      <c r="V17" s="108"/>
      <c r="W17" s="108"/>
      <c r="X17" s="108"/>
      <c r="Y17" s="108"/>
      <c r="Z17" s="108"/>
      <c r="AA17" s="108"/>
      <c r="AB17" s="108"/>
      <c r="AC17" s="108"/>
      <c r="AD17" s="108"/>
      <c r="AE17" s="108"/>
      <c r="AF17" s="108"/>
      <c r="AG17" s="108"/>
      <c r="AH17" s="108"/>
      <c r="AI17" s="108"/>
    </row>
    <row r="18" spans="1:35" ht="6.75" customHeight="1" x14ac:dyDescent="0.15">
      <c r="A18" s="120"/>
      <c r="B18" s="120"/>
      <c r="C18" s="120"/>
      <c r="D18" s="120"/>
      <c r="E18" s="120"/>
      <c r="F18" s="120"/>
      <c r="G18" s="120"/>
      <c r="H18" s="120"/>
      <c r="I18" s="120"/>
      <c r="J18" s="120"/>
      <c r="K18" s="120"/>
      <c r="L18" s="389"/>
      <c r="M18" s="389"/>
      <c r="N18" s="389"/>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ht="13.5" x14ac:dyDescent="0.15">
      <c r="A19" s="27" t="s">
        <v>755</v>
      </c>
      <c r="L19" s="215"/>
      <c r="M19" s="215"/>
      <c r="N19" s="215"/>
    </row>
    <row r="20" spans="1:35" ht="13.5" x14ac:dyDescent="0.15">
      <c r="D20" s="30" t="s">
        <v>17</v>
      </c>
      <c r="E20" s="27" t="s">
        <v>756</v>
      </c>
      <c r="L20" s="215"/>
      <c r="M20" s="215"/>
      <c r="N20" s="215"/>
    </row>
    <row r="21" spans="1:35" ht="13.5" x14ac:dyDescent="0.15">
      <c r="D21" s="30" t="s">
        <v>17</v>
      </c>
      <c r="E21" s="27" t="s">
        <v>757</v>
      </c>
      <c r="L21" s="215"/>
      <c r="M21" s="215"/>
      <c r="N21" s="215"/>
    </row>
    <row r="22" spans="1:35" ht="6.75" customHeight="1" x14ac:dyDescent="0.15">
      <c r="A22" s="108"/>
      <c r="B22" s="108"/>
      <c r="C22" s="108"/>
      <c r="D22" s="108"/>
      <c r="E22" s="108"/>
      <c r="F22" s="108"/>
      <c r="G22" s="108"/>
      <c r="H22" s="108"/>
      <c r="I22" s="108"/>
      <c r="J22" s="108"/>
      <c r="K22" s="108"/>
      <c r="L22" s="388"/>
      <c r="M22" s="388"/>
      <c r="N22" s="38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15">
      <c r="A23" s="120"/>
      <c r="B23" s="120"/>
      <c r="C23" s="120"/>
      <c r="D23" s="120"/>
      <c r="E23" s="120"/>
      <c r="F23" s="120"/>
      <c r="G23" s="120"/>
      <c r="H23" s="120"/>
      <c r="I23" s="120"/>
      <c r="J23" s="120"/>
      <c r="K23" s="120"/>
      <c r="L23" s="389"/>
      <c r="M23" s="389"/>
      <c r="N23" s="389"/>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ht="13.5" x14ac:dyDescent="0.15">
      <c r="A24" s="27" t="s">
        <v>759</v>
      </c>
      <c r="L24" s="215"/>
      <c r="M24" s="215"/>
      <c r="N24" s="215"/>
    </row>
    <row r="25" spans="1:35" ht="13.5" x14ac:dyDescent="0.15">
      <c r="D25" s="30" t="s">
        <v>17</v>
      </c>
      <c r="E25" s="27" t="s">
        <v>760</v>
      </c>
      <c r="L25" s="215"/>
      <c r="M25" s="215"/>
      <c r="N25" s="215"/>
    </row>
    <row r="26" spans="1:35" ht="13.5" x14ac:dyDescent="0.15">
      <c r="D26" s="30" t="s">
        <v>17</v>
      </c>
      <c r="E26" s="27" t="s">
        <v>761</v>
      </c>
      <c r="L26" s="215"/>
      <c r="M26" s="215"/>
      <c r="N26" s="215"/>
    </row>
    <row r="27" spans="1:35" ht="13.5" x14ac:dyDescent="0.15">
      <c r="D27" s="30" t="s">
        <v>17</v>
      </c>
      <c r="E27" s="27" t="s">
        <v>762</v>
      </c>
      <c r="L27" s="215"/>
      <c r="M27" s="215"/>
      <c r="N27" s="215"/>
    </row>
    <row r="28" spans="1:35" ht="13.5" x14ac:dyDescent="0.15">
      <c r="D28" s="30" t="s">
        <v>17</v>
      </c>
      <c r="E28" s="27" t="s">
        <v>763</v>
      </c>
      <c r="L28" s="215"/>
      <c r="M28" s="215"/>
      <c r="N28" s="215"/>
    </row>
    <row r="29" spans="1:35" ht="13.5" x14ac:dyDescent="0.15">
      <c r="D29" s="30" t="s">
        <v>17</v>
      </c>
      <c r="E29" s="27" t="s">
        <v>764</v>
      </c>
      <c r="L29" s="215"/>
      <c r="M29" s="215"/>
      <c r="N29" s="215"/>
    </row>
    <row r="30" spans="1:35" ht="6.75" customHeight="1" x14ac:dyDescent="0.15">
      <c r="A30" s="108"/>
      <c r="B30" s="108"/>
      <c r="C30" s="108"/>
      <c r="D30" s="108"/>
      <c r="E30" s="108"/>
      <c r="F30" s="108"/>
      <c r="G30" s="108"/>
      <c r="H30" s="108"/>
      <c r="I30" s="108"/>
      <c r="J30" s="108"/>
      <c r="K30" s="108"/>
      <c r="L30" s="388"/>
      <c r="M30" s="388"/>
      <c r="N30" s="388"/>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5" ht="6.75" customHeight="1" x14ac:dyDescent="0.15">
      <c r="A31" s="120"/>
      <c r="B31" s="120"/>
      <c r="C31" s="120"/>
      <c r="D31" s="120"/>
      <c r="E31" s="120"/>
      <c r="F31" s="120"/>
      <c r="G31" s="120"/>
      <c r="H31" s="120"/>
      <c r="I31" s="120"/>
      <c r="J31" s="120"/>
      <c r="K31" s="120"/>
      <c r="L31" s="389"/>
      <c r="M31" s="389"/>
      <c r="N31" s="389"/>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35" ht="13.5" x14ac:dyDescent="0.15">
      <c r="A32" s="27" t="s">
        <v>765</v>
      </c>
      <c r="L32" s="215"/>
      <c r="M32" s="215"/>
      <c r="N32" s="215"/>
    </row>
    <row r="33" spans="1:53" ht="13.5" customHeight="1" x14ac:dyDescent="0.15">
      <c r="C33" s="27" t="s">
        <v>766</v>
      </c>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row>
    <row r="34" spans="1:53" ht="13.5" x14ac:dyDescent="0.15">
      <c r="C34" s="27" t="s">
        <v>767</v>
      </c>
      <c r="L34" s="214"/>
      <c r="M34" s="214"/>
      <c r="N34" s="214"/>
      <c r="W34" s="126"/>
      <c r="Z34" s="126"/>
    </row>
    <row r="35" spans="1:53" ht="13.5" x14ac:dyDescent="0.15">
      <c r="D35" s="30" t="s">
        <v>17</v>
      </c>
      <c r="E35" s="27" t="s">
        <v>768</v>
      </c>
      <c r="L35" s="214"/>
      <c r="M35" s="214"/>
      <c r="N35" s="214"/>
      <c r="W35" s="126"/>
      <c r="Z35" s="126"/>
    </row>
    <row r="36" spans="1:53" ht="13.5" x14ac:dyDescent="0.15">
      <c r="D36" s="30"/>
      <c r="G36" s="27" t="s">
        <v>769</v>
      </c>
      <c r="L36" s="237" t="s">
        <v>770</v>
      </c>
      <c r="M36" s="988"/>
      <c r="N36" s="988"/>
      <c r="O36" s="988"/>
      <c r="P36" s="988"/>
      <c r="Q36" s="988"/>
      <c r="R36" s="988"/>
      <c r="S36" s="988"/>
      <c r="T36" s="988"/>
      <c r="U36" s="988"/>
      <c r="V36" s="988"/>
      <c r="W36" s="126" t="s">
        <v>731</v>
      </c>
    </row>
    <row r="37" spans="1:53" ht="13.5" x14ac:dyDescent="0.15">
      <c r="D37" s="30" t="s">
        <v>17</v>
      </c>
      <c r="E37" s="27" t="s">
        <v>771</v>
      </c>
      <c r="L37" s="214"/>
      <c r="M37" s="214"/>
      <c r="N37" s="214"/>
      <c r="W37" s="126"/>
      <c r="Z37" s="126"/>
    </row>
    <row r="38" spans="1:53" ht="6.75" customHeight="1" x14ac:dyDescent="0.15">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row>
    <row r="39" spans="1:53" ht="6.75" customHeight="1" x14ac:dyDescent="0.1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row>
    <row r="40" spans="1:53" x14ac:dyDescent="0.15">
      <c r="A40" s="27" t="s">
        <v>772</v>
      </c>
      <c r="AL40" s="127"/>
      <c r="AX40" s="27" t="s">
        <v>774</v>
      </c>
    </row>
    <row r="41" spans="1:53" ht="13.5" x14ac:dyDescent="0.15">
      <c r="F41" s="119" t="s">
        <v>730</v>
      </c>
      <c r="G41" s="983"/>
      <c r="H41" s="983"/>
      <c r="I41" s="983"/>
      <c r="J41" s="983"/>
      <c r="K41" s="983"/>
      <c r="L41" s="983"/>
      <c r="M41" s="983"/>
      <c r="N41" s="233" t="s">
        <v>731</v>
      </c>
      <c r="Y41" s="122"/>
      <c r="AK41" s="127"/>
      <c r="AX41" s="27" t="s">
        <v>778</v>
      </c>
    </row>
    <row r="42" spans="1:53" ht="13.5" x14ac:dyDescent="0.15">
      <c r="N42" s="118"/>
      <c r="O42" s="118"/>
      <c r="P42" s="118"/>
      <c r="AA42" s="234"/>
      <c r="AB42" s="234"/>
      <c r="AC42" s="234"/>
      <c r="AD42" s="234"/>
      <c r="AL42" s="218"/>
      <c r="AM42" s="218"/>
      <c r="AN42" s="218"/>
      <c r="AO42" s="218"/>
      <c r="AP42" s="218"/>
      <c r="AQ42" s="218"/>
      <c r="AR42" s="218"/>
      <c r="AS42" s="218"/>
      <c r="AT42" s="218"/>
      <c r="AU42" s="218"/>
      <c r="AV42" s="218"/>
      <c r="AW42" s="218"/>
      <c r="AX42" s="27" t="s">
        <v>779</v>
      </c>
      <c r="AY42" s="218"/>
      <c r="AZ42" s="218"/>
      <c r="BA42" s="218"/>
    </row>
    <row r="43" spans="1:53" ht="6.75" customHeight="1" x14ac:dyDescent="0.15">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X43" s="27" t="s">
        <v>780</v>
      </c>
    </row>
    <row r="44" spans="1:53" ht="6.75" customHeight="1" x14ac:dyDescent="0.1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X44" s="27" t="s">
        <v>781</v>
      </c>
    </row>
    <row r="45" spans="1:53" ht="13.5" customHeight="1" x14ac:dyDescent="0.15">
      <c r="A45" s="27" t="s">
        <v>773</v>
      </c>
      <c r="AO45" s="229"/>
      <c r="AX45" s="27" t="s">
        <v>782</v>
      </c>
    </row>
    <row r="46" spans="1:53" ht="13.5" customHeight="1" x14ac:dyDescent="0.15">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AX46" s="27" t="s">
        <v>783</v>
      </c>
    </row>
    <row r="47" spans="1:53" ht="13.5" customHeight="1" x14ac:dyDescent="0.15">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AX47" s="27" t="s">
        <v>784</v>
      </c>
    </row>
    <row r="48" spans="1:53" ht="13.5" x14ac:dyDescent="0.15">
      <c r="G48" s="983"/>
      <c r="H48" s="983"/>
      <c r="I48" s="983"/>
      <c r="J48" s="983"/>
      <c r="K48" s="983"/>
      <c r="L48" s="983"/>
      <c r="M48" s="983"/>
      <c r="N48" s="983"/>
      <c r="O48" s="983"/>
      <c r="P48" s="983"/>
      <c r="Q48" s="983"/>
      <c r="R48" s="983"/>
      <c r="S48" s="983"/>
      <c r="T48" s="983"/>
      <c r="U48" s="983"/>
      <c r="V48" s="983"/>
      <c r="W48" s="983"/>
      <c r="X48" s="983"/>
      <c r="Y48" s="983"/>
      <c r="Z48" s="983"/>
      <c r="AA48" s="983"/>
      <c r="AB48" s="983"/>
      <c r="AC48" s="983"/>
      <c r="AD48" s="983"/>
      <c r="AE48" s="983"/>
      <c r="AF48" s="983"/>
      <c r="AG48" s="983"/>
      <c r="AH48" s="983"/>
      <c r="AI48" s="983"/>
      <c r="AK48" s="132"/>
      <c r="AL48" s="132"/>
      <c r="AM48" s="132"/>
      <c r="AX48" s="27" t="s">
        <v>785</v>
      </c>
    </row>
    <row r="49" spans="1:50" ht="6.75" customHeight="1" x14ac:dyDescent="0.1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X49" s="27" t="s">
        <v>786</v>
      </c>
    </row>
    <row r="50" spans="1:50" ht="6.75" customHeight="1" x14ac:dyDescent="0.15">
      <c r="AX50" s="27" t="s">
        <v>787</v>
      </c>
    </row>
    <row r="51" spans="1:50" ht="13.5" customHeight="1" x14ac:dyDescent="0.15">
      <c r="AX51" s="27" t="s">
        <v>788</v>
      </c>
    </row>
    <row r="52" spans="1:50" ht="13.5" customHeight="1" x14ac:dyDescent="0.15">
      <c r="F52" s="133"/>
      <c r="G52" s="133"/>
      <c r="H52" s="133"/>
      <c r="L52" s="5"/>
      <c r="M52" s="5"/>
      <c r="N52" s="5"/>
    </row>
    <row r="53" spans="1:50" ht="13.5" customHeight="1" x14ac:dyDescent="0.15">
      <c r="L53" s="132"/>
      <c r="M53" s="132"/>
      <c r="N53" s="132"/>
    </row>
    <row r="54" spans="1:50" ht="13.5" customHeight="1" x14ac:dyDescent="0.15">
      <c r="L54" s="458"/>
      <c r="M54" s="458"/>
      <c r="N54" s="458"/>
    </row>
    <row r="55" spans="1:50" ht="13.5" customHeight="1" x14ac:dyDescent="0.15">
      <c r="L55" s="132"/>
      <c r="M55" s="132"/>
      <c r="N55" s="132"/>
    </row>
    <row r="56" spans="1:50" ht="13.5" customHeight="1" x14ac:dyDescent="0.15">
      <c r="L56" s="132"/>
      <c r="M56" s="132"/>
      <c r="N56" s="132"/>
    </row>
    <row r="57" spans="1:50" ht="13.5" customHeight="1" x14ac:dyDescent="0.15">
      <c r="L57" s="458"/>
      <c r="M57" s="458"/>
      <c r="N57" s="458"/>
    </row>
    <row r="58" spans="1:50" ht="13.5" customHeight="1" x14ac:dyDescent="0.15">
      <c r="L58" s="132"/>
      <c r="M58" s="132"/>
      <c r="N58" s="132"/>
    </row>
    <row r="59" spans="1:50" ht="13.5" customHeight="1" x14ac:dyDescent="0.15">
      <c r="L59" s="132"/>
      <c r="M59" s="132"/>
      <c r="N59" s="132"/>
    </row>
    <row r="60" spans="1:50" ht="13.5" customHeight="1" x14ac:dyDescent="0.15">
      <c r="L60" s="215"/>
      <c r="M60" s="215"/>
      <c r="N60" s="215"/>
    </row>
    <row r="61" spans="1:50" ht="13.5" customHeight="1" x14ac:dyDescent="0.15">
      <c r="L61" s="215"/>
      <c r="M61" s="215"/>
      <c r="N61" s="215"/>
    </row>
    <row r="62" spans="1:50" ht="13.5" customHeight="1" x14ac:dyDescent="0.15">
      <c r="L62" s="215"/>
      <c r="M62" s="215"/>
      <c r="N62" s="215"/>
    </row>
    <row r="63" spans="1:50" ht="13.5" customHeight="1" x14ac:dyDescent="0.15">
      <c r="L63" s="215"/>
      <c r="M63" s="215"/>
      <c r="N63" s="215"/>
    </row>
    <row r="64" spans="1:50" ht="13.5" customHeight="1" x14ac:dyDescent="0.15">
      <c r="L64" s="215"/>
      <c r="M64" s="215"/>
      <c r="N64" s="215"/>
    </row>
    <row r="65" spans="6:53" ht="13.5" customHeight="1" x14ac:dyDescent="0.15">
      <c r="L65" s="214"/>
      <c r="M65" s="214"/>
      <c r="N65" s="214"/>
      <c r="W65" s="126"/>
      <c r="Z65" s="126"/>
    </row>
    <row r="66" spans="6:53" ht="13.5" customHeight="1" x14ac:dyDescent="0.15"/>
    <row r="67" spans="6:53" ht="13.5" customHeight="1" x14ac:dyDescent="0.15"/>
    <row r="68" spans="6:53" ht="13.5" customHeight="1" x14ac:dyDescent="0.15"/>
    <row r="69" spans="6:53" ht="13.5" customHeight="1" x14ac:dyDescent="0.15">
      <c r="AL69" s="127"/>
    </row>
    <row r="70" spans="6:53" ht="13.5" customHeight="1" thickBot="1" x14ac:dyDescent="0.2">
      <c r="F70" s="122"/>
      <c r="L70" s="122"/>
      <c r="Y70" s="122"/>
      <c r="AK70" s="127"/>
    </row>
    <row r="71" spans="6:53" ht="13.5" customHeight="1" thickTop="1" x14ac:dyDescent="0.15">
      <c r="F71" s="122"/>
      <c r="G71" s="110"/>
      <c r="H71" s="110"/>
      <c r="I71" s="110"/>
      <c r="J71" s="110"/>
      <c r="L71" s="122"/>
      <c r="M71" s="64"/>
      <c r="N71" s="64"/>
      <c r="O71" s="64"/>
      <c r="P71" s="64"/>
      <c r="Q71" s="64"/>
      <c r="R71" s="64"/>
      <c r="S71" s="64"/>
      <c r="T71" s="64"/>
      <c r="U71" s="64"/>
      <c r="V71" s="64"/>
      <c r="W71" s="64"/>
      <c r="Y71" s="122"/>
      <c r="Z71" s="234"/>
      <c r="AA71" s="234"/>
      <c r="AB71" s="234"/>
      <c r="AC71" s="234"/>
      <c r="AD71" s="234"/>
      <c r="AJ71" s="367"/>
      <c r="AK71" s="344"/>
      <c r="AL71" s="239"/>
      <c r="AM71" s="239"/>
      <c r="AN71" s="239"/>
      <c r="AO71" s="239"/>
      <c r="AP71" s="239"/>
      <c r="AQ71" s="239"/>
      <c r="AR71" s="239"/>
      <c r="AS71" s="239"/>
      <c r="AT71" s="239"/>
      <c r="AU71" s="239"/>
      <c r="AV71" s="239"/>
      <c r="AW71" s="239"/>
      <c r="AX71" s="239"/>
      <c r="AY71" s="239"/>
      <c r="AZ71" s="239"/>
      <c r="BA71" s="239"/>
    </row>
    <row r="72" spans="6:53" ht="13.5" customHeight="1" x14ac:dyDescent="0.15">
      <c r="F72" s="122"/>
      <c r="G72" s="110"/>
      <c r="H72" s="110"/>
      <c r="I72" s="110"/>
      <c r="J72" s="110"/>
      <c r="L72" s="122"/>
      <c r="M72" s="64"/>
      <c r="N72" s="64"/>
      <c r="O72" s="64"/>
      <c r="P72" s="64"/>
      <c r="Q72" s="64"/>
      <c r="R72" s="64"/>
      <c r="S72" s="64"/>
      <c r="T72" s="64"/>
      <c r="U72" s="64"/>
      <c r="V72" s="64"/>
      <c r="W72" s="64"/>
      <c r="Y72" s="122"/>
      <c r="Z72" s="234"/>
      <c r="AA72" s="234"/>
      <c r="AB72" s="234"/>
      <c r="AC72" s="234"/>
      <c r="AD72" s="234"/>
      <c r="AJ72" s="368"/>
      <c r="AL72" s="239"/>
      <c r="AM72" s="239"/>
      <c r="AN72" s="239"/>
      <c r="AO72" s="239"/>
      <c r="AP72" s="239"/>
      <c r="AQ72" s="239"/>
      <c r="AR72" s="239"/>
      <c r="AS72" s="239"/>
      <c r="AT72" s="239"/>
      <c r="AU72" s="239"/>
      <c r="AV72" s="239"/>
      <c r="AW72" s="239"/>
      <c r="AX72" s="239"/>
      <c r="AY72" s="239"/>
      <c r="AZ72" s="239"/>
      <c r="BA72" s="239"/>
    </row>
    <row r="73" spans="6:53" ht="13.5" customHeight="1" x14ac:dyDescent="0.15">
      <c r="F73" s="122"/>
      <c r="G73" s="110"/>
      <c r="H73" s="110"/>
      <c r="I73" s="110"/>
      <c r="J73" s="110"/>
      <c r="L73" s="122"/>
      <c r="M73" s="64"/>
      <c r="N73" s="64"/>
      <c r="O73" s="64"/>
      <c r="P73" s="64"/>
      <c r="Q73" s="64"/>
      <c r="R73" s="64"/>
      <c r="S73" s="64"/>
      <c r="T73" s="64"/>
      <c r="U73" s="64"/>
      <c r="V73" s="64"/>
      <c r="W73" s="64"/>
      <c r="Y73" s="122"/>
      <c r="Z73" s="234"/>
      <c r="AA73" s="234"/>
      <c r="AB73" s="234"/>
      <c r="AC73" s="234"/>
      <c r="AD73" s="234"/>
      <c r="AL73" s="239"/>
      <c r="AM73" s="239"/>
      <c r="AN73" s="239"/>
      <c r="AO73" s="239"/>
      <c r="AP73" s="239"/>
      <c r="AQ73" s="239"/>
      <c r="AR73" s="239"/>
      <c r="AS73" s="239"/>
      <c r="AT73" s="239"/>
      <c r="AU73" s="239"/>
      <c r="AV73" s="239"/>
      <c r="AW73" s="239"/>
      <c r="AX73" s="239"/>
      <c r="AY73" s="239"/>
      <c r="AZ73" s="239"/>
      <c r="BA73" s="239"/>
    </row>
    <row r="74" spans="6:53" ht="13.5" customHeight="1" x14ac:dyDescent="0.15">
      <c r="F74" s="122"/>
      <c r="G74" s="110"/>
      <c r="H74" s="110"/>
      <c r="I74" s="110"/>
      <c r="J74" s="110"/>
      <c r="L74" s="122"/>
      <c r="M74" s="64"/>
      <c r="N74" s="64"/>
      <c r="O74" s="64"/>
      <c r="P74" s="64"/>
      <c r="Q74" s="64"/>
      <c r="R74" s="64"/>
      <c r="S74" s="64"/>
      <c r="T74" s="64"/>
      <c r="U74" s="64"/>
      <c r="V74" s="64"/>
      <c r="W74" s="64"/>
      <c r="Y74" s="122"/>
      <c r="Z74" s="234"/>
      <c r="AA74" s="234"/>
      <c r="AB74" s="234"/>
      <c r="AC74" s="234"/>
      <c r="AD74" s="234"/>
      <c r="AL74" s="239"/>
      <c r="AM74" s="239"/>
      <c r="AN74" s="239"/>
      <c r="AO74" s="239"/>
      <c r="AP74" s="239"/>
      <c r="AQ74" s="239"/>
      <c r="AR74" s="239"/>
      <c r="AS74" s="239"/>
      <c r="AT74" s="239"/>
      <c r="AU74" s="239"/>
      <c r="AV74" s="239"/>
      <c r="AW74" s="239"/>
      <c r="AX74" s="239"/>
      <c r="AY74" s="239"/>
      <c r="AZ74" s="239"/>
      <c r="BA74" s="239"/>
    </row>
    <row r="75" spans="6:53" ht="13.5" customHeight="1" x14ac:dyDescent="0.15"/>
    <row r="76" spans="6:53" ht="13.5" customHeight="1" x14ac:dyDescent="0.15"/>
    <row r="77" spans="6:53" ht="13.5" customHeight="1" x14ac:dyDescent="0.15"/>
    <row r="78" spans="6:53" ht="13.5" customHeight="1" x14ac:dyDescent="0.15">
      <c r="G78" s="944"/>
      <c r="H78" s="944"/>
      <c r="I78" s="944"/>
      <c r="J78" s="944"/>
      <c r="K78" s="944"/>
      <c r="L78" s="944"/>
      <c r="M78" s="944"/>
      <c r="N78" s="944"/>
      <c r="O78" s="944"/>
      <c r="P78" s="944"/>
      <c r="Q78" s="944"/>
      <c r="R78" s="944"/>
      <c r="S78" s="944"/>
      <c r="T78" s="944"/>
      <c r="U78" s="944"/>
      <c r="V78" s="944"/>
      <c r="W78" s="944"/>
      <c r="X78" s="944"/>
      <c r="Y78" s="944"/>
      <c r="Z78" s="944"/>
      <c r="AA78" s="944"/>
      <c r="AB78" s="944"/>
      <c r="AC78" s="944"/>
      <c r="AD78" s="944"/>
      <c r="AE78" s="944"/>
      <c r="AF78" s="944"/>
      <c r="AG78" s="944"/>
      <c r="AH78" s="944"/>
      <c r="AI78" s="944"/>
    </row>
    <row r="79" spans="6:53" ht="13.5" customHeight="1" x14ac:dyDescent="0.15"/>
    <row r="80" spans="6:53" ht="13.5" customHeight="1" x14ac:dyDescent="0.15"/>
    <row r="81" spans="7:35" ht="13.5" customHeight="1" x14ac:dyDescent="0.15">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row>
    <row r="82" spans="7:35" ht="13.5" customHeight="1" x14ac:dyDescent="0.15"/>
    <row r="83" spans="7:35" ht="13.5" customHeight="1" x14ac:dyDescent="0.15"/>
    <row r="84" spans="7:35" ht="13.5" customHeight="1" x14ac:dyDescent="0.15"/>
    <row r="85" spans="7:35" ht="13.5" customHeight="1" x14ac:dyDescent="0.15"/>
    <row r="86" spans="7:35" ht="13.5" customHeight="1" x14ac:dyDescent="0.15"/>
  </sheetData>
  <sheetProtection algorithmName="SHA-512" hashValue="8j8MoBSU4EjAGD8IAuXT86HYmTZRUz4oCaDLeR8WvyU8Gzr8xS3Thw8vEp2cqT3v4Bw+PGXA3JXN635e7+dcxA==" saltValue="MbzrLHoKbuxrKgVAkY/UYg==" spinCount="100000" sheet="1"/>
  <protectedRanges>
    <protectedRange sqref="L6 L9 L13 L14 L15 S15 J16 W16 D20:D21 D25:D29 G33 D35 M36 D37 G41 G46:AI48" name="範囲1"/>
  </protectedRanges>
  <mergeCells count="16">
    <mergeCell ref="A1:AI2"/>
    <mergeCell ref="L6:N6"/>
    <mergeCell ref="G78:AI78"/>
    <mergeCell ref="W16:AH16"/>
    <mergeCell ref="M36:V36"/>
    <mergeCell ref="G41:M41"/>
    <mergeCell ref="L9:N9"/>
    <mergeCell ref="L13:N13"/>
    <mergeCell ref="L14:N14"/>
    <mergeCell ref="L15:N15"/>
    <mergeCell ref="J16:U16"/>
    <mergeCell ref="S15:U15"/>
    <mergeCell ref="G46:AI46"/>
    <mergeCell ref="G47:AI47"/>
    <mergeCell ref="G33:AH33"/>
    <mergeCell ref="G48:AI48"/>
  </mergeCells>
  <phoneticPr fontId="2"/>
  <conditionalFormatting sqref="L6:N6">
    <cfRule type="containsBlanks" dxfId="10" priority="3" stopIfTrue="1">
      <formula>LEN(TRIM(L6))=0</formula>
    </cfRule>
  </conditionalFormatting>
  <dataValidations count="5">
    <dataValidation type="list" allowBlank="1" showInputMessage="1" showErrorMessage="1" sqref="D20:D21 D25:D29 Z65 W65 D35 D37" xr:uid="{00000000-0002-0000-0A00-000000000000}">
      <formula1>"■,□"</formula1>
    </dataValidation>
    <dataValidation imeMode="halfAlpha" allowBlank="1" showInputMessage="1" showErrorMessage="1" sqref="M12:N12 L17:N32 L53:N65 L37:N37 L12:L14 L36:M36 L34:N35 K13:K14 Z71:AD74" xr:uid="{00000000-0002-0000-0A00-000001000000}"/>
    <dataValidation imeMode="hiragana" allowBlank="1" showInputMessage="1" showErrorMessage="1" sqref="G81:I81 M71:M74" xr:uid="{00000000-0002-0000-0A00-000002000000}"/>
    <dataValidation imeMode="off" allowBlank="1" showInputMessage="1" showErrorMessage="1" sqref="AK48:AM48 F6:H6 F52:H52 F9:H9 L15 S15" xr:uid="{00000000-0002-0000-0A00-000003000000}"/>
    <dataValidation type="list" allowBlank="1" showInputMessage="1" showErrorMessage="1" sqref="G41" xr:uid="{00000000-0002-0000-0A00-000004000000}">
      <formula1>$AX$40:$AX$51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extLst>
    <ext xmlns:x14="http://schemas.microsoft.com/office/spreadsheetml/2009/9/main" uri="{CCE6A557-97BC-4b89-ADB6-D9C93CAAB3DF}">
      <x14:dataValidations xmlns:xm="http://schemas.microsoft.com/office/excel/2006/main" count="2">
        <x14:dataValidation type="list" errorStyle="information" imeMode="hiragana" allowBlank="1" showInputMessage="1" xr:uid="{D554C19E-0FDB-4C4B-8FF6-942F80A9FC79}">
          <x14:formula1>
            <xm:f>利用方法!$AX$2:$AX$16</xm:f>
          </x14:formula1>
          <xm:sqref>J16:U16</xm:sqref>
        </x14:dataValidation>
        <x14:dataValidation type="list" allowBlank="1" showInputMessage="1" showErrorMessage="1" xr:uid="{93E639E5-E853-4C69-A460-BDA149F95888}">
          <x14:formula1>
            <xm:f>利用方法!$AX$18:$AX$32</xm:f>
          </x14:formula1>
          <xm:sqref>W16:AH16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53"/>
  <sheetViews>
    <sheetView view="pageBreakPreview" zoomScaleNormal="100" zoomScaleSheetLayoutView="100" workbookViewId="0">
      <selection activeCell="AI3" sqref="AI3"/>
    </sheetView>
  </sheetViews>
  <sheetFormatPr defaultColWidth="4.125" defaultRowHeight="12.75" x14ac:dyDescent="0.15"/>
  <cols>
    <col min="1" max="56" width="2.625" style="128" customWidth="1"/>
    <col min="57" max="60" width="1.625" style="128" customWidth="1"/>
    <col min="61" max="16384" width="4.125" style="128"/>
  </cols>
  <sheetData>
    <row r="1" spans="1:40" ht="13.5" customHeight="1" x14ac:dyDescent="0.15">
      <c r="A1" s="992" t="s">
        <v>127</v>
      </c>
      <c r="B1" s="992"/>
      <c r="C1" s="992"/>
      <c r="D1" s="992"/>
      <c r="E1" s="992"/>
      <c r="F1" s="992"/>
      <c r="G1" s="992"/>
      <c r="H1" s="992"/>
      <c r="I1" s="992"/>
      <c r="J1" s="992"/>
      <c r="K1" s="992"/>
      <c r="L1" s="992"/>
      <c r="M1" s="992"/>
      <c r="N1" s="992"/>
      <c r="O1" s="992"/>
      <c r="P1" s="992"/>
      <c r="Q1" s="992"/>
      <c r="R1" s="992"/>
      <c r="S1" s="992"/>
      <c r="T1" s="992"/>
      <c r="U1" s="992"/>
      <c r="V1" s="992"/>
      <c r="W1" s="992"/>
      <c r="X1" s="992"/>
      <c r="Y1" s="992"/>
      <c r="Z1" s="992"/>
      <c r="AA1" s="992"/>
      <c r="AB1" s="992"/>
      <c r="AC1" s="992"/>
      <c r="AD1" s="992"/>
      <c r="AE1" s="992"/>
      <c r="AF1" s="992"/>
      <c r="AG1" s="992"/>
      <c r="AH1" s="992"/>
      <c r="AI1" s="992"/>
    </row>
    <row r="2" spans="1:40" ht="13.5" customHeight="1" x14ac:dyDescent="0.15">
      <c r="A2" s="992"/>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row>
    <row r="3" spans="1:40" ht="13.5" customHeight="1" x14ac:dyDescent="0.15">
      <c r="AM3" s="558" t="s">
        <v>1266</v>
      </c>
    </row>
    <row r="4" spans="1:40" ht="13.5" customHeight="1" x14ac:dyDescent="0.15"/>
    <row r="5" spans="1:40" ht="13.5" customHeight="1" x14ac:dyDescent="0.15">
      <c r="AB5" s="456"/>
      <c r="AE5" s="456"/>
    </row>
    <row r="6" spans="1:40" ht="13.5" customHeight="1" x14ac:dyDescent="0.15">
      <c r="A6" s="27" t="s">
        <v>262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M6" s="483" t="s">
        <v>377</v>
      </c>
      <c r="AN6" s="483"/>
    </row>
    <row r="7" spans="1:40" ht="13.5" customHeight="1" x14ac:dyDescent="0.15">
      <c r="A7" s="27"/>
      <c r="B7" s="27" t="s">
        <v>74</v>
      </c>
      <c r="C7" s="27"/>
      <c r="D7" s="27"/>
      <c r="E7" s="27"/>
      <c r="F7" s="27"/>
      <c r="G7" s="27"/>
      <c r="H7" s="27"/>
      <c r="I7" s="134"/>
      <c r="J7" s="135" t="s">
        <v>13</v>
      </c>
      <c r="K7" s="980" t="str">
        <f>IF(確２面!K15="","",確２面!K15)</f>
        <v/>
      </c>
      <c r="L7" s="980"/>
      <c r="M7" s="134" t="s">
        <v>77</v>
      </c>
      <c r="N7" s="134"/>
      <c r="O7" s="134"/>
      <c r="P7" s="134"/>
      <c r="Q7" s="134"/>
      <c r="R7" s="135" t="s">
        <v>13</v>
      </c>
      <c r="S7" s="995" t="str">
        <f>IF(確２面!S15="","",確２面!S15)</f>
        <v/>
      </c>
      <c r="T7" s="995"/>
      <c r="U7" s="995" t="str">
        <f>IF(確２面!U15="","",確２面!U15)</f>
        <v>大臣</v>
      </c>
      <c r="V7" s="995"/>
      <c r="W7" s="134" t="s">
        <v>83</v>
      </c>
      <c r="X7" s="134"/>
      <c r="Y7" s="134"/>
      <c r="Z7" s="134"/>
      <c r="AA7" s="134"/>
      <c r="AB7" s="980" t="str">
        <f>IF(確２面!AB15="","",確２面!AB15)</f>
        <v/>
      </c>
      <c r="AC7" s="980"/>
      <c r="AD7" s="980" t="str">
        <f>IF(確２面!AD15="","",確２面!AD15)</f>
        <v/>
      </c>
      <c r="AE7" s="980"/>
      <c r="AF7" s="980" t="str">
        <f>IF(確２面!AF15="","",確２面!AF15)</f>
        <v/>
      </c>
      <c r="AG7" s="980"/>
      <c r="AH7" s="134" t="s">
        <v>160</v>
      </c>
      <c r="AI7" s="134"/>
      <c r="AM7" s="483" t="s">
        <v>378</v>
      </c>
      <c r="AN7" s="483"/>
    </row>
    <row r="8" spans="1:40" ht="13.5" customHeight="1" x14ac:dyDescent="0.15">
      <c r="A8" s="27"/>
      <c r="B8" s="27" t="s">
        <v>70</v>
      </c>
      <c r="C8" s="27"/>
      <c r="D8" s="27"/>
      <c r="E8" s="27"/>
      <c r="F8" s="27"/>
      <c r="G8" s="27"/>
      <c r="H8" s="27"/>
      <c r="I8" s="134"/>
      <c r="J8" s="134"/>
      <c r="K8" s="939" t="str">
        <f>IF(確２面!K16="","",確２面!K16)</f>
        <v/>
      </c>
      <c r="L8" s="939"/>
      <c r="M8" s="939"/>
      <c r="N8" s="939"/>
      <c r="O8" s="939"/>
      <c r="P8" s="939"/>
      <c r="Q8" s="939"/>
      <c r="R8" s="939"/>
      <c r="S8" s="939"/>
      <c r="T8" s="939"/>
      <c r="U8" s="939"/>
      <c r="V8" s="939"/>
      <c r="W8" s="939"/>
      <c r="X8" s="939"/>
      <c r="Y8" s="939"/>
      <c r="Z8" s="939"/>
      <c r="AA8" s="939"/>
      <c r="AB8" s="939"/>
      <c r="AC8" s="939"/>
      <c r="AD8" s="939"/>
      <c r="AE8" s="939"/>
      <c r="AF8" s="939"/>
      <c r="AG8" s="939"/>
      <c r="AH8" s="939"/>
      <c r="AI8" s="939"/>
    </row>
    <row r="9" spans="1:40" ht="13.5" customHeight="1" x14ac:dyDescent="0.15">
      <c r="A9" s="27"/>
      <c r="B9" s="27" t="s">
        <v>81</v>
      </c>
      <c r="C9" s="27"/>
      <c r="D9" s="27"/>
      <c r="E9" s="27"/>
      <c r="F9" s="27"/>
      <c r="G9" s="27"/>
      <c r="H9" s="27"/>
      <c r="I9" s="134"/>
      <c r="J9" s="135" t="s">
        <v>13</v>
      </c>
      <c r="K9" s="980" t="str">
        <f>IF(確２面!K17="","",確２面!K17)</f>
        <v/>
      </c>
      <c r="L9" s="980"/>
      <c r="M9" s="134" t="s">
        <v>76</v>
      </c>
      <c r="N9" s="134"/>
      <c r="O9" s="134"/>
      <c r="P9" s="134"/>
      <c r="Q9" s="134"/>
      <c r="R9" s="135" t="s">
        <v>13</v>
      </c>
      <c r="S9" s="980" t="str">
        <f>IF(確２面!S17="","",確２面!S17)</f>
        <v/>
      </c>
      <c r="T9" s="980"/>
      <c r="U9" s="980" t="str">
        <f>IF(確２面!U17="","",確２面!U17)</f>
        <v>大臣</v>
      </c>
      <c r="V9" s="980"/>
      <c r="W9" s="134" t="s">
        <v>75</v>
      </c>
      <c r="X9" s="134"/>
      <c r="Y9" s="134"/>
      <c r="Z9" s="134"/>
      <c r="AA9" s="134"/>
      <c r="AB9" s="980" t="str">
        <f>IF(確２面!AB17="","",確２面!AB17)</f>
        <v/>
      </c>
      <c r="AC9" s="980"/>
      <c r="AD9" s="980" t="str">
        <f>IF(確２面!AD17="","",確２面!AD17)</f>
        <v/>
      </c>
      <c r="AE9" s="980"/>
      <c r="AF9" s="980" t="str">
        <f>IF(確２面!AF17="","",確２面!AF17)</f>
        <v/>
      </c>
      <c r="AG9" s="980"/>
      <c r="AH9" s="134" t="s">
        <v>160</v>
      </c>
      <c r="AI9" s="134"/>
      <c r="AM9" s="128" t="s">
        <v>675</v>
      </c>
    </row>
    <row r="10" spans="1:40" ht="13.5" customHeight="1" x14ac:dyDescent="0.15">
      <c r="A10" s="27"/>
      <c r="B10" s="27"/>
      <c r="C10" s="27"/>
      <c r="D10" s="27"/>
      <c r="E10" s="27"/>
      <c r="F10" s="27"/>
      <c r="G10" s="27"/>
      <c r="H10" s="27" t="str">
        <f>IF(概１面!H15="","",概１面!H15)</f>
        <v/>
      </c>
      <c r="I10" s="134"/>
      <c r="J10" s="134"/>
      <c r="K10" s="939" t="str">
        <f>IF(確２面!K18="","",確２面!K18)</f>
        <v/>
      </c>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M10" s="128" t="s">
        <v>676</v>
      </c>
    </row>
    <row r="11" spans="1:40" ht="13.5" customHeight="1" x14ac:dyDescent="0.15">
      <c r="A11" s="27"/>
      <c r="B11" s="27" t="s">
        <v>78</v>
      </c>
      <c r="C11" s="27"/>
      <c r="D11" s="27"/>
      <c r="E11" s="27"/>
      <c r="F11" s="27"/>
      <c r="G11" s="27"/>
      <c r="H11" s="27" t="str">
        <f>IF(概１面!H16="","",概１面!H16)</f>
        <v/>
      </c>
      <c r="I11" s="134"/>
      <c r="J11" s="136"/>
      <c r="K11" s="939" t="str">
        <f>IF(確２面!K19="","",確２面!K19)</f>
        <v/>
      </c>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row>
    <row r="12" spans="1:40" ht="13.5" customHeight="1" x14ac:dyDescent="0.15">
      <c r="A12" s="27"/>
      <c r="B12" s="27" t="s">
        <v>79</v>
      </c>
      <c r="C12" s="27"/>
      <c r="D12" s="27"/>
      <c r="E12" s="27"/>
      <c r="F12" s="27"/>
      <c r="G12" s="27"/>
      <c r="H12" s="27" t="str">
        <f>IF(概１面!H17="","",概１面!H17)</f>
        <v/>
      </c>
      <c r="I12" s="134"/>
      <c r="J12" s="134"/>
      <c r="K12" s="939" t="str">
        <f>IF(確２面!K20="","",確２面!K20)</f>
        <v/>
      </c>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9"/>
      <c r="AI12" s="939"/>
      <c r="AN12" s="128" t="s">
        <v>677</v>
      </c>
    </row>
    <row r="13" spans="1:40" ht="13.5" customHeight="1" x14ac:dyDescent="0.15">
      <c r="A13" s="27"/>
      <c r="B13" s="27" t="s">
        <v>80</v>
      </c>
      <c r="C13" s="27"/>
      <c r="D13" s="27"/>
      <c r="E13" s="27"/>
      <c r="F13" s="27"/>
      <c r="G13" s="27"/>
      <c r="H13" s="27" t="str">
        <f>IF(概１面!H18="","",概１面!H18)</f>
        <v/>
      </c>
      <c r="I13" s="134"/>
      <c r="J13" s="134"/>
      <c r="K13" s="939" t="str">
        <f>IF(確２面!K21="","",確２面!K21)</f>
        <v/>
      </c>
      <c r="L13" s="939"/>
      <c r="M13" s="939"/>
      <c r="N13" s="939"/>
      <c r="O13" s="939"/>
      <c r="P13" s="939"/>
      <c r="Q13" s="939"/>
      <c r="R13" s="939"/>
      <c r="S13" s="939"/>
      <c r="T13" s="939"/>
      <c r="U13" s="939"/>
      <c r="V13" s="939"/>
      <c r="W13" s="939"/>
      <c r="X13" s="939"/>
      <c r="Y13" s="939"/>
      <c r="Z13" s="939"/>
      <c r="AA13" s="939"/>
      <c r="AB13" s="939"/>
      <c r="AC13" s="939"/>
      <c r="AD13" s="939"/>
      <c r="AE13" s="939"/>
      <c r="AF13" s="939"/>
      <c r="AG13" s="939"/>
      <c r="AH13" s="939"/>
      <c r="AI13" s="939"/>
      <c r="AN13" s="128" t="s">
        <v>678</v>
      </c>
    </row>
    <row r="14" spans="1:40" ht="13.5" customHeight="1" x14ac:dyDescent="0.15">
      <c r="A14" s="108"/>
      <c r="B14" s="108"/>
      <c r="C14" s="108"/>
      <c r="D14" s="108"/>
      <c r="E14" s="108"/>
      <c r="F14" s="108"/>
      <c r="G14" s="108"/>
      <c r="H14" s="108"/>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N14" s="128" t="s">
        <v>679</v>
      </c>
    </row>
    <row r="15" spans="1:40" ht="13.5" customHeight="1" x14ac:dyDescent="0.15">
      <c r="G15" s="138"/>
      <c r="H15" s="139"/>
      <c r="I15" s="140"/>
      <c r="J15" s="141"/>
      <c r="K15" s="141"/>
      <c r="L15" s="142"/>
      <c r="M15" s="143"/>
      <c r="N15" s="143"/>
      <c r="O15" s="143"/>
      <c r="P15" s="141"/>
      <c r="Q15" s="140"/>
      <c r="R15" s="140"/>
      <c r="S15" s="140"/>
      <c r="T15" s="143"/>
      <c r="U15" s="143"/>
      <c r="V15" s="143"/>
      <c r="W15" s="141"/>
      <c r="X15" s="141"/>
      <c r="Y15" s="141"/>
      <c r="Z15" s="141"/>
      <c r="AA15" s="141"/>
      <c r="AB15" s="141"/>
      <c r="AC15" s="141"/>
      <c r="AD15" s="141"/>
      <c r="AE15" s="141"/>
      <c r="AF15" s="141"/>
      <c r="AG15" s="141"/>
      <c r="AH15" s="141"/>
      <c r="AI15" s="141"/>
    </row>
    <row r="16" spans="1:40" ht="13.5" customHeight="1" x14ac:dyDescent="0.15">
      <c r="B16" s="128" t="s">
        <v>128</v>
      </c>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row>
    <row r="17" spans="2:53" ht="13.5" customHeight="1" x14ac:dyDescent="0.15">
      <c r="B17" s="128" t="s">
        <v>129</v>
      </c>
      <c r="G17" s="138"/>
      <c r="H17" s="139"/>
      <c r="I17" s="141"/>
      <c r="J17" s="141"/>
      <c r="K17" s="141"/>
      <c r="L17" s="141"/>
      <c r="M17" s="142"/>
      <c r="N17" s="142"/>
      <c r="O17" s="144"/>
      <c r="P17" s="141"/>
      <c r="Q17" s="140"/>
      <c r="R17" s="140"/>
      <c r="S17" s="140"/>
      <c r="T17" s="143"/>
      <c r="U17" s="143"/>
      <c r="V17" s="143"/>
      <c r="W17" s="141"/>
      <c r="X17" s="141"/>
      <c r="Y17" s="141"/>
      <c r="Z17" s="141"/>
      <c r="AA17" s="141"/>
      <c r="AB17" s="141"/>
      <c r="AC17" s="141"/>
      <c r="AD17" s="141"/>
      <c r="AE17" s="145"/>
      <c r="AF17" s="141"/>
      <c r="AG17" s="141"/>
      <c r="AH17" s="141"/>
      <c r="AI17" s="141"/>
    </row>
    <row r="18" spans="2:53" ht="13.5" customHeight="1" x14ac:dyDescent="0.15">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row>
    <row r="19" spans="2:53" ht="13.5" customHeight="1" x14ac:dyDescent="0.15">
      <c r="B19" s="128" t="s">
        <v>169</v>
      </c>
      <c r="G19" s="146"/>
      <c r="H19" s="146"/>
      <c r="I19" s="994" t="str">
        <f>IF(確３面!H6="","",確３面!H6)</f>
        <v/>
      </c>
      <c r="J19" s="994"/>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row>
    <row r="20" spans="2:53" ht="13.5" customHeight="1" x14ac:dyDescent="0.15">
      <c r="G20" s="146"/>
      <c r="H20" s="146"/>
      <c r="I20" s="994"/>
      <c r="J20" s="994"/>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row>
    <row r="21" spans="2:53" ht="13.5" customHeight="1" x14ac:dyDescent="0.15">
      <c r="G21" s="146"/>
      <c r="H21" s="146"/>
      <c r="I21" s="994"/>
      <c r="J21" s="994"/>
      <c r="K21" s="994"/>
      <c r="L21" s="994"/>
      <c r="M21" s="994"/>
      <c r="N21" s="994"/>
      <c r="O21" s="994"/>
      <c r="P21" s="994"/>
      <c r="Q21" s="994"/>
      <c r="R21" s="994"/>
      <c r="S21" s="994"/>
      <c r="T21" s="994"/>
      <c r="U21" s="994"/>
      <c r="V21" s="994"/>
      <c r="W21" s="994"/>
      <c r="X21" s="994"/>
      <c r="Y21" s="994"/>
      <c r="Z21" s="994"/>
      <c r="AA21" s="994"/>
      <c r="AB21" s="994"/>
      <c r="AC21" s="994"/>
      <c r="AD21" s="994"/>
      <c r="AE21" s="994"/>
      <c r="AF21" s="994"/>
      <c r="AG21" s="994"/>
      <c r="AH21" s="994"/>
      <c r="AI21" s="994"/>
    </row>
    <row r="22" spans="2:53" ht="13.5" customHeight="1" x14ac:dyDescent="0.15">
      <c r="B22" s="128" t="s">
        <v>130</v>
      </c>
      <c r="I22" s="141" t="str">
        <f>IF(確３面!O47="","",確３面!O47)</f>
        <v/>
      </c>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row>
    <row r="23" spans="2:53" ht="6.75" customHeight="1" x14ac:dyDescent="0.15">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row>
    <row r="24" spans="2:53" ht="13.5" customHeight="1" x14ac:dyDescent="0.15">
      <c r="B24" s="128" t="s">
        <v>221</v>
      </c>
      <c r="I24" s="141" t="str">
        <f>IF(確３面!G50="■","新築",IF(確３面!J50="■","増築",IF(確３面!M50="■","改築",IF(確３面!P50="■","移転",IF(確３面!S50="■","用途変更",IF(確３面!W50="■","大規模の修繕",IF(確３面!AC50="■","大規模の模様替","")))))))</f>
        <v>新築</v>
      </c>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L24" s="147"/>
      <c r="AN24" s="147"/>
      <c r="AP24" s="147"/>
      <c r="AQ24" s="138"/>
      <c r="AR24" s="147"/>
      <c r="AS24" s="147"/>
      <c r="AT24" s="138"/>
      <c r="AU24" s="148"/>
      <c r="AV24" s="148"/>
      <c r="AW24" s="148"/>
      <c r="AX24" s="148"/>
      <c r="AY24" s="148"/>
      <c r="AZ24" s="148"/>
      <c r="BA24" s="148"/>
    </row>
    <row r="25" spans="2:53" ht="6.75" customHeight="1" x14ac:dyDescent="0.15">
      <c r="AL25" s="147"/>
      <c r="AN25" s="147"/>
      <c r="AP25" s="147"/>
      <c r="AQ25" s="138"/>
      <c r="AR25" s="147"/>
      <c r="AS25" s="147"/>
      <c r="AT25" s="138"/>
      <c r="AU25" s="147"/>
      <c r="AV25" s="147"/>
      <c r="AW25" s="147"/>
      <c r="AX25" s="147"/>
      <c r="AY25" s="147"/>
      <c r="AZ25" s="147"/>
      <c r="BA25" s="147"/>
    </row>
    <row r="26" spans="2:53" ht="13.5" customHeight="1" x14ac:dyDescent="0.15">
      <c r="B26" s="128" t="s">
        <v>131</v>
      </c>
      <c r="I26" s="128" t="s">
        <v>139</v>
      </c>
      <c r="J26" s="147" t="s">
        <v>702</v>
      </c>
      <c r="R26" s="128" t="s">
        <v>139</v>
      </c>
      <c r="S26" s="147" t="s">
        <v>703</v>
      </c>
      <c r="AM26" s="128" t="s">
        <v>379</v>
      </c>
      <c r="AN26" s="147"/>
      <c r="AP26" s="147"/>
      <c r="AQ26" s="138"/>
      <c r="AU26" s="147"/>
      <c r="AV26" s="147"/>
      <c r="AW26" s="147"/>
      <c r="AX26" s="147"/>
      <c r="AY26" s="147"/>
      <c r="AZ26" s="147"/>
      <c r="BA26" s="147"/>
    </row>
    <row r="27" spans="2:53" ht="13.5" customHeight="1" x14ac:dyDescent="0.15">
      <c r="I27" s="128" t="s">
        <v>139</v>
      </c>
      <c r="J27" s="147" t="s">
        <v>132</v>
      </c>
      <c r="AM27" s="147" t="s">
        <v>380</v>
      </c>
      <c r="AN27" s="147"/>
      <c r="AO27" s="147"/>
      <c r="AP27" s="147"/>
      <c r="AQ27" s="138"/>
      <c r="AT27" s="147"/>
      <c r="AU27" s="147"/>
      <c r="AV27" s="147"/>
      <c r="AW27" s="147"/>
      <c r="AX27" s="147"/>
      <c r="AY27" s="147"/>
      <c r="AZ27" s="147"/>
      <c r="BA27" s="147"/>
    </row>
    <row r="28" spans="2:53" ht="13.5" customHeight="1" x14ac:dyDescent="0.15">
      <c r="I28" s="128" t="s">
        <v>17</v>
      </c>
      <c r="J28" s="147" t="s">
        <v>133</v>
      </c>
      <c r="R28" s="128" t="s">
        <v>17</v>
      </c>
      <c r="S28" s="147" t="s">
        <v>134</v>
      </c>
      <c r="AM28" s="147" t="s">
        <v>381</v>
      </c>
      <c r="AN28" s="147"/>
      <c r="AO28" s="147"/>
      <c r="AP28" s="147"/>
      <c r="AQ28" s="138"/>
      <c r="AT28" s="147"/>
      <c r="AU28" s="147"/>
      <c r="AV28" s="147"/>
      <c r="AW28" s="147"/>
      <c r="AX28" s="147"/>
      <c r="AY28" s="147"/>
      <c r="AZ28" s="147"/>
      <c r="BA28" s="147"/>
    </row>
    <row r="29" spans="2:53" ht="13.5" customHeight="1" x14ac:dyDescent="0.15">
      <c r="I29" s="128" t="s">
        <v>139</v>
      </c>
      <c r="J29" s="147" t="s">
        <v>135</v>
      </c>
      <c r="R29" s="128" t="s">
        <v>139</v>
      </c>
      <c r="S29" s="147" t="s">
        <v>136</v>
      </c>
      <c r="AM29" s="147"/>
      <c r="AN29" s="147"/>
      <c r="AO29" s="147"/>
      <c r="AP29" s="147"/>
      <c r="AQ29" s="138"/>
      <c r="AT29" s="147"/>
      <c r="AU29" s="147"/>
      <c r="AV29" s="147"/>
      <c r="AW29" s="147"/>
      <c r="AX29" s="147"/>
      <c r="AY29" s="147"/>
      <c r="AZ29" s="147"/>
      <c r="BA29" s="147"/>
    </row>
    <row r="30" spans="2:53" ht="13.5" customHeight="1" x14ac:dyDescent="0.15">
      <c r="I30" s="128" t="s">
        <v>139</v>
      </c>
      <c r="J30" s="147" t="s">
        <v>138</v>
      </c>
      <c r="AL30" s="147"/>
      <c r="AM30" s="147"/>
      <c r="AN30" s="147"/>
      <c r="AO30" s="147"/>
      <c r="AP30" s="147"/>
      <c r="AS30" s="147"/>
      <c r="AT30" s="147"/>
      <c r="AU30" s="147"/>
      <c r="AV30" s="147"/>
      <c r="AW30" s="147"/>
      <c r="AX30" s="147"/>
      <c r="AY30" s="147"/>
      <c r="AZ30" s="147"/>
      <c r="BA30" s="147"/>
    </row>
    <row r="31" spans="2:53" ht="13.5" customHeight="1" x14ac:dyDescent="0.15">
      <c r="I31" s="128" t="s">
        <v>139</v>
      </c>
      <c r="J31" s="147" t="s">
        <v>137</v>
      </c>
    </row>
    <row r="32" spans="2:53" ht="13.5" customHeight="1" x14ac:dyDescent="0.15">
      <c r="H32" s="147"/>
      <c r="I32" s="128" t="s">
        <v>17</v>
      </c>
      <c r="J32" s="148" t="s">
        <v>153</v>
      </c>
      <c r="K32" s="147"/>
      <c r="L32" s="147"/>
      <c r="M32" s="149" t="s">
        <v>18</v>
      </c>
      <c r="N32" s="993"/>
      <c r="O32" s="993"/>
      <c r="P32" s="993"/>
      <c r="Q32" s="993"/>
      <c r="R32" s="993"/>
      <c r="S32" s="993"/>
      <c r="T32" s="993"/>
      <c r="U32" s="993"/>
      <c r="V32" s="993"/>
      <c r="W32" s="993"/>
      <c r="X32" s="993"/>
      <c r="Y32" s="993"/>
      <c r="Z32" s="993"/>
      <c r="AA32" s="993"/>
      <c r="AB32" s="128" t="s">
        <v>19</v>
      </c>
    </row>
    <row r="33" spans="3:39" ht="13.5" customHeight="1" x14ac:dyDescent="0.15">
      <c r="H33" s="147"/>
      <c r="I33" s="147"/>
      <c r="J33" s="147"/>
      <c r="K33" s="147"/>
      <c r="L33" s="147"/>
      <c r="M33" s="147"/>
      <c r="N33" s="147"/>
      <c r="O33" s="147"/>
      <c r="P33" s="147"/>
      <c r="Q33" s="147"/>
      <c r="R33" s="147"/>
      <c r="S33" s="147"/>
      <c r="T33" s="147"/>
      <c r="U33" s="147"/>
      <c r="V33" s="147"/>
      <c r="W33" s="147"/>
    </row>
    <row r="34" spans="3:39" ht="13.5" customHeight="1" x14ac:dyDescent="0.15">
      <c r="H34" s="147"/>
      <c r="I34" s="147"/>
      <c r="J34" s="147"/>
      <c r="K34" s="147"/>
      <c r="L34" s="147"/>
      <c r="M34" s="147"/>
      <c r="N34" s="147"/>
      <c r="O34" s="147"/>
      <c r="P34" s="147"/>
      <c r="Q34" s="147"/>
      <c r="R34" s="147"/>
      <c r="S34" s="147"/>
      <c r="T34" s="147"/>
      <c r="U34" s="147"/>
      <c r="V34" s="147"/>
      <c r="W34" s="147"/>
    </row>
    <row r="35" spans="3:39" ht="13.5" customHeight="1" x14ac:dyDescent="0.15">
      <c r="H35" s="147"/>
      <c r="I35" s="147"/>
      <c r="J35" s="147"/>
      <c r="K35" s="147"/>
      <c r="L35" s="147"/>
      <c r="M35" s="147"/>
      <c r="N35" s="147"/>
      <c r="O35" s="147"/>
      <c r="P35" s="147"/>
      <c r="Q35" s="147"/>
      <c r="R35" s="147"/>
      <c r="S35" s="147"/>
      <c r="T35" s="147"/>
      <c r="U35" s="147"/>
      <c r="V35" s="147"/>
      <c r="W35" s="147"/>
    </row>
    <row r="36" spans="3:39" ht="13.5" customHeight="1" x14ac:dyDescent="0.15">
      <c r="H36" s="147"/>
      <c r="I36" s="147"/>
      <c r="J36" s="147"/>
      <c r="K36" s="147"/>
      <c r="L36" s="147"/>
      <c r="M36" s="147"/>
      <c r="N36" s="147"/>
      <c r="O36" s="147"/>
      <c r="P36" s="147"/>
      <c r="Q36" s="150"/>
      <c r="R36" s="150"/>
      <c r="S36" s="150"/>
      <c r="T36" s="150"/>
      <c r="U36" s="150"/>
      <c r="V36" s="996" t="s">
        <v>964</v>
      </c>
      <c r="W36" s="996"/>
      <c r="X36" s="997"/>
      <c r="Y36" s="997"/>
      <c r="Z36" s="128" t="s">
        <v>212</v>
      </c>
      <c r="AA36" s="997"/>
      <c r="AB36" s="997"/>
      <c r="AC36" s="128" t="s">
        <v>213</v>
      </c>
      <c r="AD36" s="997"/>
      <c r="AE36" s="997"/>
      <c r="AF36" s="128" t="s">
        <v>264</v>
      </c>
      <c r="AM36" s="128" t="s">
        <v>1185</v>
      </c>
    </row>
    <row r="37" spans="3:39" ht="13.5" customHeight="1" x14ac:dyDescent="0.15">
      <c r="C37" s="27" t="s">
        <v>263</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row>
    <row r="38" spans="3:39" ht="13.5" customHeight="1" x14ac:dyDescent="0.15">
      <c r="C38" s="27"/>
      <c r="D38" s="27" t="s">
        <v>265</v>
      </c>
      <c r="E38" s="27"/>
      <c r="F38" s="27"/>
      <c r="G38" s="27"/>
      <c r="H38" s="27"/>
      <c r="I38" s="27"/>
      <c r="J38" s="27"/>
      <c r="K38" s="939" t="str">
        <f>IF(確２面!K7="","",確２面!K7)</f>
        <v/>
      </c>
      <c r="L38" s="939"/>
      <c r="M38" s="939"/>
      <c r="N38" s="939"/>
      <c r="O38" s="939"/>
      <c r="P38" s="939"/>
      <c r="Q38" s="939"/>
      <c r="R38" s="939"/>
      <c r="S38" s="939"/>
      <c r="T38" s="939"/>
      <c r="U38" s="939"/>
      <c r="V38" s="939"/>
      <c r="W38" s="939"/>
      <c r="X38" s="939"/>
      <c r="Y38" s="939"/>
      <c r="Z38" s="939"/>
      <c r="AA38" s="939"/>
      <c r="AB38" s="939"/>
      <c r="AC38" s="939"/>
      <c r="AD38" s="939"/>
      <c r="AE38" s="939"/>
      <c r="AF38" s="939"/>
      <c r="AG38" s="939"/>
      <c r="AH38" s="939"/>
      <c r="AI38" s="939"/>
      <c r="AM38" s="422"/>
    </row>
    <row r="39" spans="3:39" ht="13.5" customHeight="1" x14ac:dyDescent="0.15">
      <c r="C39" s="27"/>
      <c r="D39" s="27" t="s">
        <v>70</v>
      </c>
      <c r="E39" s="27"/>
      <c r="F39" s="27"/>
      <c r="G39" s="27"/>
      <c r="H39" s="107"/>
      <c r="I39" s="107"/>
      <c r="J39" s="27"/>
      <c r="K39" s="110" t="str">
        <f>IF(確２面!K8="","",確２面!K8)</f>
        <v/>
      </c>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M39" s="474" t="s">
        <v>1103</v>
      </c>
    </row>
    <row r="40" spans="3:39" ht="13.5" customHeight="1" x14ac:dyDescent="0.15">
      <c r="C40" s="27"/>
      <c r="D40" s="27" t="s">
        <v>71</v>
      </c>
      <c r="E40" s="27"/>
      <c r="F40" s="27"/>
      <c r="G40" s="27"/>
      <c r="H40" s="121"/>
      <c r="I40" s="121"/>
      <c r="J40" s="27"/>
      <c r="K40" s="939" t="str">
        <f>IF(確２面!K9="","",確２面!K9)</f>
        <v/>
      </c>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c r="AI40" s="939"/>
    </row>
    <row r="41" spans="3:39" ht="13.5" customHeight="1" x14ac:dyDescent="0.15">
      <c r="C41" s="27"/>
      <c r="D41" s="27" t="s">
        <v>72</v>
      </c>
      <c r="E41" s="27"/>
      <c r="F41" s="27"/>
      <c r="G41" s="27"/>
      <c r="H41" s="107"/>
      <c r="I41" s="107"/>
      <c r="J41" s="27"/>
      <c r="K41" s="939" t="str">
        <f>IF(確２面!K10="","",確２面!K10)</f>
        <v/>
      </c>
      <c r="L41" s="939"/>
      <c r="M41" s="939"/>
      <c r="N41" s="939"/>
      <c r="O41" s="939"/>
      <c r="P41" s="939"/>
      <c r="Q41" s="939"/>
      <c r="R41" s="939"/>
      <c r="S41" s="939"/>
      <c r="T41" s="939"/>
      <c r="U41" s="939"/>
      <c r="V41" s="939"/>
      <c r="W41" s="939"/>
      <c r="X41" s="939"/>
      <c r="Y41" s="939"/>
      <c r="Z41" s="939"/>
      <c r="AA41" s="939"/>
      <c r="AB41" s="939"/>
      <c r="AC41" s="939"/>
      <c r="AD41" s="939"/>
      <c r="AE41" s="939"/>
      <c r="AF41" s="939"/>
      <c r="AG41" s="939"/>
      <c r="AH41" s="939"/>
      <c r="AI41" s="939"/>
    </row>
    <row r="42" spans="3:39" ht="13.5" customHeight="1" x14ac:dyDescent="0.15">
      <c r="C42" s="27"/>
      <c r="D42" s="27" t="s">
        <v>73</v>
      </c>
      <c r="E42" s="27"/>
      <c r="F42" s="27"/>
      <c r="G42" s="27"/>
      <c r="H42" s="107"/>
      <c r="I42" s="107"/>
      <c r="J42" s="27"/>
      <c r="K42" s="939" t="str">
        <f>IF(確２面!K11="","",確２面!K11)</f>
        <v/>
      </c>
      <c r="L42" s="939"/>
      <c r="M42" s="939"/>
      <c r="N42" s="939"/>
      <c r="O42" s="939"/>
      <c r="P42" s="939"/>
      <c r="Q42" s="939"/>
      <c r="R42" s="939"/>
      <c r="S42" s="939"/>
      <c r="T42" s="939"/>
      <c r="U42" s="939"/>
      <c r="V42" s="939"/>
      <c r="W42" s="939"/>
      <c r="X42" s="939"/>
      <c r="Y42" s="939"/>
      <c r="Z42" s="939"/>
      <c r="AA42" s="939"/>
      <c r="AB42" s="939"/>
      <c r="AC42" s="939"/>
      <c r="AD42" s="939"/>
      <c r="AE42" s="939"/>
      <c r="AF42" s="939"/>
      <c r="AG42" s="939"/>
      <c r="AH42" s="939"/>
      <c r="AI42" s="939"/>
    </row>
    <row r="43" spans="3:39" ht="6.75" customHeight="1" x14ac:dyDescent="0.15">
      <c r="G43" s="151"/>
      <c r="H43" s="151"/>
      <c r="I43" s="151"/>
      <c r="J43" s="151"/>
      <c r="K43" s="111"/>
      <c r="L43" s="111"/>
      <c r="M43" s="111"/>
      <c r="N43" s="111"/>
      <c r="O43" s="111"/>
      <c r="P43" s="111"/>
      <c r="Q43" s="111"/>
      <c r="R43" s="111"/>
      <c r="S43" s="111"/>
      <c r="T43" s="111"/>
      <c r="U43" s="111"/>
      <c r="V43" s="111"/>
      <c r="W43" s="111"/>
      <c r="X43" s="109"/>
      <c r="Y43" s="109"/>
      <c r="Z43" s="109"/>
      <c r="AA43" s="109"/>
      <c r="AB43" s="109"/>
      <c r="AC43" s="109"/>
      <c r="AD43" s="109"/>
      <c r="AE43" s="109"/>
      <c r="AF43" s="109"/>
      <c r="AG43" s="109"/>
      <c r="AH43" s="109"/>
      <c r="AI43" s="109"/>
    </row>
    <row r="44" spans="3:39" ht="13.5" customHeight="1" x14ac:dyDescent="0.15">
      <c r="C44" s="141" t="str">
        <f>IF(確２面その２!$K$8="","","【建築主２】")</f>
        <v/>
      </c>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3:39" ht="13.5" customHeight="1" x14ac:dyDescent="0.15">
      <c r="D45" s="141" t="str">
        <f>IF(確２面その２!$K$8="","","【ｲ．氏名のﾌﾘｶﾞﾅ】")</f>
        <v/>
      </c>
      <c r="E45" s="27"/>
      <c r="F45" s="27"/>
      <c r="G45" s="27"/>
      <c r="H45" s="27"/>
      <c r="I45" s="27"/>
      <c r="K45" s="939" t="str">
        <f>IF(確２面その２!K7="","",確２面その２!K7)</f>
        <v/>
      </c>
      <c r="L45" s="939"/>
      <c r="M45" s="939"/>
      <c r="N45" s="939"/>
      <c r="O45" s="939"/>
      <c r="P45" s="939"/>
      <c r="Q45" s="939"/>
      <c r="R45" s="939"/>
      <c r="S45" s="939"/>
      <c r="T45" s="939"/>
      <c r="U45" s="939"/>
      <c r="V45" s="939"/>
      <c r="W45" s="939"/>
      <c r="X45" s="939"/>
      <c r="Y45" s="939"/>
      <c r="Z45" s="939"/>
      <c r="AA45" s="939"/>
      <c r="AB45" s="939"/>
      <c r="AC45" s="939"/>
      <c r="AD45" s="939"/>
      <c r="AE45" s="939"/>
      <c r="AF45" s="939"/>
      <c r="AG45" s="939"/>
      <c r="AH45" s="939"/>
      <c r="AI45" s="939"/>
    </row>
    <row r="46" spans="3:39" ht="13.5" customHeight="1" x14ac:dyDescent="0.15">
      <c r="D46" s="141" t="str">
        <f>IF(確２面その２!$K$8="","","【ﾛ．氏名】")</f>
        <v/>
      </c>
      <c r="E46" s="27"/>
      <c r="F46" s="27"/>
      <c r="G46" s="27"/>
      <c r="H46" s="107"/>
      <c r="I46" s="107"/>
      <c r="K46" s="110" t="str">
        <f>IF(確２面その２!K8="","",確２面その２!K8)</f>
        <v/>
      </c>
      <c r="L46" s="110"/>
      <c r="M46" s="110"/>
      <c r="N46" s="110"/>
      <c r="O46" s="110"/>
      <c r="P46" s="110"/>
      <c r="Q46" s="110"/>
      <c r="R46" s="110"/>
      <c r="S46" s="110"/>
      <c r="T46" s="110"/>
      <c r="U46" s="110"/>
      <c r="V46" s="110"/>
      <c r="W46" s="110"/>
      <c r="X46" s="110"/>
      <c r="Y46" s="110"/>
      <c r="Z46" s="110"/>
      <c r="AA46" s="110"/>
      <c r="AB46" s="110"/>
      <c r="AC46" s="110"/>
      <c r="AD46" s="109"/>
      <c r="AE46" s="110"/>
      <c r="AF46" s="110"/>
      <c r="AG46" s="110"/>
      <c r="AH46" s="110"/>
      <c r="AI46" s="110"/>
    </row>
    <row r="47" spans="3:39" ht="13.5" customHeight="1" x14ac:dyDescent="0.15">
      <c r="D47" s="141" t="str">
        <f>IF(確２面その２!$K$8="","","【ﾊ．郵便番号】")</f>
        <v/>
      </c>
      <c r="E47" s="27"/>
      <c r="F47" s="27"/>
      <c r="G47" s="27"/>
      <c r="H47" s="121"/>
      <c r="I47" s="121"/>
      <c r="K47" s="939" t="str">
        <f>IF(確２面その２!K9="","",確２面その２!K9)</f>
        <v/>
      </c>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row>
    <row r="48" spans="3:39" ht="13.5" customHeight="1" x14ac:dyDescent="0.15">
      <c r="D48" s="141" t="str">
        <f>IF(確２面その２!$K$8="","","【ﾆ．住所】")</f>
        <v/>
      </c>
      <c r="E48" s="27"/>
      <c r="F48" s="27"/>
      <c r="G48" s="27"/>
      <c r="H48" s="107"/>
      <c r="I48" s="107"/>
      <c r="K48" s="939" t="str">
        <f>IF(確２面その２!K10="","",確２面その２!K10)</f>
        <v/>
      </c>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row>
    <row r="49" spans="3:35" ht="13.5" customHeight="1" x14ac:dyDescent="0.15">
      <c r="D49" s="141" t="str">
        <f>IF(確２面その２!$K$8="","","【ﾎ．電話番号】")</f>
        <v/>
      </c>
      <c r="E49" s="27"/>
      <c r="F49" s="27"/>
      <c r="G49" s="27"/>
      <c r="H49" s="107"/>
      <c r="I49" s="107"/>
      <c r="K49" s="939" t="str">
        <f>IF(確２面その２!K11="","",確２面その２!K11)</f>
        <v/>
      </c>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39"/>
    </row>
    <row r="50" spans="3:35" ht="6.75" customHeight="1" x14ac:dyDescent="0.15">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row>
    <row r="51" spans="3:35" ht="13.5" customHeight="1" x14ac:dyDescent="0.15">
      <c r="C51" s="141" t="str">
        <f>IF(確２面その２!$K$16="","","【建築主３】")</f>
        <v/>
      </c>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row>
    <row r="52" spans="3:35" ht="13.5" customHeight="1" x14ac:dyDescent="0.15">
      <c r="D52" s="141" t="str">
        <f>IF(確２面その２!$K$16="","","【ｲ．氏名のﾌﾘｶﾞﾅ】")</f>
        <v/>
      </c>
      <c r="E52" s="27"/>
      <c r="F52" s="27"/>
      <c r="G52" s="27"/>
      <c r="H52" s="27"/>
      <c r="I52" s="27"/>
      <c r="K52" s="939" t="str">
        <f>IF(確２面その２!K15="","",確２面その２!K15)</f>
        <v/>
      </c>
      <c r="L52" s="939"/>
      <c r="M52" s="939"/>
      <c r="N52" s="939"/>
      <c r="O52" s="939"/>
      <c r="P52" s="939"/>
      <c r="Q52" s="939"/>
      <c r="R52" s="939"/>
      <c r="S52" s="939"/>
      <c r="T52" s="939"/>
      <c r="U52" s="939"/>
      <c r="V52" s="939"/>
      <c r="W52" s="939"/>
      <c r="X52" s="939"/>
      <c r="Y52" s="939"/>
      <c r="Z52" s="939"/>
      <c r="AA52" s="939"/>
      <c r="AB52" s="939"/>
      <c r="AC52" s="939"/>
      <c r="AD52" s="939"/>
      <c r="AE52" s="939"/>
      <c r="AF52" s="939"/>
      <c r="AG52" s="939"/>
      <c r="AH52" s="939"/>
      <c r="AI52" s="939"/>
    </row>
    <row r="53" spans="3:35" ht="13.5" customHeight="1" x14ac:dyDescent="0.15">
      <c r="D53" s="141" t="str">
        <f>IF(確２面その２!$K$16="","","【ﾛ．氏名】")</f>
        <v/>
      </c>
      <c r="E53" s="27"/>
      <c r="F53" s="27"/>
      <c r="G53" s="27"/>
      <c r="H53" s="107"/>
      <c r="I53" s="107"/>
      <c r="K53" s="110" t="str">
        <f>IF(確２面その２!K16="","",確２面その２!K16)</f>
        <v/>
      </c>
      <c r="L53" s="110"/>
      <c r="M53" s="110"/>
      <c r="N53" s="110"/>
      <c r="O53" s="110"/>
      <c r="P53" s="110"/>
      <c r="Q53" s="110"/>
      <c r="R53" s="110"/>
      <c r="S53" s="110"/>
      <c r="T53" s="110"/>
      <c r="U53" s="110"/>
      <c r="V53" s="110"/>
      <c r="W53" s="110"/>
      <c r="X53" s="110"/>
      <c r="Y53" s="110"/>
      <c r="Z53" s="110"/>
      <c r="AA53" s="110"/>
      <c r="AB53" s="110"/>
      <c r="AC53" s="110"/>
      <c r="AD53" s="109"/>
      <c r="AE53" s="110"/>
      <c r="AF53" s="110"/>
      <c r="AG53" s="110"/>
      <c r="AH53" s="110"/>
      <c r="AI53" s="110"/>
    </row>
    <row r="54" spans="3:35" ht="13.5" customHeight="1" x14ac:dyDescent="0.15">
      <c r="D54" s="141" t="str">
        <f>IF(確２面その２!$K$16="","","【ﾊ．郵便番号】")</f>
        <v/>
      </c>
      <c r="E54" s="27"/>
      <c r="F54" s="27"/>
      <c r="G54" s="27"/>
      <c r="H54" s="121"/>
      <c r="I54" s="121"/>
      <c r="K54" s="939" t="str">
        <f>IF(確２面その２!K17="","",確２面その２!K17)</f>
        <v/>
      </c>
      <c r="L54" s="939"/>
      <c r="M54" s="939"/>
      <c r="N54" s="939"/>
      <c r="O54" s="939"/>
      <c r="P54" s="939"/>
      <c r="Q54" s="939"/>
      <c r="R54" s="939"/>
      <c r="S54" s="939"/>
      <c r="T54" s="939"/>
      <c r="U54" s="939"/>
      <c r="V54" s="939"/>
      <c r="W54" s="939"/>
      <c r="X54" s="939"/>
      <c r="Y54" s="939"/>
      <c r="Z54" s="939"/>
      <c r="AA54" s="939"/>
      <c r="AB54" s="939"/>
      <c r="AC54" s="939"/>
      <c r="AD54" s="939"/>
      <c r="AE54" s="939"/>
      <c r="AF54" s="939"/>
      <c r="AG54" s="939"/>
      <c r="AH54" s="939"/>
      <c r="AI54" s="939"/>
    </row>
    <row r="55" spans="3:35" ht="13.5" customHeight="1" x14ac:dyDescent="0.15">
      <c r="D55" s="141" t="str">
        <f>IF(確２面その２!$K$16="","","【ﾆ．住所】")</f>
        <v/>
      </c>
      <c r="E55" s="27"/>
      <c r="F55" s="27"/>
      <c r="G55" s="27"/>
      <c r="H55" s="107"/>
      <c r="I55" s="107"/>
      <c r="K55" s="939" t="str">
        <f>IF(確２面その２!K18="","",確２面その２!K18)</f>
        <v/>
      </c>
      <c r="L55" s="939"/>
      <c r="M55" s="939"/>
      <c r="N55" s="939"/>
      <c r="O55" s="939"/>
      <c r="P55" s="939"/>
      <c r="Q55" s="939"/>
      <c r="R55" s="939"/>
      <c r="S55" s="939"/>
      <c r="T55" s="939"/>
      <c r="U55" s="939"/>
      <c r="V55" s="939"/>
      <c r="W55" s="939"/>
      <c r="X55" s="939"/>
      <c r="Y55" s="939"/>
      <c r="Z55" s="939"/>
      <c r="AA55" s="939"/>
      <c r="AB55" s="939"/>
      <c r="AC55" s="939"/>
      <c r="AD55" s="939"/>
      <c r="AE55" s="939"/>
      <c r="AF55" s="939"/>
      <c r="AG55" s="939"/>
      <c r="AH55" s="939"/>
      <c r="AI55" s="939"/>
    </row>
    <row r="56" spans="3:35" ht="13.5" customHeight="1" x14ac:dyDescent="0.15">
      <c r="D56" s="141" t="str">
        <f>IF(確２面その２!$K$16="","","【ﾎ．電話番号】")</f>
        <v/>
      </c>
      <c r="E56" s="27"/>
      <c r="F56" s="27"/>
      <c r="G56" s="27"/>
      <c r="H56" s="107"/>
      <c r="I56" s="107"/>
      <c r="K56" s="939" t="str">
        <f>IF(確２面その２!K19="","",確２面その２!K19)</f>
        <v/>
      </c>
      <c r="L56" s="939"/>
      <c r="M56" s="939"/>
      <c r="N56" s="939"/>
      <c r="O56" s="939"/>
      <c r="P56" s="939"/>
      <c r="Q56" s="939"/>
      <c r="R56" s="939"/>
      <c r="S56" s="939"/>
      <c r="T56" s="939"/>
      <c r="U56" s="939"/>
      <c r="V56" s="939"/>
      <c r="W56" s="939"/>
      <c r="X56" s="939"/>
      <c r="Y56" s="939"/>
      <c r="Z56" s="939"/>
      <c r="AA56" s="939"/>
      <c r="AB56" s="939"/>
      <c r="AC56" s="939"/>
      <c r="AD56" s="939"/>
      <c r="AE56" s="939"/>
      <c r="AF56" s="939"/>
      <c r="AG56" s="939"/>
      <c r="AH56" s="939"/>
      <c r="AI56" s="939"/>
    </row>
    <row r="57" spans="3:35" ht="6.75" customHeight="1" x14ac:dyDescent="0.15">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3:35" ht="13.5" customHeight="1" x14ac:dyDescent="0.15">
      <c r="C58" s="141" t="str">
        <f>IF(確２面その２!$K$24="","","【建築主４】")</f>
        <v/>
      </c>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3:35" ht="13.5" customHeight="1" x14ac:dyDescent="0.15">
      <c r="D59" s="141" t="str">
        <f>IF(確２面その２!$K$24="","","【ｲ．氏名のﾌﾘｶﾞﾅ】")</f>
        <v/>
      </c>
      <c r="E59" s="27"/>
      <c r="F59" s="27"/>
      <c r="G59" s="27"/>
      <c r="H59" s="27"/>
      <c r="I59" s="27"/>
      <c r="K59" s="939" t="str">
        <f>IF(確２面その２!K23="","",確２面その２!K23)</f>
        <v/>
      </c>
      <c r="L59" s="939"/>
      <c r="M59" s="939"/>
      <c r="N59" s="939"/>
      <c r="O59" s="939"/>
      <c r="P59" s="939"/>
      <c r="Q59" s="939"/>
      <c r="R59" s="939"/>
      <c r="S59" s="939"/>
      <c r="T59" s="939"/>
      <c r="U59" s="939"/>
      <c r="V59" s="939"/>
      <c r="W59" s="939"/>
      <c r="X59" s="939"/>
      <c r="Y59" s="939"/>
      <c r="Z59" s="939"/>
      <c r="AA59" s="939"/>
      <c r="AB59" s="939"/>
      <c r="AC59" s="939"/>
      <c r="AD59" s="939"/>
      <c r="AE59" s="939"/>
      <c r="AF59" s="939"/>
      <c r="AG59" s="939"/>
      <c r="AH59" s="939"/>
      <c r="AI59" s="939"/>
    </row>
    <row r="60" spans="3:35" ht="13.5" customHeight="1" x14ac:dyDescent="0.15">
      <c r="D60" s="141" t="str">
        <f>IF(確２面その２!$K$24="","","【ﾛ．氏名】")</f>
        <v/>
      </c>
      <c r="E60" s="27"/>
      <c r="F60" s="27"/>
      <c r="G60" s="27"/>
      <c r="H60" s="107"/>
      <c r="I60" s="107"/>
      <c r="K60" s="110" t="str">
        <f>IF(確２面その２!K24="","",確２面その２!K24)</f>
        <v/>
      </c>
      <c r="L60" s="110"/>
      <c r="M60" s="110"/>
      <c r="N60" s="110"/>
      <c r="O60" s="110"/>
      <c r="P60" s="110"/>
      <c r="Q60" s="110"/>
      <c r="R60" s="110"/>
      <c r="S60" s="110"/>
      <c r="T60" s="110"/>
      <c r="U60" s="110"/>
      <c r="V60" s="110"/>
      <c r="W60" s="110"/>
      <c r="X60" s="110"/>
      <c r="Y60" s="110"/>
      <c r="Z60" s="110"/>
      <c r="AA60" s="110"/>
      <c r="AB60" s="110"/>
      <c r="AC60" s="110"/>
      <c r="AD60" s="109"/>
      <c r="AE60" s="110"/>
      <c r="AF60" s="110"/>
      <c r="AG60" s="110"/>
      <c r="AH60" s="110"/>
      <c r="AI60" s="110"/>
    </row>
    <row r="61" spans="3:35" ht="13.5" customHeight="1" x14ac:dyDescent="0.15">
      <c r="D61" s="141" t="str">
        <f>IF(確２面その２!$K$24="","","【ﾊ．郵便番号】")</f>
        <v/>
      </c>
      <c r="E61" s="27"/>
      <c r="F61" s="27"/>
      <c r="G61" s="27"/>
      <c r="H61" s="121"/>
      <c r="I61" s="121"/>
      <c r="K61" s="939" t="str">
        <f>IF(確２面その２!K25="","",確２面その２!K25)</f>
        <v/>
      </c>
      <c r="L61" s="939"/>
      <c r="M61" s="939"/>
      <c r="N61" s="939"/>
      <c r="O61" s="939"/>
      <c r="P61" s="939"/>
      <c r="Q61" s="939"/>
      <c r="R61" s="939"/>
      <c r="S61" s="939"/>
      <c r="T61" s="939"/>
      <c r="U61" s="939"/>
      <c r="V61" s="939"/>
      <c r="W61" s="939"/>
      <c r="X61" s="939"/>
      <c r="Y61" s="939"/>
      <c r="Z61" s="939"/>
      <c r="AA61" s="939"/>
      <c r="AB61" s="939"/>
      <c r="AC61" s="939"/>
      <c r="AD61" s="939"/>
      <c r="AE61" s="939"/>
      <c r="AF61" s="939"/>
      <c r="AG61" s="939"/>
      <c r="AH61" s="939"/>
      <c r="AI61" s="939"/>
    </row>
    <row r="62" spans="3:35" ht="13.5" customHeight="1" x14ac:dyDescent="0.15">
      <c r="D62" s="141" t="str">
        <f>IF(確２面その２!$K$24="","","【ﾆ．住所】")</f>
        <v/>
      </c>
      <c r="E62" s="27"/>
      <c r="F62" s="27"/>
      <c r="G62" s="27"/>
      <c r="H62" s="107"/>
      <c r="I62" s="107"/>
      <c r="K62" s="939" t="str">
        <f>IF(確２面その２!K26="","",確２面その２!K26)</f>
        <v/>
      </c>
      <c r="L62" s="939"/>
      <c r="M62" s="939"/>
      <c r="N62" s="939"/>
      <c r="O62" s="939"/>
      <c r="P62" s="939"/>
      <c r="Q62" s="939"/>
      <c r="R62" s="939"/>
      <c r="S62" s="939"/>
      <c r="T62" s="939"/>
      <c r="U62" s="939"/>
      <c r="V62" s="939"/>
      <c r="W62" s="939"/>
      <c r="X62" s="939"/>
      <c r="Y62" s="939"/>
      <c r="Z62" s="939"/>
      <c r="AA62" s="939"/>
      <c r="AB62" s="939"/>
      <c r="AC62" s="939"/>
      <c r="AD62" s="939"/>
      <c r="AE62" s="939"/>
      <c r="AF62" s="939"/>
      <c r="AG62" s="939"/>
      <c r="AH62" s="939"/>
      <c r="AI62" s="939"/>
    </row>
    <row r="63" spans="3:35" ht="13.5" customHeight="1" x14ac:dyDescent="0.15">
      <c r="D63" s="141" t="str">
        <f>IF(確２面その２!$K$24="","","【ﾎ．電話番号】")</f>
        <v/>
      </c>
      <c r="E63" s="27"/>
      <c r="F63" s="27"/>
      <c r="G63" s="27"/>
      <c r="H63" s="107"/>
      <c r="I63" s="107"/>
      <c r="K63" s="939" t="str">
        <f>IF(確２面その２!K27="","",確２面その２!K27)</f>
        <v/>
      </c>
      <c r="L63" s="939"/>
      <c r="M63" s="939"/>
      <c r="N63" s="939"/>
      <c r="O63" s="939"/>
      <c r="P63" s="939"/>
      <c r="Q63" s="939"/>
      <c r="R63" s="939"/>
      <c r="S63" s="939"/>
      <c r="T63" s="939"/>
      <c r="U63" s="939"/>
      <c r="V63" s="939"/>
      <c r="W63" s="939"/>
      <c r="X63" s="939"/>
      <c r="Y63" s="939"/>
      <c r="Z63" s="939"/>
      <c r="AA63" s="939"/>
      <c r="AB63" s="939"/>
      <c r="AC63" s="939"/>
      <c r="AD63" s="939"/>
      <c r="AE63" s="939"/>
      <c r="AF63" s="939"/>
      <c r="AG63" s="939"/>
      <c r="AH63" s="939"/>
      <c r="AI63" s="939"/>
    </row>
    <row r="64" spans="3:35" ht="13.5" customHeight="1" x14ac:dyDescent="0.15"/>
    <row r="65" spans="36:37" ht="13.5" customHeight="1" thickBot="1" x14ac:dyDescent="0.2"/>
    <row r="66" spans="36:37" ht="13.5" customHeight="1" thickTop="1" x14ac:dyDescent="0.15">
      <c r="AJ66" s="348"/>
      <c r="AK66" s="349"/>
    </row>
    <row r="67" spans="36:37" ht="13.5" customHeight="1" x14ac:dyDescent="0.15">
      <c r="AJ67" s="361"/>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sheetData>
  <sheetProtection algorithmName="SHA-512" hashValue="M4Qt0nF7om4FPWqPmKqbnJLlWz4qWZ3idWEDCOHAmcdUwBwOTIFG05sjclhSJmAZdLHk9qZrKWm1nCfsxVtfIA==" saltValue="tizBUyHvR2DlhhZq0SEFog==" spinCount="100000" sheet="1" objects="1" scenarios="1"/>
  <protectedRanges>
    <protectedRange sqref="X36 AA36 AD36" name="範囲4"/>
    <protectedRange sqref="V36" name="範囲2"/>
    <protectedRange sqref="I26:I32 R26 R28:R29 N32" name="範囲1"/>
    <protectedRange sqref="AA36 AD36" name="範囲3"/>
  </protectedRanges>
  <mergeCells count="34">
    <mergeCell ref="A1:AI2"/>
    <mergeCell ref="N32:AA32"/>
    <mergeCell ref="I19:AI21"/>
    <mergeCell ref="K38:AI38"/>
    <mergeCell ref="K7:L7"/>
    <mergeCell ref="S7:V7"/>
    <mergeCell ref="V36:W36"/>
    <mergeCell ref="X36:Y36"/>
    <mergeCell ref="AA36:AB36"/>
    <mergeCell ref="AD36:AE36"/>
    <mergeCell ref="K62:AI62"/>
    <mergeCell ref="K63:AI63"/>
    <mergeCell ref="K10:AI10"/>
    <mergeCell ref="K11:AI11"/>
    <mergeCell ref="AB9:AG9"/>
    <mergeCell ref="K45:AI45"/>
    <mergeCell ref="K12:AI12"/>
    <mergeCell ref="K13:AI13"/>
    <mergeCell ref="K56:AI56"/>
    <mergeCell ref="K59:AI59"/>
    <mergeCell ref="K61:AI61"/>
    <mergeCell ref="K48:AI48"/>
    <mergeCell ref="K49:AI49"/>
    <mergeCell ref="K52:AI52"/>
    <mergeCell ref="K41:AI41"/>
    <mergeCell ref="K42:AI42"/>
    <mergeCell ref="K54:AI54"/>
    <mergeCell ref="K55:AI55"/>
    <mergeCell ref="K40:AI40"/>
    <mergeCell ref="AB7:AG7"/>
    <mergeCell ref="K8:AI8"/>
    <mergeCell ref="K9:L9"/>
    <mergeCell ref="S9:V9"/>
    <mergeCell ref="K47:AI47"/>
  </mergeCells>
  <phoneticPr fontId="2"/>
  <dataValidations disablePrompts="1" count="4">
    <dataValidation imeMode="hiragana" allowBlank="1" showInputMessage="1" showErrorMessage="1" sqref="AE17 H10:I13 AJ19:AJ21 H41:I41 H39:I39 H48:I48 H46:I46 H55:I55 H53:I53 H62:I62 H60:I60" xr:uid="{00000000-0002-0000-0B00-000000000000}"/>
    <dataValidation type="list" allowBlank="1" showInputMessage="1" showErrorMessage="1" sqref="I26:I32 R26 R28:R29" xr:uid="{00000000-0002-0000-0B00-000001000000}">
      <formula1>"■,□"</formula1>
    </dataValidation>
    <dataValidation imeMode="halfKatakana" allowBlank="1" showInputMessage="1" showErrorMessage="1" sqref="H38:I38 H45:I45 H52:I52 H59:I59" xr:uid="{00000000-0002-0000-0B00-000002000000}"/>
    <dataValidation imeMode="off" allowBlank="1" showInputMessage="1" showErrorMessage="1" sqref="H40:I40 H42:I42 H47:I47 H49:I49 H54:I54 H56:I56 H61:I61 H63:I63" xr:uid="{00000000-0002-0000-0B00-000003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U231"/>
  <sheetViews>
    <sheetView view="pageBreakPreview" zoomScaleNormal="100" zoomScaleSheetLayoutView="100" workbookViewId="0">
      <selection activeCell="AI4" sqref="AI4"/>
    </sheetView>
  </sheetViews>
  <sheetFormatPr defaultColWidth="9" defaultRowHeight="13.5" x14ac:dyDescent="0.15"/>
  <cols>
    <col min="1" max="7" width="2.625" style="5" customWidth="1"/>
    <col min="8" max="8" width="1.625" style="5" customWidth="1"/>
    <col min="9" max="35" width="2.625" style="5" customWidth="1"/>
    <col min="36" max="36" width="1.625" style="5" customWidth="1"/>
    <col min="37" max="37" width="2.625" style="5" customWidth="1"/>
    <col min="38" max="44" width="3.125" style="5" customWidth="1"/>
    <col min="45" max="45" width="9" style="5"/>
    <col min="46" max="46" width="8.5" style="5" customWidth="1"/>
    <col min="47" max="47" width="9" style="5" hidden="1" customWidth="1"/>
    <col min="48" max="16384" width="9" style="5"/>
  </cols>
  <sheetData>
    <row r="1" spans="1:39" ht="14.1" customHeight="1" x14ac:dyDescent="0.15">
      <c r="A1" s="1030" t="s">
        <v>21</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c r="AH1" s="1030"/>
      <c r="AI1" s="1030"/>
      <c r="AJ1" s="1030"/>
    </row>
    <row r="2" spans="1:39" ht="14.1" customHeight="1" x14ac:dyDescent="0.15">
      <c r="A2" s="1030"/>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row>
    <row r="3" spans="1:39" ht="7.15" customHeight="1"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row>
    <row r="4" spans="1:39" ht="14.1" customHeight="1" x14ac:dyDescent="0.15">
      <c r="B4" s="10" t="s">
        <v>344</v>
      </c>
      <c r="W4" s="28"/>
      <c r="X4" s="28"/>
      <c r="Y4" s="28"/>
      <c r="Z4" s="28"/>
      <c r="AA4" s="28"/>
      <c r="AB4" s="28"/>
      <c r="AC4" s="28"/>
      <c r="AD4" s="28"/>
      <c r="AE4" s="28"/>
    </row>
    <row r="5" spans="1:39" ht="14.1" customHeight="1" x14ac:dyDescent="0.15">
      <c r="B5" s="10" t="s">
        <v>345</v>
      </c>
      <c r="V5" s="28"/>
      <c r="W5" s="28"/>
      <c r="X5" s="1031"/>
      <c r="Y5" s="1031"/>
      <c r="Z5" s="28"/>
      <c r="AA5" s="34"/>
      <c r="AB5" s="28"/>
      <c r="AC5" s="34"/>
      <c r="AD5" s="28"/>
      <c r="AE5" s="34"/>
    </row>
    <row r="6" spans="1:39" ht="6.75" customHeight="1" x14ac:dyDescent="0.15">
      <c r="B6" s="10"/>
      <c r="V6" s="28"/>
      <c r="W6" s="28"/>
      <c r="X6" s="61"/>
      <c r="Y6" s="61"/>
      <c r="Z6" s="28"/>
      <c r="AA6" s="34"/>
      <c r="AB6" s="28"/>
      <c r="AC6" s="34"/>
      <c r="AD6" s="28"/>
      <c r="AE6" s="34"/>
    </row>
    <row r="7" spans="1:39" ht="13.15" customHeight="1" x14ac:dyDescent="0.15">
      <c r="A7" s="1032" t="s">
        <v>331</v>
      </c>
      <c r="B7" s="1033"/>
      <c r="C7" s="1033"/>
      <c r="D7" s="1033"/>
      <c r="E7" s="1033"/>
      <c r="F7" s="1033"/>
      <c r="G7" s="1034"/>
      <c r="H7" s="37"/>
      <c r="I7" s="1040" t="str">
        <f>IF(確２面!K8="","",確２面!K8)</f>
        <v/>
      </c>
      <c r="J7" s="1040"/>
      <c r="K7" s="1040"/>
      <c r="L7" s="1040"/>
      <c r="M7" s="1040"/>
      <c r="N7" s="1040"/>
      <c r="O7" s="1040"/>
      <c r="P7" s="1040"/>
      <c r="Q7" s="1040"/>
      <c r="R7" s="1040"/>
      <c r="S7" s="1040"/>
      <c r="T7" s="1040"/>
      <c r="U7" s="1040"/>
      <c r="V7" s="1040"/>
      <c r="W7" s="1040"/>
      <c r="X7" s="1040"/>
      <c r="Y7" s="1040"/>
      <c r="Z7" s="1040"/>
      <c r="AA7" s="1040"/>
      <c r="AB7" s="1040"/>
      <c r="AC7" s="1040"/>
      <c r="AD7" s="1040"/>
      <c r="AE7" s="1040"/>
      <c r="AF7" s="1040"/>
      <c r="AG7" s="1040"/>
      <c r="AH7" s="1040"/>
      <c r="AI7" s="1040"/>
      <c r="AJ7" s="16"/>
    </row>
    <row r="8" spans="1:39" ht="13.15" customHeight="1" x14ac:dyDescent="0.15">
      <c r="A8" s="1035"/>
      <c r="B8" s="943"/>
      <c r="C8" s="943"/>
      <c r="D8" s="943"/>
      <c r="E8" s="943"/>
      <c r="F8" s="943"/>
      <c r="G8" s="1036"/>
      <c r="H8" s="39"/>
      <c r="I8" s="1044" t="str">
        <f>IF(確２面その２!K8="","",確２面その２!K8)</f>
        <v/>
      </c>
      <c r="J8" s="1044"/>
      <c r="K8" s="1044"/>
      <c r="L8" s="1044"/>
      <c r="M8" s="1044"/>
      <c r="N8" s="1044"/>
      <c r="O8" s="1044"/>
      <c r="P8" s="1044"/>
      <c r="Q8" s="1044"/>
      <c r="R8" s="1044"/>
      <c r="S8" s="1044"/>
      <c r="T8" s="1044"/>
      <c r="U8" s="1044"/>
      <c r="V8" s="1044"/>
      <c r="W8" s="1044"/>
      <c r="X8" s="1044"/>
      <c r="Y8" s="1044"/>
      <c r="Z8" s="1044"/>
      <c r="AA8" s="1044"/>
      <c r="AB8" s="1044"/>
      <c r="AC8" s="1044"/>
      <c r="AD8" s="1044"/>
      <c r="AE8" s="1044"/>
      <c r="AF8" s="1044"/>
      <c r="AG8" s="1044"/>
      <c r="AH8" s="1044"/>
      <c r="AI8" s="1044"/>
      <c r="AJ8" s="21"/>
    </row>
    <row r="9" spans="1:39" ht="13.15" customHeight="1" x14ac:dyDescent="0.15">
      <c r="A9" s="1035"/>
      <c r="B9" s="943"/>
      <c r="C9" s="943"/>
      <c r="D9" s="943"/>
      <c r="E9" s="943"/>
      <c r="F9" s="943"/>
      <c r="G9" s="1036"/>
      <c r="H9" s="39"/>
      <c r="I9" s="1044" t="str">
        <f>IF(確２面その２!K16="","",確２面その２!K16)</f>
        <v/>
      </c>
      <c r="J9" s="1044"/>
      <c r="K9" s="1044"/>
      <c r="L9" s="1044"/>
      <c r="M9" s="1044"/>
      <c r="N9" s="1044"/>
      <c r="O9" s="1044"/>
      <c r="P9" s="1044"/>
      <c r="Q9" s="1044"/>
      <c r="R9" s="1044"/>
      <c r="S9" s="1044"/>
      <c r="T9" s="1044"/>
      <c r="U9" s="1044"/>
      <c r="V9" s="1044"/>
      <c r="W9" s="1044"/>
      <c r="X9" s="1044"/>
      <c r="Y9" s="1044"/>
      <c r="Z9" s="1044"/>
      <c r="AA9" s="1044"/>
      <c r="AB9" s="1044"/>
      <c r="AC9" s="1044"/>
      <c r="AD9" s="1044"/>
      <c r="AE9" s="1044"/>
      <c r="AF9" s="1044"/>
      <c r="AG9" s="1044"/>
      <c r="AH9" s="1044"/>
      <c r="AI9" s="1044"/>
      <c r="AJ9" s="21"/>
    </row>
    <row r="10" spans="1:39" ht="13.15" customHeight="1" x14ac:dyDescent="0.15">
      <c r="A10" s="1037"/>
      <c r="B10" s="1038"/>
      <c r="C10" s="1038"/>
      <c r="D10" s="1038"/>
      <c r="E10" s="1038"/>
      <c r="F10" s="1038"/>
      <c r="G10" s="1039"/>
      <c r="H10" s="38"/>
      <c r="I10" s="1044" t="str">
        <f>IF(確２面その２!K24="","",確２面その２!K24)</f>
        <v/>
      </c>
      <c r="J10" s="1044"/>
      <c r="K10" s="1044"/>
      <c r="L10" s="1044"/>
      <c r="M10" s="1044"/>
      <c r="N10" s="1044"/>
      <c r="O10" s="1044"/>
      <c r="P10" s="1044"/>
      <c r="Q10" s="1044"/>
      <c r="R10" s="1044"/>
      <c r="S10" s="1044"/>
      <c r="T10" s="1044"/>
      <c r="U10" s="1044"/>
      <c r="V10" s="1044"/>
      <c r="W10" s="1044"/>
      <c r="X10" s="1044"/>
      <c r="Y10" s="1044"/>
      <c r="Z10" s="1044"/>
      <c r="AA10" s="1044"/>
      <c r="AB10" s="1044"/>
      <c r="AC10" s="1044"/>
      <c r="AD10" s="1044"/>
      <c r="AE10" s="1044"/>
      <c r="AF10" s="1044"/>
      <c r="AG10" s="1044"/>
      <c r="AH10" s="1044"/>
      <c r="AI10" s="1044"/>
      <c r="AJ10" s="19"/>
    </row>
    <row r="11" spans="1:39" ht="13.15" customHeight="1" x14ac:dyDescent="0.15">
      <c r="A11" s="1032" t="s">
        <v>330</v>
      </c>
      <c r="B11" s="1033"/>
      <c r="C11" s="1033"/>
      <c r="D11" s="1033"/>
      <c r="E11" s="1033"/>
      <c r="F11" s="1033"/>
      <c r="G11" s="1034"/>
      <c r="H11" s="37"/>
      <c r="I11" s="1041" t="str">
        <f>IF(確３面!H6="","",確３面!H6)</f>
        <v/>
      </c>
      <c r="J11" s="1041"/>
      <c r="K11" s="1041"/>
      <c r="L11" s="1041"/>
      <c r="M11" s="1041"/>
      <c r="N11" s="1041"/>
      <c r="O11" s="1041"/>
      <c r="P11" s="1041"/>
      <c r="Q11" s="1041"/>
      <c r="R11" s="1041"/>
      <c r="S11" s="1041"/>
      <c r="T11" s="1041"/>
      <c r="U11" s="1041"/>
      <c r="V11" s="1041"/>
      <c r="W11" s="1041"/>
      <c r="X11" s="1041"/>
      <c r="Y11" s="1041"/>
      <c r="Z11" s="1041"/>
      <c r="AA11" s="1041"/>
      <c r="AB11" s="1041"/>
      <c r="AC11" s="1041"/>
      <c r="AD11" s="1041"/>
      <c r="AE11" s="1041"/>
      <c r="AF11" s="1041"/>
      <c r="AG11" s="1041"/>
      <c r="AH11" s="1041"/>
      <c r="AI11" s="1041"/>
      <c r="AJ11" s="72"/>
    </row>
    <row r="12" spans="1:39" ht="13.15" customHeight="1" x14ac:dyDescent="0.15">
      <c r="A12" s="1035"/>
      <c r="B12" s="943"/>
      <c r="C12" s="943"/>
      <c r="D12" s="943"/>
      <c r="E12" s="943"/>
      <c r="F12" s="943"/>
      <c r="G12" s="1036"/>
      <c r="H12" s="39"/>
      <c r="I12" s="1042"/>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1042"/>
      <c r="AI12" s="1042"/>
      <c r="AJ12" s="74"/>
      <c r="AK12" s="64"/>
    </row>
    <row r="13" spans="1:39" ht="13.15" customHeight="1" x14ac:dyDescent="0.15">
      <c r="A13" s="1037"/>
      <c r="B13" s="1038"/>
      <c r="C13" s="1038"/>
      <c r="D13" s="1038"/>
      <c r="E13" s="1038"/>
      <c r="F13" s="1038"/>
      <c r="G13" s="1039"/>
      <c r="H13" s="39"/>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1043"/>
      <c r="AI13" s="1043"/>
      <c r="AJ13" s="74"/>
      <c r="AK13" s="64"/>
    </row>
    <row r="14" spans="1:39" ht="13.15" customHeight="1" x14ac:dyDescent="0.15">
      <c r="A14" s="1037" t="s">
        <v>332</v>
      </c>
      <c r="B14" s="1038"/>
      <c r="C14" s="1038"/>
      <c r="D14" s="1038"/>
      <c r="E14" s="1038"/>
      <c r="F14" s="1038"/>
      <c r="G14" s="1039"/>
      <c r="H14" s="207"/>
      <c r="I14" s="1049" t="s">
        <v>964</v>
      </c>
      <c r="J14" s="1049"/>
      <c r="K14" s="1045"/>
      <c r="L14" s="1045"/>
      <c r="M14" s="65" t="s">
        <v>212</v>
      </c>
      <c r="N14" s="1045"/>
      <c r="O14" s="1045"/>
      <c r="P14" s="65" t="s">
        <v>126</v>
      </c>
      <c r="Q14" s="1045"/>
      <c r="R14" s="1045"/>
      <c r="S14" s="69" t="s">
        <v>214</v>
      </c>
      <c r="T14" s="44"/>
      <c r="U14" s="44"/>
      <c r="V14" s="44"/>
      <c r="W14" s="18"/>
      <c r="X14" s="18"/>
      <c r="Y14" s="18"/>
      <c r="Z14" s="18"/>
      <c r="AA14" s="18"/>
      <c r="AB14" s="18"/>
      <c r="AC14" s="18"/>
      <c r="AD14" s="18"/>
      <c r="AE14" s="18"/>
      <c r="AF14" s="18"/>
      <c r="AG14" s="18"/>
      <c r="AH14" s="18"/>
      <c r="AI14" s="18"/>
      <c r="AJ14" s="19"/>
      <c r="AK14" s="64"/>
      <c r="AM14" s="422"/>
    </row>
    <row r="15" spans="1:39" ht="13.15" customHeight="1" x14ac:dyDescent="0.15">
      <c r="A15" s="1032" t="s">
        <v>333</v>
      </c>
      <c r="B15" s="1033"/>
      <c r="C15" s="1033"/>
      <c r="D15" s="1033"/>
      <c r="E15" s="1033"/>
      <c r="F15" s="1033"/>
      <c r="G15" s="1034"/>
      <c r="H15" s="37"/>
      <c r="I15" s="92" t="s">
        <v>22</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6"/>
    </row>
    <row r="16" spans="1:39" ht="13.15" customHeight="1" x14ac:dyDescent="0.15">
      <c r="A16" s="1037"/>
      <c r="B16" s="1038"/>
      <c r="C16" s="1038"/>
      <c r="D16" s="1038"/>
      <c r="E16" s="1038"/>
      <c r="F16" s="1038"/>
      <c r="G16" s="1039"/>
      <c r="H16" s="38"/>
      <c r="I16" s="65" t="s">
        <v>50</v>
      </c>
      <c r="J16" s="18"/>
      <c r="K16" s="1026"/>
      <c r="L16" s="1026"/>
      <c r="M16" s="1026"/>
      <c r="N16" s="1026"/>
      <c r="O16" s="1026"/>
      <c r="P16" s="1026"/>
      <c r="Q16" s="1026"/>
      <c r="R16" s="1026"/>
      <c r="S16" s="1026"/>
      <c r="T16" s="1026"/>
      <c r="U16" s="63"/>
      <c r="V16" s="63"/>
      <c r="W16" s="1026"/>
      <c r="X16" s="1026"/>
      <c r="Y16" s="1026"/>
      <c r="Z16" s="1026"/>
      <c r="AA16" s="1026"/>
      <c r="AB16" s="1026"/>
      <c r="AC16" s="1026"/>
      <c r="AD16" s="1026"/>
      <c r="AE16" s="1026"/>
      <c r="AF16" s="1026"/>
      <c r="AG16" s="18"/>
      <c r="AH16" s="18"/>
      <c r="AI16" s="18"/>
      <c r="AJ16" s="19"/>
    </row>
    <row r="17" spans="1:36" ht="13.15" customHeight="1" x14ac:dyDescent="0.15">
      <c r="A17" s="1032" t="s">
        <v>334</v>
      </c>
      <c r="B17" s="1033"/>
      <c r="C17" s="1033"/>
      <c r="D17" s="1033"/>
      <c r="E17" s="1033"/>
      <c r="F17" s="1033"/>
      <c r="G17" s="1034"/>
      <c r="H17" s="37"/>
      <c r="I17" s="62" t="s">
        <v>323</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row>
    <row r="18" spans="1:36" ht="13.15" customHeight="1" x14ac:dyDescent="0.15">
      <c r="A18" s="1035"/>
      <c r="B18" s="943"/>
      <c r="C18" s="943"/>
      <c r="D18" s="943"/>
      <c r="E18" s="943"/>
      <c r="F18" s="943"/>
      <c r="G18" s="1036"/>
      <c r="H18" s="39"/>
      <c r="I18" s="1046"/>
      <c r="J18" s="1046"/>
      <c r="K18" s="1046"/>
      <c r="L18" s="1046"/>
      <c r="M18" s="1046"/>
      <c r="N18" s="1046"/>
      <c r="O18" s="1046"/>
      <c r="P18" s="1046"/>
      <c r="Q18" s="1046"/>
      <c r="R18" s="1046"/>
      <c r="S18" s="1046"/>
      <c r="T18" s="1046"/>
      <c r="U18" s="1046"/>
      <c r="V18" s="1046"/>
      <c r="W18" s="1046"/>
      <c r="X18" s="64" t="s">
        <v>641</v>
      </c>
      <c r="Y18" s="1048"/>
      <c r="Z18" s="1048"/>
      <c r="AA18" s="1048"/>
      <c r="AB18" s="97" t="s">
        <v>642</v>
      </c>
      <c r="AC18" s="1048"/>
      <c r="AD18" s="1048"/>
      <c r="AE18" s="1048"/>
      <c r="AF18" s="99" t="s">
        <v>642</v>
      </c>
      <c r="AG18" s="1099"/>
      <c r="AH18" s="1099"/>
      <c r="AI18" s="1099"/>
      <c r="AJ18" s="21"/>
    </row>
    <row r="19" spans="1:36" ht="13.15" customHeight="1" x14ac:dyDescent="0.15">
      <c r="A19" s="1037"/>
      <c r="B19" s="1038"/>
      <c r="C19" s="1038"/>
      <c r="D19" s="1038"/>
      <c r="E19" s="1038"/>
      <c r="F19" s="1038"/>
      <c r="G19" s="1039"/>
      <c r="H19" s="38"/>
      <c r="I19" s="1047"/>
      <c r="J19" s="1047"/>
      <c r="K19" s="1047"/>
      <c r="L19" s="1047"/>
      <c r="M19" s="1047"/>
      <c r="N19" s="1047"/>
      <c r="O19" s="1047"/>
      <c r="P19" s="1047"/>
      <c r="Q19" s="1047"/>
      <c r="R19" s="1047"/>
      <c r="S19" s="1047"/>
      <c r="T19" s="1047"/>
      <c r="U19" s="1047"/>
      <c r="V19" s="1047"/>
      <c r="W19" s="1047"/>
      <c r="X19" s="18" t="s">
        <v>643</v>
      </c>
      <c r="Y19" s="1025"/>
      <c r="Z19" s="1025"/>
      <c r="AA19" s="1025"/>
      <c r="AB19" s="98" t="s">
        <v>642</v>
      </c>
      <c r="AC19" s="1025"/>
      <c r="AD19" s="1025"/>
      <c r="AE19" s="1025"/>
      <c r="AF19" s="98" t="s">
        <v>642</v>
      </c>
      <c r="AG19" s="1025"/>
      <c r="AH19" s="1025"/>
      <c r="AI19" s="1025"/>
      <c r="AJ19" s="19"/>
    </row>
    <row r="20" spans="1:36" ht="14.1" customHeight="1" x14ac:dyDescent="0.15">
      <c r="A20" s="22"/>
      <c r="B20" s="22"/>
      <c r="C20" s="22"/>
      <c r="D20" s="22"/>
      <c r="E20" s="22"/>
      <c r="F20" s="22"/>
      <c r="G20" s="22"/>
      <c r="H20" s="22"/>
      <c r="I20" s="31"/>
      <c r="J20" s="31"/>
      <c r="K20" s="31"/>
      <c r="L20" s="31"/>
      <c r="M20" s="31"/>
      <c r="N20" s="31"/>
      <c r="O20" s="31"/>
      <c r="P20" s="31"/>
      <c r="Q20" s="31"/>
      <c r="R20" s="31"/>
      <c r="S20" s="31"/>
      <c r="T20" s="31"/>
      <c r="U20" s="31"/>
      <c r="V20" s="31"/>
      <c r="W20" s="31"/>
      <c r="Y20" s="22"/>
      <c r="Z20" s="22"/>
      <c r="AA20" s="22"/>
      <c r="AB20" s="22"/>
      <c r="AC20" s="22"/>
      <c r="AD20" s="22"/>
      <c r="AE20" s="22"/>
      <c r="AF20" s="22"/>
      <c r="AG20" s="22"/>
      <c r="AH20" s="22"/>
      <c r="AI20" s="22"/>
    </row>
    <row r="21" spans="1:36" ht="14.1" customHeight="1" x14ac:dyDescent="0.15">
      <c r="A21" s="29" t="s">
        <v>1160</v>
      </c>
      <c r="B21" s="22"/>
      <c r="C21" s="22"/>
      <c r="D21" s="22"/>
      <c r="E21" s="22"/>
      <c r="F21" s="22"/>
      <c r="G21" s="22"/>
      <c r="H21" s="22"/>
      <c r="I21" s="31"/>
      <c r="J21" s="31"/>
      <c r="K21" s="31"/>
      <c r="L21" s="31"/>
      <c r="M21" s="31"/>
      <c r="N21" s="31"/>
      <c r="O21" s="31"/>
      <c r="P21" s="31"/>
      <c r="Q21" s="31"/>
      <c r="R21" s="31"/>
      <c r="S21" s="31"/>
      <c r="T21" s="31"/>
      <c r="U21" s="31"/>
      <c r="V21" s="31"/>
      <c r="W21" s="31"/>
      <c r="Y21" s="22"/>
      <c r="Z21" s="22"/>
      <c r="AA21" s="22"/>
      <c r="AB21" s="22"/>
      <c r="AC21" s="22"/>
      <c r="AD21" s="22"/>
      <c r="AE21" s="22"/>
      <c r="AF21" s="22"/>
      <c r="AG21" s="22"/>
      <c r="AH21" s="22"/>
      <c r="AI21" s="22"/>
    </row>
    <row r="22" spans="1:36" ht="6.6" customHeight="1" x14ac:dyDescent="0.15">
      <c r="A22" s="22"/>
      <c r="B22" s="22"/>
      <c r="C22" s="22"/>
      <c r="D22" s="22"/>
      <c r="E22" s="22"/>
      <c r="F22" s="22"/>
      <c r="G22" s="22"/>
      <c r="H22" s="22"/>
      <c r="I22" s="31"/>
      <c r="J22" s="31"/>
      <c r="K22" s="31"/>
      <c r="L22" s="31"/>
      <c r="M22" s="31"/>
      <c r="N22" s="31"/>
      <c r="O22" s="31"/>
      <c r="P22" s="31"/>
      <c r="Q22" s="31"/>
      <c r="R22" s="31"/>
      <c r="S22" s="31"/>
      <c r="T22" s="31"/>
      <c r="U22" s="31"/>
      <c r="V22" s="31"/>
      <c r="W22" s="31"/>
      <c r="Y22" s="22"/>
      <c r="Z22" s="22"/>
      <c r="AA22" s="22"/>
      <c r="AB22" s="22"/>
      <c r="AC22" s="22"/>
      <c r="AD22" s="22"/>
      <c r="AE22" s="22"/>
      <c r="AF22" s="22"/>
      <c r="AG22" s="22"/>
      <c r="AH22" s="22"/>
      <c r="AI22" s="22"/>
    </row>
    <row r="23" spans="1:36" ht="8.4499999999999993" customHeight="1" x14ac:dyDescent="0.15">
      <c r="A23" s="37"/>
      <c r="B23" s="485"/>
      <c r="C23" s="485"/>
      <c r="D23" s="485"/>
      <c r="E23" s="485"/>
      <c r="F23" s="485"/>
      <c r="G23" s="485"/>
      <c r="H23" s="485"/>
      <c r="I23" s="488"/>
      <c r="J23" s="488"/>
      <c r="K23" s="488"/>
      <c r="L23" s="488"/>
      <c r="M23" s="488"/>
      <c r="N23" s="488"/>
      <c r="O23" s="488"/>
      <c r="P23" s="488"/>
      <c r="Q23" s="488"/>
      <c r="R23" s="488"/>
      <c r="S23" s="488"/>
      <c r="T23" s="488"/>
      <c r="U23" s="488"/>
      <c r="V23" s="488"/>
      <c r="W23" s="488"/>
      <c r="X23" s="15"/>
      <c r="Y23" s="485"/>
      <c r="Z23" s="485"/>
      <c r="AA23" s="485"/>
      <c r="AB23" s="485"/>
      <c r="AC23" s="485"/>
      <c r="AD23" s="485"/>
      <c r="AE23" s="485"/>
      <c r="AF23" s="485"/>
      <c r="AG23" s="485"/>
      <c r="AH23" s="485"/>
      <c r="AI23" s="485"/>
      <c r="AJ23" s="16"/>
    </row>
    <row r="24" spans="1:36" ht="14.1" customHeight="1" x14ac:dyDescent="0.15">
      <c r="A24" s="496"/>
      <c r="B24" s="71" t="s">
        <v>1134</v>
      </c>
      <c r="C24" s="32"/>
      <c r="D24" s="32"/>
      <c r="E24" s="32"/>
      <c r="F24" s="32"/>
      <c r="G24" s="32"/>
      <c r="H24" s="32"/>
      <c r="I24" s="71"/>
      <c r="J24" s="71"/>
      <c r="K24" s="71"/>
      <c r="L24" s="71"/>
      <c r="M24" s="71"/>
      <c r="N24" s="71"/>
      <c r="O24" s="71"/>
      <c r="P24" s="71"/>
      <c r="Q24" s="71"/>
      <c r="R24" s="71"/>
      <c r="S24" s="71"/>
      <c r="T24" s="71"/>
      <c r="U24" s="71"/>
      <c r="V24" s="71"/>
      <c r="W24" s="71"/>
      <c r="X24" s="10"/>
      <c r="Y24" s="32"/>
      <c r="Z24" s="32"/>
      <c r="AA24" s="32"/>
      <c r="AB24" s="32"/>
      <c r="AC24" s="32"/>
      <c r="AD24" s="32"/>
      <c r="AE24" s="32"/>
      <c r="AF24" s="32"/>
      <c r="AG24" s="32"/>
      <c r="AH24" s="32"/>
      <c r="AI24" s="32"/>
      <c r="AJ24" s="200"/>
    </row>
    <row r="25" spans="1:36" ht="7.15" customHeight="1" x14ac:dyDescent="0.15">
      <c r="A25" s="496"/>
      <c r="B25" s="32"/>
      <c r="C25" s="32"/>
      <c r="D25" s="525"/>
      <c r="E25" s="32"/>
      <c r="F25" s="32"/>
      <c r="G25" s="32"/>
      <c r="H25" s="32"/>
      <c r="I25" s="71"/>
      <c r="J25" s="71"/>
      <c r="K25" s="71"/>
      <c r="L25" s="71"/>
      <c r="M25" s="71"/>
      <c r="N25" s="71"/>
      <c r="O25" s="71"/>
      <c r="P25" s="71"/>
      <c r="Q25" s="71"/>
      <c r="R25" s="71"/>
      <c r="S25" s="71"/>
      <c r="T25" s="71"/>
      <c r="U25" s="71"/>
      <c r="V25" s="71"/>
      <c r="W25" s="71"/>
      <c r="X25" s="10"/>
      <c r="Y25" s="32"/>
      <c r="Z25" s="32"/>
      <c r="AA25" s="32"/>
      <c r="AB25" s="32"/>
      <c r="AC25" s="32"/>
      <c r="AD25" s="32"/>
      <c r="AE25" s="32"/>
      <c r="AF25" s="32"/>
      <c r="AG25" s="32"/>
      <c r="AH25" s="32"/>
      <c r="AI25" s="32"/>
      <c r="AJ25" s="200"/>
    </row>
    <row r="26" spans="1:36" ht="14.1" customHeight="1" x14ac:dyDescent="0.15">
      <c r="A26" s="496"/>
      <c r="B26" s="32"/>
      <c r="C26" s="525"/>
      <c r="D26" s="22" t="s">
        <v>17</v>
      </c>
      <c r="E26" s="71" t="s">
        <v>1128</v>
      </c>
      <c r="F26" s="32"/>
      <c r="G26" s="32"/>
      <c r="H26" s="32"/>
      <c r="I26" s="71"/>
      <c r="J26" s="71"/>
      <c r="K26" s="71"/>
      <c r="L26" s="71"/>
      <c r="M26" s="71"/>
      <c r="N26" s="71"/>
      <c r="O26" s="71"/>
      <c r="P26" s="71"/>
      <c r="Q26" s="71"/>
      <c r="R26" s="71"/>
      <c r="S26" s="71"/>
      <c r="T26" s="71"/>
      <c r="U26" s="71"/>
      <c r="V26" s="71"/>
      <c r="W26" s="71"/>
      <c r="X26" s="10"/>
      <c r="Y26" s="32"/>
      <c r="Z26" s="32"/>
      <c r="AA26" s="22"/>
      <c r="AB26" s="22"/>
      <c r="AC26" s="32"/>
      <c r="AD26" s="32"/>
      <c r="AE26" s="32"/>
      <c r="AF26" s="32"/>
      <c r="AG26" s="32"/>
      <c r="AH26" s="32"/>
      <c r="AI26" s="32"/>
      <c r="AJ26" s="200"/>
    </row>
    <row r="27" spans="1:36" ht="14.1" customHeight="1" x14ac:dyDescent="0.15">
      <c r="A27" s="496"/>
      <c r="B27" s="32"/>
      <c r="C27" s="525"/>
      <c r="D27" s="22" t="s">
        <v>17</v>
      </c>
      <c r="E27" s="71" t="s">
        <v>1130</v>
      </c>
      <c r="F27" s="32"/>
      <c r="G27" s="32"/>
      <c r="H27" s="32"/>
      <c r="I27" s="71"/>
      <c r="J27" s="71"/>
      <c r="K27" s="71"/>
      <c r="L27" s="71"/>
      <c r="M27" s="71"/>
      <c r="N27" s="71"/>
      <c r="O27" s="71"/>
      <c r="P27" s="71"/>
      <c r="Q27" s="71"/>
      <c r="R27" s="71"/>
      <c r="S27" s="71"/>
      <c r="T27" s="71"/>
      <c r="U27" s="71"/>
      <c r="V27" s="71"/>
      <c r="W27" s="71"/>
      <c r="X27" s="10"/>
      <c r="Y27" s="32"/>
      <c r="Z27" s="32"/>
      <c r="AA27" s="32"/>
      <c r="AB27" s="32"/>
      <c r="AC27" s="32"/>
      <c r="AD27" s="32"/>
      <c r="AE27" s="32"/>
      <c r="AF27" s="32"/>
      <c r="AG27" s="32"/>
      <c r="AH27" s="32"/>
      <c r="AI27" s="32"/>
      <c r="AJ27" s="200"/>
    </row>
    <row r="28" spans="1:36" ht="14.1" customHeight="1" x14ac:dyDescent="0.15">
      <c r="A28" s="496"/>
      <c r="B28" s="32"/>
      <c r="C28" s="525"/>
      <c r="D28" s="22" t="s">
        <v>17</v>
      </c>
      <c r="E28" s="71" t="s">
        <v>1129</v>
      </c>
      <c r="F28" s="32"/>
      <c r="G28" s="32"/>
      <c r="H28" s="32"/>
      <c r="I28" s="71"/>
      <c r="J28" s="71"/>
      <c r="K28" s="71"/>
      <c r="L28" s="71"/>
      <c r="M28" s="71"/>
      <c r="N28" s="71"/>
      <c r="O28" s="71"/>
      <c r="P28" s="71"/>
      <c r="Q28" s="71"/>
      <c r="R28" s="71"/>
      <c r="S28" s="71"/>
      <c r="T28" s="71"/>
      <c r="U28" s="71"/>
      <c r="V28" s="71"/>
      <c r="W28" s="71"/>
      <c r="X28" s="10"/>
      <c r="Y28" s="32"/>
      <c r="Z28" s="32"/>
      <c r="AA28" s="32"/>
      <c r="AB28" s="32"/>
      <c r="AC28" s="32"/>
      <c r="AD28" s="32"/>
      <c r="AE28" s="32"/>
      <c r="AF28" s="32"/>
      <c r="AG28" s="32"/>
      <c r="AH28" s="32"/>
      <c r="AI28" s="32"/>
      <c r="AJ28" s="200"/>
    </row>
    <row r="29" spans="1:36" ht="14.1" customHeight="1" x14ac:dyDescent="0.15">
      <c r="A29" s="496"/>
      <c r="B29" s="32"/>
      <c r="C29" s="525"/>
      <c r="D29" s="22" t="s">
        <v>17</v>
      </c>
      <c r="E29" s="71" t="s">
        <v>1142</v>
      </c>
      <c r="F29" s="32"/>
      <c r="G29" s="32"/>
      <c r="H29" s="32"/>
      <c r="I29" s="71"/>
      <c r="J29" s="71"/>
      <c r="K29" s="71"/>
      <c r="L29" s="71"/>
      <c r="M29" s="71"/>
      <c r="N29" s="71"/>
      <c r="O29" s="71"/>
      <c r="P29" s="71"/>
      <c r="Q29" s="71"/>
      <c r="R29" s="71"/>
      <c r="S29" s="71"/>
      <c r="T29" s="71"/>
      <c r="U29" s="71"/>
      <c r="V29" s="71"/>
      <c r="W29" s="71"/>
      <c r="X29" s="10"/>
      <c r="Y29" s="32"/>
      <c r="Z29" s="32"/>
      <c r="AA29" s="32"/>
      <c r="AB29" s="32"/>
      <c r="AC29" s="32"/>
      <c r="AD29" s="32"/>
      <c r="AE29" s="32"/>
      <c r="AF29" s="32"/>
      <c r="AG29" s="32"/>
      <c r="AH29" s="32"/>
      <c r="AI29" s="32"/>
      <c r="AJ29" s="200"/>
    </row>
    <row r="30" spans="1:36" ht="12" customHeight="1" x14ac:dyDescent="0.15">
      <c r="A30" s="496"/>
      <c r="B30" s="32"/>
      <c r="C30" s="32"/>
      <c r="D30" s="32"/>
      <c r="E30" s="71"/>
      <c r="F30" s="32"/>
      <c r="G30" s="32"/>
      <c r="H30" s="32"/>
      <c r="I30" s="71"/>
      <c r="J30" s="71"/>
      <c r="K30" s="71"/>
      <c r="L30" s="71"/>
      <c r="M30" s="71"/>
      <c r="N30" s="71"/>
      <c r="O30" s="71"/>
      <c r="P30" s="71"/>
      <c r="Q30" s="71"/>
      <c r="R30" s="71"/>
      <c r="S30" s="71"/>
      <c r="T30" s="71"/>
      <c r="U30" s="71"/>
      <c r="V30" s="71"/>
      <c r="W30" s="71"/>
      <c r="X30" s="10"/>
      <c r="Y30" s="32"/>
      <c r="Z30" s="32"/>
      <c r="AA30" s="32"/>
      <c r="AB30" s="32"/>
      <c r="AC30" s="32"/>
      <c r="AD30" s="32"/>
      <c r="AE30" s="32"/>
      <c r="AF30" s="32"/>
      <c r="AG30" s="32"/>
      <c r="AH30" s="32"/>
      <c r="AI30" s="32"/>
      <c r="AJ30" s="200"/>
    </row>
    <row r="31" spans="1:36" ht="14.1" customHeight="1" x14ac:dyDescent="0.15">
      <c r="A31" s="496"/>
      <c r="B31" s="71" t="s">
        <v>1133</v>
      </c>
      <c r="C31" s="32"/>
      <c r="D31" s="32"/>
      <c r="E31" s="32"/>
      <c r="F31" s="32"/>
      <c r="G31" s="32"/>
      <c r="H31" s="32"/>
      <c r="I31" s="71"/>
      <c r="J31" s="71"/>
      <c r="K31" s="71"/>
      <c r="L31" s="71"/>
      <c r="M31" s="71"/>
      <c r="N31" s="71"/>
      <c r="O31" s="71"/>
      <c r="P31" s="71"/>
      <c r="Q31" s="71"/>
      <c r="R31" s="71"/>
      <c r="S31" s="71"/>
      <c r="T31" s="71"/>
      <c r="U31" s="71"/>
      <c r="V31" s="71"/>
      <c r="W31" s="71"/>
      <c r="X31" s="10"/>
      <c r="Y31" s="32"/>
      <c r="Z31" s="32"/>
      <c r="AA31" s="32"/>
      <c r="AB31" s="32"/>
      <c r="AC31" s="32"/>
      <c r="AD31" s="32"/>
      <c r="AE31" s="32"/>
      <c r="AF31" s="32"/>
      <c r="AG31" s="32"/>
      <c r="AH31" s="32"/>
      <c r="AI31" s="32"/>
      <c r="AJ31" s="200"/>
    </row>
    <row r="32" spans="1:36" ht="7.15" customHeight="1" x14ac:dyDescent="0.15">
      <c r="A32" s="496"/>
      <c r="B32" s="32"/>
      <c r="C32" s="32"/>
      <c r="D32" s="32"/>
      <c r="E32" s="32"/>
      <c r="F32" s="32"/>
      <c r="G32" s="32"/>
      <c r="H32" s="32"/>
      <c r="I32" s="71"/>
      <c r="J32" s="71"/>
      <c r="K32" s="71"/>
      <c r="L32" s="71"/>
      <c r="M32" s="71"/>
      <c r="N32" s="71"/>
      <c r="O32" s="71"/>
      <c r="P32" s="71"/>
      <c r="Q32" s="71"/>
      <c r="R32" s="71"/>
      <c r="S32" s="71"/>
      <c r="T32" s="71"/>
      <c r="U32" s="71"/>
      <c r="V32" s="71"/>
      <c r="W32" s="71"/>
      <c r="X32" s="10"/>
      <c r="Y32" s="32"/>
      <c r="Z32" s="32"/>
      <c r="AA32" s="32"/>
      <c r="AB32" s="32"/>
      <c r="AC32" s="32"/>
      <c r="AD32" s="32"/>
      <c r="AE32" s="32"/>
      <c r="AF32" s="32"/>
      <c r="AG32" s="32"/>
      <c r="AH32" s="32"/>
      <c r="AI32" s="32"/>
      <c r="AJ32" s="200"/>
    </row>
    <row r="33" spans="1:36" ht="14.1" customHeight="1" x14ac:dyDescent="0.15">
      <c r="A33" s="496"/>
      <c r="B33" s="32"/>
      <c r="C33" s="32"/>
      <c r="D33" s="22" t="s">
        <v>17</v>
      </c>
      <c r="E33" s="71" t="s">
        <v>1143</v>
      </c>
      <c r="F33" s="32"/>
      <c r="G33" s="32"/>
      <c r="H33" s="32"/>
      <c r="I33" s="71"/>
      <c r="J33" s="71"/>
      <c r="K33" s="71"/>
      <c r="L33" s="71"/>
      <c r="M33" s="71"/>
      <c r="N33" s="71"/>
      <c r="O33" s="71"/>
      <c r="P33" s="71"/>
      <c r="Q33" s="71"/>
      <c r="R33" s="71"/>
      <c r="S33" s="71"/>
      <c r="T33" s="71"/>
      <c r="U33" s="71"/>
      <c r="V33" s="71"/>
      <c r="W33" s="71"/>
      <c r="X33" s="10"/>
      <c r="Y33" s="32"/>
      <c r="Z33" s="32"/>
      <c r="AA33" s="32"/>
      <c r="AB33" s="32"/>
      <c r="AC33" s="32"/>
      <c r="AD33" s="32"/>
      <c r="AE33" s="32"/>
      <c r="AF33" s="32"/>
      <c r="AG33" s="32"/>
      <c r="AH33" s="32"/>
      <c r="AI33" s="32"/>
      <c r="AJ33" s="200"/>
    </row>
    <row r="34" spans="1:36" ht="14.1" customHeight="1" x14ac:dyDescent="0.15">
      <c r="A34" s="496"/>
      <c r="B34" s="32"/>
      <c r="C34" s="32"/>
      <c r="D34" s="22" t="s">
        <v>17</v>
      </c>
      <c r="E34" s="71" t="s">
        <v>1131</v>
      </c>
      <c r="F34" s="32"/>
      <c r="G34" s="32"/>
      <c r="H34" s="32"/>
      <c r="I34" s="71"/>
      <c r="J34" s="71"/>
      <c r="K34" s="71"/>
      <c r="L34" s="71"/>
      <c r="M34" s="71"/>
      <c r="N34" s="71"/>
      <c r="O34" s="71"/>
      <c r="P34" s="71"/>
      <c r="Q34" s="71"/>
      <c r="R34" s="71"/>
      <c r="S34" s="71"/>
      <c r="T34" s="71"/>
      <c r="U34" s="71"/>
      <c r="V34" s="71"/>
      <c r="W34" s="71"/>
      <c r="X34" s="10"/>
      <c r="Y34" s="32"/>
      <c r="Z34" s="32"/>
      <c r="AA34" s="32"/>
      <c r="AB34" s="32"/>
      <c r="AC34" s="32"/>
      <c r="AD34" s="32"/>
      <c r="AE34" s="32"/>
      <c r="AF34" s="32"/>
      <c r="AG34" s="32"/>
      <c r="AH34" s="32"/>
      <c r="AI34" s="32"/>
      <c r="AJ34" s="200"/>
    </row>
    <row r="35" spans="1:36" ht="14.1" customHeight="1" x14ac:dyDescent="0.15">
      <c r="A35" s="496"/>
      <c r="B35" s="32"/>
      <c r="C35" s="32"/>
      <c r="D35" s="22" t="s">
        <v>17</v>
      </c>
      <c r="E35" s="71" t="s">
        <v>1132</v>
      </c>
      <c r="F35" s="32"/>
      <c r="G35" s="32"/>
      <c r="H35" s="32"/>
      <c r="I35" s="71"/>
      <c r="J35" s="71"/>
      <c r="K35" s="71"/>
      <c r="L35" s="71"/>
      <c r="M35" s="71"/>
      <c r="N35" s="71"/>
      <c r="O35" s="71"/>
      <c r="P35" s="71"/>
      <c r="Q35" s="71"/>
      <c r="R35" s="71"/>
      <c r="S35" s="71"/>
      <c r="T35" s="71"/>
      <c r="U35" s="71"/>
      <c r="V35" s="71"/>
      <c r="W35" s="71"/>
      <c r="X35" s="10"/>
      <c r="Y35" s="32"/>
      <c r="Z35" s="32"/>
      <c r="AA35" s="32"/>
      <c r="AB35" s="32"/>
      <c r="AC35" s="32"/>
      <c r="AD35" s="32"/>
      <c r="AE35" s="32"/>
      <c r="AF35" s="32"/>
      <c r="AG35" s="32"/>
      <c r="AH35" s="32"/>
      <c r="AI35" s="32"/>
      <c r="AJ35" s="200"/>
    </row>
    <row r="36" spans="1:36" ht="14.1" customHeight="1" x14ac:dyDescent="0.15">
      <c r="A36" s="496"/>
      <c r="B36" s="32"/>
      <c r="C36" s="32"/>
      <c r="D36" s="22" t="s">
        <v>17</v>
      </c>
      <c r="E36" s="71" t="s">
        <v>1136</v>
      </c>
      <c r="F36" s="32"/>
      <c r="G36" s="32"/>
      <c r="H36" s="32"/>
      <c r="I36" s="71"/>
      <c r="J36" s="71"/>
      <c r="K36" s="71"/>
      <c r="L36" s="71"/>
      <c r="M36" s="71"/>
      <c r="N36" s="71"/>
      <c r="O36" s="71"/>
      <c r="P36" s="71"/>
      <c r="Q36" s="71"/>
      <c r="R36" s="71"/>
      <c r="S36" s="71"/>
      <c r="T36" s="71"/>
      <c r="U36" s="71"/>
      <c r="V36" s="71"/>
      <c r="W36" s="71"/>
      <c r="X36" s="10"/>
      <c r="Y36" s="32"/>
      <c r="Z36" s="32"/>
      <c r="AA36" s="32"/>
      <c r="AB36" s="32"/>
      <c r="AC36" s="32"/>
      <c r="AD36" s="32"/>
      <c r="AE36" s="32"/>
      <c r="AF36" s="32"/>
      <c r="AG36" s="32"/>
      <c r="AH36" s="32"/>
      <c r="AI36" s="32"/>
      <c r="AJ36" s="200"/>
    </row>
    <row r="37" spans="1:36" ht="14.1" customHeight="1" x14ac:dyDescent="0.15">
      <c r="A37" s="496"/>
      <c r="B37" s="32"/>
      <c r="C37" s="32"/>
      <c r="D37" s="22" t="s">
        <v>17</v>
      </c>
      <c r="E37" s="71" t="s">
        <v>1137</v>
      </c>
      <c r="F37" s="32"/>
      <c r="G37" s="32"/>
      <c r="H37" s="32"/>
      <c r="I37" s="71"/>
      <c r="J37" s="71"/>
      <c r="K37" s="71"/>
      <c r="L37" s="71"/>
      <c r="M37" s="71"/>
      <c r="N37" s="71"/>
      <c r="O37" s="71"/>
      <c r="P37" s="71"/>
      <c r="Q37" s="71"/>
      <c r="R37" s="71"/>
      <c r="S37" s="71"/>
      <c r="T37" s="71"/>
      <c r="U37" s="71"/>
      <c r="V37" s="71"/>
      <c r="W37" s="71"/>
      <c r="X37" s="10"/>
      <c r="Y37" s="32"/>
      <c r="Z37" s="32"/>
      <c r="AA37" s="32"/>
      <c r="AB37" s="32"/>
      <c r="AC37" s="32"/>
      <c r="AD37" s="32"/>
      <c r="AE37" s="32"/>
      <c r="AF37" s="32"/>
      <c r="AG37" s="32"/>
      <c r="AH37" s="32"/>
      <c r="AI37" s="32"/>
      <c r="AJ37" s="200"/>
    </row>
    <row r="38" spans="1:36" ht="12" customHeight="1" x14ac:dyDescent="0.15">
      <c r="A38" s="496"/>
      <c r="B38" s="32"/>
      <c r="C38" s="32"/>
      <c r="D38" s="32"/>
      <c r="E38" s="71"/>
      <c r="F38" s="32"/>
      <c r="G38" s="32"/>
      <c r="H38" s="32"/>
      <c r="I38" s="71"/>
      <c r="J38" s="71"/>
      <c r="K38" s="71"/>
      <c r="L38" s="71"/>
      <c r="M38" s="71"/>
      <c r="N38" s="71"/>
      <c r="O38" s="71"/>
      <c r="P38" s="71"/>
      <c r="Q38" s="71"/>
      <c r="R38" s="71"/>
      <c r="S38" s="71"/>
      <c r="T38" s="71"/>
      <c r="U38" s="71"/>
      <c r="V38" s="71"/>
      <c r="W38" s="71"/>
      <c r="X38" s="10"/>
      <c r="Y38" s="32"/>
      <c r="Z38" s="32"/>
      <c r="AA38" s="32"/>
      <c r="AB38" s="32"/>
      <c r="AC38" s="32"/>
      <c r="AD38" s="32"/>
      <c r="AE38" s="32"/>
      <c r="AF38" s="32"/>
      <c r="AG38" s="32"/>
      <c r="AH38" s="32"/>
      <c r="AI38" s="32"/>
      <c r="AJ38" s="200"/>
    </row>
    <row r="39" spans="1:36" ht="14.1" customHeight="1" x14ac:dyDescent="0.15">
      <c r="A39" s="496"/>
      <c r="B39" s="71" t="s">
        <v>1138</v>
      </c>
      <c r="C39" s="32"/>
      <c r="D39" s="32"/>
      <c r="E39" s="71"/>
      <c r="F39" s="32"/>
      <c r="G39" s="32"/>
      <c r="H39" s="32"/>
      <c r="I39" s="71"/>
      <c r="J39" s="71"/>
      <c r="K39" s="71"/>
      <c r="L39" s="71"/>
      <c r="M39" s="71"/>
      <c r="N39" s="71"/>
      <c r="O39" s="71"/>
      <c r="P39" s="71"/>
      <c r="Q39" s="71"/>
      <c r="R39" s="71"/>
      <c r="S39" s="71"/>
      <c r="T39" s="71"/>
      <c r="U39" s="71"/>
      <c r="V39" s="71"/>
      <c r="W39" s="71"/>
      <c r="X39" s="10"/>
      <c r="Y39" s="32"/>
      <c r="Z39" s="32"/>
      <c r="AA39" s="32"/>
      <c r="AB39" s="32"/>
      <c r="AC39" s="32"/>
      <c r="AD39" s="32"/>
      <c r="AE39" s="32"/>
      <c r="AF39" s="32"/>
      <c r="AG39" s="32"/>
      <c r="AH39" s="32"/>
      <c r="AI39" s="32"/>
      <c r="AJ39" s="200"/>
    </row>
    <row r="40" spans="1:36" ht="7.15" customHeight="1" x14ac:dyDescent="0.15">
      <c r="A40" s="496"/>
      <c r="B40" s="32"/>
      <c r="C40" s="32"/>
      <c r="D40" s="32"/>
      <c r="E40" s="71"/>
      <c r="F40" s="32"/>
      <c r="G40" s="32"/>
      <c r="H40" s="32"/>
      <c r="I40" s="71"/>
      <c r="J40" s="71"/>
      <c r="K40" s="71"/>
      <c r="L40" s="71"/>
      <c r="M40" s="71"/>
      <c r="N40" s="71"/>
      <c r="O40" s="71"/>
      <c r="P40" s="71"/>
      <c r="Q40" s="71"/>
      <c r="R40" s="71"/>
      <c r="S40" s="71"/>
      <c r="T40" s="71"/>
      <c r="U40" s="71"/>
      <c r="V40" s="71"/>
      <c r="W40" s="71"/>
      <c r="X40" s="10"/>
      <c r="Y40" s="32"/>
      <c r="Z40" s="32"/>
      <c r="AA40" s="32"/>
      <c r="AB40" s="32"/>
      <c r="AC40" s="32"/>
      <c r="AD40" s="32"/>
      <c r="AE40" s="32"/>
      <c r="AF40" s="32"/>
      <c r="AG40" s="32"/>
      <c r="AH40" s="32"/>
      <c r="AI40" s="32"/>
      <c r="AJ40" s="200"/>
    </row>
    <row r="41" spans="1:36" ht="14.1" customHeight="1" x14ac:dyDescent="0.15">
      <c r="A41" s="496"/>
      <c r="B41" s="32"/>
      <c r="C41" s="32"/>
      <c r="D41" s="22" t="s">
        <v>17</v>
      </c>
      <c r="E41" s="71" t="s">
        <v>98</v>
      </c>
      <c r="F41" s="32"/>
      <c r="G41" s="32"/>
      <c r="H41" s="32"/>
      <c r="I41" s="71"/>
      <c r="J41" s="71"/>
      <c r="K41" s="22" t="s">
        <v>17</v>
      </c>
      <c r="L41" s="71" t="s">
        <v>1150</v>
      </c>
      <c r="M41" s="71"/>
      <c r="N41" s="71"/>
      <c r="O41" s="71"/>
      <c r="P41" s="71"/>
      <c r="Q41" s="71"/>
      <c r="R41" s="71"/>
      <c r="S41" s="71"/>
      <c r="T41" s="71"/>
      <c r="U41" s="71"/>
      <c r="V41" s="71"/>
      <c r="W41" s="71"/>
      <c r="X41" s="10"/>
      <c r="Y41" s="32"/>
      <c r="Z41" s="32"/>
      <c r="AA41" s="32"/>
      <c r="AB41" s="32"/>
      <c r="AC41" s="32"/>
      <c r="AD41" s="32"/>
      <c r="AE41" s="32"/>
      <c r="AF41" s="32"/>
      <c r="AG41" s="32"/>
      <c r="AH41" s="32"/>
      <c r="AI41" s="32"/>
      <c r="AJ41" s="200"/>
    </row>
    <row r="42" spans="1:36" ht="14.1" customHeight="1" x14ac:dyDescent="0.15">
      <c r="A42" s="496"/>
      <c r="B42" s="32"/>
      <c r="C42" s="32"/>
      <c r="D42" s="32"/>
      <c r="E42" s="71"/>
      <c r="F42" s="32"/>
      <c r="G42" s="32"/>
      <c r="H42" s="32"/>
      <c r="I42" s="71"/>
      <c r="J42" s="71"/>
      <c r="K42" s="22" t="s">
        <v>17</v>
      </c>
      <c r="L42" s="71" t="s">
        <v>1149</v>
      </c>
      <c r="M42" s="71"/>
      <c r="N42" s="71"/>
      <c r="O42" s="71"/>
      <c r="P42" s="71"/>
      <c r="Q42" s="71"/>
      <c r="R42" s="71"/>
      <c r="S42" s="71"/>
      <c r="T42" s="71"/>
      <c r="U42" s="71"/>
      <c r="V42" s="71"/>
      <c r="W42" s="71"/>
      <c r="X42" s="10"/>
      <c r="Y42" s="32"/>
      <c r="Z42" s="32"/>
      <c r="AA42" s="32"/>
      <c r="AB42" s="32"/>
      <c r="AC42" s="32"/>
      <c r="AD42" s="32"/>
      <c r="AE42" s="32"/>
      <c r="AF42" s="32"/>
      <c r="AG42" s="32"/>
      <c r="AH42" s="32"/>
      <c r="AI42" s="32"/>
      <c r="AJ42" s="200"/>
    </row>
    <row r="43" spans="1:36" ht="14.1" customHeight="1" x14ac:dyDescent="0.15">
      <c r="A43" s="496"/>
      <c r="B43" s="32"/>
      <c r="C43" s="32"/>
      <c r="D43" s="32"/>
      <c r="E43" s="71"/>
      <c r="F43" s="32"/>
      <c r="G43" s="32"/>
      <c r="H43" s="32"/>
      <c r="I43" s="71"/>
      <c r="J43" s="71"/>
      <c r="K43" s="22" t="s">
        <v>17</v>
      </c>
      <c r="L43" s="71" t="s">
        <v>1139</v>
      </c>
      <c r="M43" s="71"/>
      <c r="N43" s="71"/>
      <c r="O43" s="71"/>
      <c r="P43" s="71"/>
      <c r="Q43" s="71"/>
      <c r="R43" s="71"/>
      <c r="S43" s="71"/>
      <c r="T43" s="71"/>
      <c r="U43" s="71"/>
      <c r="V43" s="71"/>
      <c r="W43" s="71"/>
      <c r="X43" s="10"/>
      <c r="Y43" s="32"/>
      <c r="Z43" s="32"/>
      <c r="AA43" s="32"/>
      <c r="AB43" s="32"/>
      <c r="AC43" s="32"/>
      <c r="AD43" s="32"/>
      <c r="AE43" s="32"/>
      <c r="AF43" s="32"/>
      <c r="AG43" s="32"/>
      <c r="AH43" s="32"/>
      <c r="AI43" s="32"/>
      <c r="AJ43" s="200"/>
    </row>
    <row r="44" spans="1:36" ht="14.1" customHeight="1" x14ac:dyDescent="0.15">
      <c r="A44" s="496"/>
      <c r="B44" s="32"/>
      <c r="C44" s="32"/>
      <c r="D44" s="32"/>
      <c r="E44" s="10"/>
      <c r="F44" s="32"/>
      <c r="G44" s="32"/>
      <c r="H44" s="32"/>
      <c r="I44" s="71"/>
      <c r="J44" s="71"/>
      <c r="K44" s="22" t="s">
        <v>17</v>
      </c>
      <c r="L44" s="71" t="s">
        <v>1135</v>
      </c>
      <c r="M44" s="71"/>
      <c r="N44" s="71"/>
      <c r="O44" s="71"/>
      <c r="P44" s="71"/>
      <c r="Q44" s="71"/>
      <c r="R44" s="71"/>
      <c r="S44" s="71"/>
      <c r="T44" s="71"/>
      <c r="U44" s="71"/>
      <c r="V44" s="71"/>
      <c r="W44" s="71"/>
      <c r="X44" s="10"/>
      <c r="Y44" s="32"/>
      <c r="Z44" s="32"/>
      <c r="AA44" s="32"/>
      <c r="AB44" s="32"/>
      <c r="AC44" s="32"/>
      <c r="AD44" s="32"/>
      <c r="AE44" s="32"/>
      <c r="AF44" s="32"/>
      <c r="AG44" s="32"/>
      <c r="AH44" s="32"/>
      <c r="AI44" s="32"/>
      <c r="AJ44" s="200"/>
    </row>
    <row r="45" spans="1:36" ht="12" customHeight="1" x14ac:dyDescent="0.15">
      <c r="A45" s="496"/>
      <c r="B45" s="32"/>
      <c r="C45" s="32"/>
      <c r="D45" s="32"/>
      <c r="E45" s="32"/>
      <c r="F45" s="32"/>
      <c r="G45" s="32"/>
      <c r="H45" s="32"/>
      <c r="I45" s="71"/>
      <c r="J45" s="71"/>
      <c r="K45" s="71"/>
      <c r="L45" s="71"/>
      <c r="M45" s="71"/>
      <c r="N45" s="71"/>
      <c r="O45" s="71"/>
      <c r="P45" s="71"/>
      <c r="Q45" s="71"/>
      <c r="R45" s="71"/>
      <c r="S45" s="71"/>
      <c r="T45" s="71"/>
      <c r="U45" s="71"/>
      <c r="V45" s="71"/>
      <c r="W45" s="71"/>
      <c r="X45" s="10"/>
      <c r="Y45" s="32"/>
      <c r="Z45" s="32"/>
      <c r="AA45" s="32"/>
      <c r="AB45" s="32"/>
      <c r="AC45" s="32"/>
      <c r="AD45" s="32"/>
      <c r="AE45" s="32"/>
      <c r="AF45" s="32"/>
      <c r="AG45" s="32"/>
      <c r="AH45" s="32"/>
      <c r="AI45" s="32"/>
      <c r="AJ45" s="200"/>
    </row>
    <row r="46" spans="1:36" ht="14.1" customHeight="1" x14ac:dyDescent="0.15">
      <c r="A46" s="497"/>
      <c r="B46" s="71" t="s">
        <v>1140</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201"/>
    </row>
    <row r="47" spans="1:36" ht="7.15" customHeight="1" x14ac:dyDescent="0.15">
      <c r="A47" s="497"/>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10"/>
      <c r="AG47" s="71"/>
      <c r="AH47" s="71"/>
      <c r="AI47" s="71"/>
      <c r="AJ47" s="201"/>
    </row>
    <row r="48" spans="1:36" ht="14.1" customHeight="1" x14ac:dyDescent="0.15">
      <c r="A48" s="497"/>
      <c r="B48" s="71"/>
      <c r="C48" s="71"/>
      <c r="D48" s="22" t="s">
        <v>17</v>
      </c>
      <c r="E48" s="10" t="s">
        <v>1126</v>
      </c>
      <c r="F48" s="71"/>
      <c r="G48" s="71"/>
      <c r="H48" s="71"/>
      <c r="I48" s="71"/>
      <c r="J48" s="10"/>
      <c r="K48" s="71"/>
      <c r="L48" s="71"/>
      <c r="M48" s="71"/>
      <c r="N48" s="32" t="s">
        <v>1123</v>
      </c>
      <c r="O48" s="22" t="s">
        <v>17</v>
      </c>
      <c r="P48" s="71" t="s">
        <v>1115</v>
      </c>
      <c r="Q48" s="71"/>
      <c r="R48" s="71"/>
      <c r="S48" s="22" t="s">
        <v>17</v>
      </c>
      <c r="T48" s="71" t="s">
        <v>1116</v>
      </c>
      <c r="U48" s="10"/>
      <c r="V48" s="71"/>
      <c r="W48" s="22" t="s">
        <v>17</v>
      </c>
      <c r="X48" s="71" t="s">
        <v>1117</v>
      </c>
      <c r="Y48" s="71"/>
      <c r="Z48" s="71"/>
      <c r="AA48" s="71"/>
      <c r="AB48" s="22" t="s">
        <v>17</v>
      </c>
      <c r="AC48" s="71" t="s">
        <v>1118</v>
      </c>
      <c r="AD48" s="10"/>
      <c r="AE48" s="10"/>
      <c r="AF48" s="1050"/>
      <c r="AG48" s="1050"/>
      <c r="AH48" s="1050"/>
      <c r="AI48" s="1050"/>
      <c r="AJ48" s="201" t="s">
        <v>1119</v>
      </c>
    </row>
    <row r="49" spans="1:36" ht="14.1" customHeight="1" x14ac:dyDescent="0.15">
      <c r="A49" s="497"/>
      <c r="B49" s="71"/>
      <c r="C49" s="71"/>
      <c r="D49" s="22" t="s">
        <v>17</v>
      </c>
      <c r="E49" s="71" t="s">
        <v>1241</v>
      </c>
      <c r="F49" s="71"/>
      <c r="G49" s="71"/>
      <c r="H49" s="71"/>
      <c r="I49" s="71"/>
      <c r="J49" s="71"/>
      <c r="K49" s="71"/>
      <c r="L49" s="71"/>
      <c r="M49" s="71"/>
      <c r="N49" s="32" t="s">
        <v>13</v>
      </c>
      <c r="O49" s="22" t="s">
        <v>17</v>
      </c>
      <c r="P49" s="71" t="s">
        <v>1115</v>
      </c>
      <c r="Q49" s="71"/>
      <c r="R49" s="71"/>
      <c r="S49" s="22" t="s">
        <v>17</v>
      </c>
      <c r="T49" s="71" t="s">
        <v>1116</v>
      </c>
      <c r="U49" s="71"/>
      <c r="V49" s="71"/>
      <c r="W49" s="22" t="s">
        <v>17</v>
      </c>
      <c r="X49" s="71" t="s">
        <v>1117</v>
      </c>
      <c r="Y49" s="71"/>
      <c r="Z49" s="71"/>
      <c r="AA49" s="71"/>
      <c r="AB49" s="22" t="s">
        <v>17</v>
      </c>
      <c r="AC49" s="71" t="s">
        <v>1118</v>
      </c>
      <c r="AD49" s="71"/>
      <c r="AE49" s="71"/>
      <c r="AF49" s="1050"/>
      <c r="AG49" s="1050"/>
      <c r="AH49" s="1050"/>
      <c r="AI49" s="1050"/>
      <c r="AJ49" s="201" t="s">
        <v>1119</v>
      </c>
    </row>
    <row r="50" spans="1:36" ht="12" customHeight="1" x14ac:dyDescent="0.15">
      <c r="A50" s="497"/>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10"/>
      <c r="AD50" s="71"/>
      <c r="AE50" s="71"/>
      <c r="AF50" s="71"/>
      <c r="AG50" s="71"/>
      <c r="AH50" s="71"/>
      <c r="AI50" s="71"/>
      <c r="AJ50" s="201"/>
    </row>
    <row r="51" spans="1:36" ht="14.1" customHeight="1" x14ac:dyDescent="0.15">
      <c r="A51" s="497"/>
      <c r="B51" s="71" t="s">
        <v>1141</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10"/>
      <c r="AE51" s="71"/>
      <c r="AF51" s="71"/>
      <c r="AG51" s="71"/>
      <c r="AH51" s="71"/>
      <c r="AI51" s="71"/>
      <c r="AJ51" s="201"/>
    </row>
    <row r="52" spans="1:36" ht="15.6" customHeight="1" x14ac:dyDescent="0.15">
      <c r="A52" s="497"/>
      <c r="B52" s="71" t="s">
        <v>1146</v>
      </c>
      <c r="C52" s="71"/>
      <c r="D52" s="71"/>
      <c r="E52" s="71"/>
      <c r="F52" s="71"/>
      <c r="G52" s="71"/>
      <c r="H52" s="71"/>
      <c r="I52" s="71"/>
      <c r="J52" s="71"/>
      <c r="K52" s="71"/>
      <c r="L52" s="10"/>
      <c r="M52" s="71"/>
      <c r="N52" s="71"/>
      <c r="O52" s="71"/>
      <c r="P52" s="71"/>
      <c r="Q52" s="71"/>
      <c r="R52" s="71"/>
      <c r="S52" s="71"/>
      <c r="T52" s="71"/>
      <c r="U52" s="71"/>
      <c r="V52" s="71"/>
      <c r="W52" s="71"/>
      <c r="X52" s="71"/>
      <c r="Y52" s="71"/>
      <c r="Z52" s="71"/>
      <c r="AA52" s="71"/>
      <c r="AB52" s="71"/>
      <c r="AC52" s="71"/>
      <c r="AD52" s="71"/>
      <c r="AE52" s="71"/>
      <c r="AF52" s="71"/>
      <c r="AG52" s="71"/>
      <c r="AH52" s="71"/>
      <c r="AI52" s="71"/>
      <c r="AJ52" s="201"/>
    </row>
    <row r="53" spans="1:36" ht="7.15" customHeight="1" x14ac:dyDescent="0.15">
      <c r="A53" s="497"/>
      <c r="B53" s="71"/>
      <c r="C53" s="71"/>
      <c r="D53" s="71"/>
      <c r="E53" s="71"/>
      <c r="F53" s="71"/>
      <c r="G53" s="71"/>
      <c r="H53" s="71"/>
      <c r="I53" s="71"/>
      <c r="J53" s="71"/>
      <c r="K53" s="71"/>
      <c r="L53" s="10"/>
      <c r="M53" s="71"/>
      <c r="N53" s="71"/>
      <c r="O53" s="71"/>
      <c r="P53" s="71"/>
      <c r="Q53" s="71"/>
      <c r="R53" s="71"/>
      <c r="S53" s="71"/>
      <c r="T53" s="71"/>
      <c r="U53" s="71"/>
      <c r="V53" s="71"/>
      <c r="W53" s="71"/>
      <c r="X53" s="71"/>
      <c r="Y53" s="71"/>
      <c r="Z53" s="71"/>
      <c r="AA53" s="71"/>
      <c r="AB53" s="71"/>
      <c r="AC53" s="71"/>
      <c r="AD53" s="71"/>
      <c r="AE53" s="71"/>
      <c r="AF53" s="71"/>
      <c r="AG53" s="71"/>
      <c r="AH53" s="71"/>
      <c r="AI53" s="71"/>
      <c r="AJ53" s="201"/>
    </row>
    <row r="54" spans="1:36" ht="14.1" customHeight="1" x14ac:dyDescent="0.15">
      <c r="A54" s="497"/>
      <c r="B54" s="71"/>
      <c r="C54" s="71"/>
      <c r="D54" s="22" t="s">
        <v>17</v>
      </c>
      <c r="E54" s="71" t="s">
        <v>1120</v>
      </c>
      <c r="F54" s="71"/>
      <c r="G54" s="71"/>
      <c r="H54" s="71"/>
      <c r="I54" s="71"/>
      <c r="J54" s="71"/>
      <c r="K54" s="71"/>
      <c r="L54" s="10"/>
      <c r="M54" s="22"/>
      <c r="N54" s="71"/>
      <c r="O54" s="22" t="s">
        <v>17</v>
      </c>
      <c r="P54" s="71" t="s">
        <v>1121</v>
      </c>
      <c r="Q54" s="71"/>
      <c r="R54" s="71"/>
      <c r="S54" s="71"/>
      <c r="T54" s="71"/>
      <c r="U54" s="71"/>
      <c r="V54" s="71"/>
      <c r="W54" s="71"/>
      <c r="X54" s="71"/>
      <c r="Y54" s="71"/>
      <c r="Z54" s="71"/>
      <c r="AA54" s="71"/>
      <c r="AB54" s="71"/>
      <c r="AC54" s="71"/>
      <c r="AD54" s="71"/>
      <c r="AE54" s="71"/>
      <c r="AF54" s="10"/>
      <c r="AG54" s="71"/>
      <c r="AH54" s="71"/>
      <c r="AI54" s="71"/>
      <c r="AJ54" s="201"/>
    </row>
    <row r="55" spans="1:36" ht="14.1" customHeight="1" x14ac:dyDescent="0.15">
      <c r="A55" s="497"/>
      <c r="B55" s="71"/>
      <c r="C55" s="71"/>
      <c r="D55" s="71"/>
      <c r="E55" s="71"/>
      <c r="F55" s="71"/>
      <c r="G55" s="71"/>
      <c r="H55" s="71"/>
      <c r="I55" s="71"/>
      <c r="J55" s="71"/>
      <c r="K55" s="71"/>
      <c r="L55" s="10"/>
      <c r="M55" s="22"/>
      <c r="N55" s="71"/>
      <c r="O55" s="22" t="s">
        <v>17</v>
      </c>
      <c r="P55" s="71" t="s">
        <v>1122</v>
      </c>
      <c r="Q55" s="71"/>
      <c r="R55" s="71"/>
      <c r="S55" s="71"/>
      <c r="T55" s="71"/>
      <c r="U55" s="71"/>
      <c r="V55" s="71"/>
      <c r="W55" s="71"/>
      <c r="X55" s="71"/>
      <c r="Y55" s="71"/>
      <c r="Z55" s="71"/>
      <c r="AA55" s="71"/>
      <c r="AB55" s="71"/>
      <c r="AC55" s="71"/>
      <c r="AD55" s="71"/>
      <c r="AE55" s="71"/>
      <c r="AF55" s="71"/>
      <c r="AG55" s="71"/>
      <c r="AH55" s="71"/>
      <c r="AI55" s="71"/>
      <c r="AJ55" s="201"/>
    </row>
    <row r="56" spans="1:36" ht="12" customHeight="1" x14ac:dyDescent="0.15">
      <c r="A56" s="497"/>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201"/>
    </row>
    <row r="57" spans="1:36" ht="14.1" customHeight="1" x14ac:dyDescent="0.15">
      <c r="A57" s="497"/>
      <c r="B57" s="71" t="s">
        <v>1147</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201"/>
    </row>
    <row r="58" spans="1:36" ht="14.1" customHeight="1" x14ac:dyDescent="0.15">
      <c r="A58" s="497"/>
      <c r="B58" s="71" t="s">
        <v>1127</v>
      </c>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201"/>
    </row>
    <row r="59" spans="1:36" ht="7.15" customHeight="1" x14ac:dyDescent="0.15">
      <c r="A59" s="497"/>
      <c r="B59" s="71"/>
      <c r="C59" s="71"/>
      <c r="D59" s="71"/>
      <c r="E59" s="71"/>
      <c r="F59" s="71"/>
      <c r="G59" s="71"/>
      <c r="H59" s="71"/>
      <c r="I59" s="71"/>
      <c r="J59" s="71"/>
      <c r="K59" s="71"/>
      <c r="L59" s="10"/>
      <c r="M59" s="71"/>
      <c r="N59" s="71"/>
      <c r="O59" s="71"/>
      <c r="P59" s="71"/>
      <c r="Q59" s="71"/>
      <c r="R59" s="71"/>
      <c r="S59" s="71"/>
      <c r="T59" s="71"/>
      <c r="U59" s="71"/>
      <c r="V59" s="71"/>
      <c r="W59" s="71"/>
      <c r="X59" s="71"/>
      <c r="Y59" s="71"/>
      <c r="Z59" s="71"/>
      <c r="AA59" s="71"/>
      <c r="AB59" s="71"/>
      <c r="AC59" s="71"/>
      <c r="AD59" s="71"/>
      <c r="AE59" s="71"/>
      <c r="AF59" s="71"/>
      <c r="AG59" s="71"/>
      <c r="AH59" s="71"/>
      <c r="AI59" s="71"/>
      <c r="AJ59" s="201"/>
    </row>
    <row r="60" spans="1:36" ht="14.1" customHeight="1" x14ac:dyDescent="0.15">
      <c r="A60" s="497"/>
      <c r="B60" s="71"/>
      <c r="C60" s="71"/>
      <c r="D60" s="22" t="s">
        <v>17</v>
      </c>
      <c r="E60" s="71" t="s">
        <v>98</v>
      </c>
      <c r="F60" s="71"/>
      <c r="G60" s="71"/>
      <c r="H60" s="71"/>
      <c r="I60" s="71"/>
      <c r="J60" s="71"/>
      <c r="K60" s="71"/>
      <c r="L60" s="10"/>
      <c r="M60" s="71"/>
      <c r="N60" s="71"/>
      <c r="O60" s="22" t="s">
        <v>17</v>
      </c>
      <c r="P60" s="71" t="s">
        <v>1121</v>
      </c>
      <c r="Q60" s="71"/>
      <c r="R60" s="71"/>
      <c r="S60" s="71"/>
      <c r="T60" s="71"/>
      <c r="U60" s="71"/>
      <c r="V60" s="71"/>
      <c r="W60" s="71"/>
      <c r="X60" s="71"/>
      <c r="Y60" s="71"/>
      <c r="Z60" s="71"/>
      <c r="AA60" s="71"/>
      <c r="AB60" s="71"/>
      <c r="AC60" s="71"/>
      <c r="AD60" s="71"/>
      <c r="AE60" s="71"/>
      <c r="AF60" s="71"/>
      <c r="AG60" s="71"/>
      <c r="AH60" s="71"/>
      <c r="AI60" s="71"/>
      <c r="AJ60" s="201"/>
    </row>
    <row r="61" spans="1:36" ht="14.1" customHeight="1" x14ac:dyDescent="0.15">
      <c r="A61" s="497"/>
      <c r="B61" s="71"/>
      <c r="C61" s="71"/>
      <c r="D61" s="71"/>
      <c r="E61" s="71"/>
      <c r="F61" s="71"/>
      <c r="G61" s="71"/>
      <c r="H61" s="71"/>
      <c r="I61" s="71"/>
      <c r="J61" s="71"/>
      <c r="K61" s="71"/>
      <c r="L61" s="10"/>
      <c r="M61" s="71"/>
      <c r="N61" s="71"/>
      <c r="O61" s="22" t="s">
        <v>17</v>
      </c>
      <c r="P61" s="71" t="s">
        <v>1122</v>
      </c>
      <c r="Q61" s="71"/>
      <c r="R61" s="71"/>
      <c r="S61" s="71"/>
      <c r="T61" s="71"/>
      <c r="U61" s="71"/>
      <c r="V61" s="71"/>
      <c r="W61" s="71"/>
      <c r="X61" s="71"/>
      <c r="Y61" s="71"/>
      <c r="Z61" s="71"/>
      <c r="AA61" s="71"/>
      <c r="AB61" s="71"/>
      <c r="AC61" s="71"/>
      <c r="AD61" s="71"/>
      <c r="AE61" s="71"/>
      <c r="AF61" s="71"/>
      <c r="AG61" s="71"/>
      <c r="AH61" s="71"/>
      <c r="AI61" s="71"/>
      <c r="AJ61" s="201"/>
    </row>
    <row r="62" spans="1:36" ht="12" customHeight="1" x14ac:dyDescent="0.15">
      <c r="A62" s="497"/>
      <c r="B62" s="71"/>
      <c r="C62" s="71"/>
      <c r="D62" s="71"/>
      <c r="E62" s="71"/>
      <c r="F62" s="71"/>
      <c r="G62" s="71"/>
      <c r="H62" s="71"/>
      <c r="I62" s="71"/>
      <c r="J62" s="71"/>
      <c r="K62" s="71"/>
      <c r="L62" s="10"/>
      <c r="M62" s="71"/>
      <c r="N62" s="71"/>
      <c r="O62" s="71"/>
      <c r="P62" s="71"/>
      <c r="Q62" s="71"/>
      <c r="R62" s="71"/>
      <c r="S62" s="71"/>
      <c r="T62" s="71"/>
      <c r="U62" s="71"/>
      <c r="V62" s="71"/>
      <c r="W62" s="71"/>
      <c r="X62" s="71"/>
      <c r="Y62" s="71"/>
      <c r="Z62" s="71"/>
      <c r="AA62" s="71"/>
      <c r="AB62" s="71"/>
      <c r="AC62" s="71"/>
      <c r="AD62" s="71"/>
      <c r="AE62" s="71"/>
      <c r="AF62" s="71"/>
      <c r="AG62" s="71"/>
      <c r="AH62" s="71"/>
      <c r="AI62" s="71"/>
      <c r="AJ62" s="201"/>
    </row>
    <row r="63" spans="1:36" ht="14.1" customHeight="1" x14ac:dyDescent="0.15">
      <c r="A63" s="497"/>
      <c r="B63" s="71" t="s">
        <v>1148</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201"/>
    </row>
    <row r="64" spans="1:36" ht="7.15" customHeight="1" x14ac:dyDescent="0.15">
      <c r="A64" s="497"/>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201"/>
    </row>
    <row r="65" spans="1:47" ht="14.1" customHeight="1" x14ac:dyDescent="0.15">
      <c r="A65" s="497"/>
      <c r="B65" s="71"/>
      <c r="C65" s="71"/>
      <c r="D65" s="22" t="s">
        <v>17</v>
      </c>
      <c r="E65" s="71" t="s">
        <v>98</v>
      </c>
      <c r="F65" s="71"/>
      <c r="G65" s="71"/>
      <c r="H65" s="71"/>
      <c r="I65" s="71"/>
      <c r="J65" s="71"/>
      <c r="K65" s="71"/>
      <c r="L65" s="10"/>
      <c r="M65" s="71"/>
      <c r="N65" s="71"/>
      <c r="O65" s="22" t="s">
        <v>17</v>
      </c>
      <c r="P65" s="71" t="s">
        <v>1125</v>
      </c>
      <c r="Q65" s="71"/>
      <c r="R65" s="71"/>
      <c r="S65" s="71"/>
      <c r="T65" s="71"/>
      <c r="U65" s="71"/>
      <c r="V65" s="71"/>
      <c r="W65" s="71"/>
      <c r="X65" s="71"/>
      <c r="Y65" s="71"/>
      <c r="Z65" s="71"/>
      <c r="AA65" s="71"/>
      <c r="AB65" s="71"/>
      <c r="AC65" s="71"/>
      <c r="AD65" s="71"/>
      <c r="AE65" s="71"/>
      <c r="AF65" s="71"/>
      <c r="AG65" s="71"/>
      <c r="AH65" s="71"/>
      <c r="AI65" s="71"/>
      <c r="AJ65" s="201"/>
    </row>
    <row r="66" spans="1:47" ht="14.1" customHeight="1" x14ac:dyDescent="0.15">
      <c r="A66" s="497"/>
      <c r="B66" s="71"/>
      <c r="C66" s="71"/>
      <c r="D66" s="71"/>
      <c r="E66" s="71"/>
      <c r="F66" s="71"/>
      <c r="G66" s="71"/>
      <c r="H66" s="71"/>
      <c r="I66" s="71"/>
      <c r="J66" s="71"/>
      <c r="K66" s="71"/>
      <c r="L66" s="10"/>
      <c r="M66" s="71"/>
      <c r="N66" s="71"/>
      <c r="O66" s="22" t="s">
        <v>17</v>
      </c>
      <c r="P66" s="71" t="s">
        <v>1124</v>
      </c>
      <c r="Q66" s="71"/>
      <c r="R66" s="71"/>
      <c r="S66" s="71"/>
      <c r="T66" s="71"/>
      <c r="U66" s="71"/>
      <c r="V66" s="71"/>
      <c r="W66" s="71"/>
      <c r="X66" s="71"/>
      <c r="Y66" s="71"/>
      <c r="Z66" s="71"/>
      <c r="AA66" s="71"/>
      <c r="AB66" s="71"/>
      <c r="AC66" s="71"/>
      <c r="AD66" s="71"/>
      <c r="AE66" s="71"/>
      <c r="AF66" s="71"/>
      <c r="AG66" s="71"/>
      <c r="AH66" s="71"/>
      <c r="AI66" s="71"/>
      <c r="AJ66" s="201"/>
    </row>
    <row r="67" spans="1:47" ht="6.6" customHeight="1" thickBot="1" x14ac:dyDescent="0.2">
      <c r="A67" s="498"/>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499"/>
    </row>
    <row r="68" spans="1:47" ht="14.1" customHeight="1" thickTop="1" x14ac:dyDescent="0.15">
      <c r="A68" s="29" t="s">
        <v>1114</v>
      </c>
      <c r="AK68" s="484"/>
      <c r="AL68" s="353"/>
    </row>
    <row r="69" spans="1:47" ht="14.1" customHeight="1" x14ac:dyDescent="0.15">
      <c r="A69" s="29"/>
    </row>
    <row r="70" spans="1:47" ht="14.1" customHeight="1" x14ac:dyDescent="0.15">
      <c r="C70" s="10" t="s">
        <v>352</v>
      </c>
    </row>
    <row r="71" spans="1:47" ht="6.75" customHeight="1" x14ac:dyDescent="0.15">
      <c r="C71" s="28"/>
    </row>
    <row r="72" spans="1:47" ht="13.5" customHeight="1" x14ac:dyDescent="0.15">
      <c r="A72" s="33"/>
      <c r="B72" s="1027" t="s">
        <v>335</v>
      </c>
      <c r="C72" s="1028"/>
      <c r="D72" s="1028"/>
      <c r="E72" s="1028"/>
      <c r="F72" s="1028"/>
      <c r="G72" s="1029"/>
      <c r="H72" s="1027" t="s">
        <v>24</v>
      </c>
      <c r="I72" s="1028"/>
      <c r="J72" s="1028"/>
      <c r="K72" s="1028"/>
      <c r="L72" s="1028"/>
      <c r="M72" s="1028"/>
      <c r="N72" s="1028"/>
      <c r="O72" s="1028"/>
      <c r="P72" s="1028"/>
      <c r="Q72" s="1028"/>
      <c r="R72" s="1028"/>
      <c r="S72" s="1028"/>
      <c r="T72" s="1028"/>
      <c r="U72" s="1028"/>
      <c r="V72" s="1028"/>
      <c r="W72" s="1028"/>
      <c r="X72" s="1028"/>
      <c r="Y72" s="1028"/>
      <c r="Z72" s="1028"/>
      <c r="AA72" s="1028"/>
      <c r="AB72" s="1028"/>
      <c r="AC72" s="1028"/>
      <c r="AD72" s="1028"/>
      <c r="AE72" s="1028"/>
      <c r="AF72" s="1028"/>
      <c r="AG72" s="1028"/>
      <c r="AH72" s="1028"/>
      <c r="AI72" s="1028"/>
      <c r="AJ72" s="1029"/>
    </row>
    <row r="73" spans="1:47" ht="14.1" customHeight="1" x14ac:dyDescent="0.15">
      <c r="A73" s="1014">
        <v>1</v>
      </c>
      <c r="B73" s="70" t="s">
        <v>324</v>
      </c>
      <c r="C73" s="10"/>
      <c r="D73" s="10"/>
      <c r="E73" s="10"/>
      <c r="F73" s="10"/>
      <c r="G73" s="200"/>
      <c r="I73" s="60" t="s">
        <v>17</v>
      </c>
      <c r="J73" s="10" t="s">
        <v>25</v>
      </c>
      <c r="K73" s="10"/>
      <c r="L73" s="10"/>
      <c r="AJ73" s="21"/>
      <c r="AU73" s="5" t="s">
        <v>1104</v>
      </c>
    </row>
    <row r="74" spans="1:47" ht="14.1" customHeight="1" x14ac:dyDescent="0.15">
      <c r="A74" s="1015"/>
      <c r="B74" s="1017"/>
      <c r="C74" s="1002"/>
      <c r="D74" s="1002"/>
      <c r="E74" s="1002"/>
      <c r="F74" s="1002"/>
      <c r="G74" s="1018"/>
      <c r="I74" s="60"/>
      <c r="J74" s="60" t="s">
        <v>17</v>
      </c>
      <c r="K74" s="10" t="s">
        <v>26</v>
      </c>
      <c r="L74" s="10"/>
      <c r="N74" s="60"/>
      <c r="O74" s="10"/>
      <c r="P74" s="10"/>
      <c r="AJ74" s="21"/>
      <c r="AU74" s="5" t="s">
        <v>1105</v>
      </c>
    </row>
    <row r="75" spans="1:47" ht="14.1" customHeight="1" x14ac:dyDescent="0.15">
      <c r="A75" s="1015"/>
      <c r="B75" s="1017"/>
      <c r="C75" s="1002"/>
      <c r="D75" s="1002"/>
      <c r="E75" s="1002"/>
      <c r="F75" s="1002"/>
      <c r="G75" s="1018"/>
      <c r="I75" s="60"/>
      <c r="J75" s="60" t="s">
        <v>644</v>
      </c>
      <c r="K75" s="10" t="s">
        <v>645</v>
      </c>
      <c r="L75" s="10"/>
      <c r="M75" s="60" t="s">
        <v>644</v>
      </c>
      <c r="N75" s="10" t="s">
        <v>646</v>
      </c>
      <c r="O75" s="10"/>
      <c r="P75" s="10"/>
      <c r="Q75" s="60" t="s">
        <v>17</v>
      </c>
      <c r="R75" s="10" t="s">
        <v>661</v>
      </c>
      <c r="S75" s="10"/>
      <c r="T75" s="10"/>
      <c r="V75" s="60" t="s">
        <v>644</v>
      </c>
      <c r="W75" s="10" t="s">
        <v>662</v>
      </c>
      <c r="X75" s="10"/>
      <c r="Z75" s="60" t="s">
        <v>644</v>
      </c>
      <c r="AA75" s="5" t="s">
        <v>663</v>
      </c>
      <c r="AD75" s="1019"/>
      <c r="AE75" s="1019"/>
      <c r="AF75" s="1019"/>
      <c r="AG75" s="1019"/>
      <c r="AH75" s="1019"/>
      <c r="AI75" s="10" t="s">
        <v>664</v>
      </c>
      <c r="AJ75" s="21"/>
      <c r="AU75" s="5" t="s">
        <v>1106</v>
      </c>
    </row>
    <row r="76" spans="1:47" ht="14.1" customHeight="1" x14ac:dyDescent="0.15">
      <c r="A76" s="1015"/>
      <c r="B76" s="70" t="s">
        <v>325</v>
      </c>
      <c r="C76" s="10"/>
      <c r="D76" s="10"/>
      <c r="E76" s="10"/>
      <c r="F76" s="10"/>
      <c r="G76" s="200"/>
      <c r="I76" s="60"/>
      <c r="J76" s="60" t="s">
        <v>644</v>
      </c>
      <c r="K76" s="10" t="s">
        <v>27</v>
      </c>
      <c r="L76" s="10"/>
      <c r="R76" s="60"/>
      <c r="S76" s="10"/>
      <c r="T76" s="10"/>
      <c r="U76" s="10"/>
      <c r="V76" s="10"/>
      <c r="W76" s="10"/>
      <c r="X76" s="10"/>
      <c r="Y76" s="10"/>
      <c r="Z76" s="10"/>
      <c r="AA76" s="10"/>
      <c r="AB76" s="10"/>
      <c r="AG76" s="60"/>
      <c r="AH76" s="10"/>
      <c r="AI76" s="10"/>
      <c r="AJ76" s="21"/>
      <c r="AU76" s="5" t="s">
        <v>1107</v>
      </c>
    </row>
    <row r="77" spans="1:47" ht="14.1" customHeight="1" x14ac:dyDescent="0.15">
      <c r="A77" s="1015"/>
      <c r="B77" s="1020"/>
      <c r="C77" s="999"/>
      <c r="D77" s="999"/>
      <c r="E77" s="999"/>
      <c r="F77" s="999"/>
      <c r="G77" s="1021"/>
      <c r="I77" s="10"/>
      <c r="J77" s="60" t="s">
        <v>644</v>
      </c>
      <c r="K77" s="10" t="s">
        <v>327</v>
      </c>
      <c r="L77" s="10"/>
      <c r="M77" s="10"/>
      <c r="N77" s="10"/>
      <c r="O77" s="10"/>
      <c r="P77" s="10"/>
      <c r="Q77" s="66"/>
      <c r="R77" s="1003"/>
      <c r="S77" s="1003"/>
      <c r="T77" s="998"/>
      <c r="U77" s="998"/>
      <c r="V77" s="5" t="s">
        <v>212</v>
      </c>
      <c r="W77" s="998"/>
      <c r="X77" s="998"/>
      <c r="Y77" s="10" t="s">
        <v>126</v>
      </c>
      <c r="Z77" s="998"/>
      <c r="AA77" s="998"/>
      <c r="AB77" s="67" t="s">
        <v>214</v>
      </c>
      <c r="AC77" s="10" t="s">
        <v>165</v>
      </c>
      <c r="AD77" s="999"/>
      <c r="AE77" s="999"/>
      <c r="AF77" s="999"/>
      <c r="AG77" s="999"/>
      <c r="AH77" s="999"/>
      <c r="AI77" s="5" t="s">
        <v>160</v>
      </c>
      <c r="AJ77" s="21"/>
      <c r="AU77" s="5" t="s">
        <v>1108</v>
      </c>
    </row>
    <row r="78" spans="1:47" ht="14.1" customHeight="1" x14ac:dyDescent="0.15">
      <c r="A78" s="1015"/>
      <c r="B78" s="70" t="s">
        <v>326</v>
      </c>
      <c r="C78" s="10"/>
      <c r="D78" s="10"/>
      <c r="E78" s="10"/>
      <c r="F78" s="10"/>
      <c r="G78" s="200"/>
      <c r="I78" s="10"/>
      <c r="J78" s="60" t="s">
        <v>647</v>
      </c>
      <c r="K78" s="10" t="s">
        <v>328</v>
      </c>
      <c r="L78" s="10"/>
      <c r="M78" s="10"/>
      <c r="N78" s="10"/>
      <c r="O78" s="10"/>
      <c r="P78" s="10"/>
      <c r="Q78" s="66"/>
      <c r="R78" s="1003"/>
      <c r="S78" s="1003"/>
      <c r="T78" s="998"/>
      <c r="U78" s="998"/>
      <c r="V78" s="5" t="s">
        <v>212</v>
      </c>
      <c r="W78" s="998"/>
      <c r="X78" s="998"/>
      <c r="Y78" s="10" t="s">
        <v>126</v>
      </c>
      <c r="Z78" s="998"/>
      <c r="AA78" s="998"/>
      <c r="AB78" s="67" t="s">
        <v>214</v>
      </c>
      <c r="AC78" s="10" t="s">
        <v>165</v>
      </c>
      <c r="AD78" s="999"/>
      <c r="AE78" s="999"/>
      <c r="AF78" s="999"/>
      <c r="AG78" s="999"/>
      <c r="AH78" s="999"/>
      <c r="AI78" s="5" t="s">
        <v>160</v>
      </c>
      <c r="AJ78" s="21"/>
      <c r="AU78" s="5" t="s">
        <v>1110</v>
      </c>
    </row>
    <row r="79" spans="1:47" ht="14.1" customHeight="1" x14ac:dyDescent="0.15">
      <c r="A79" s="1015"/>
      <c r="B79" s="70" t="s">
        <v>648</v>
      </c>
      <c r="C79" s="1001"/>
      <c r="D79" s="1001"/>
      <c r="E79" s="1001"/>
      <c r="F79" s="32" t="s">
        <v>649</v>
      </c>
      <c r="G79" s="201" t="s">
        <v>650</v>
      </c>
      <c r="H79" s="31"/>
      <c r="I79" s="60" t="s">
        <v>17</v>
      </c>
      <c r="J79" s="10" t="s">
        <v>329</v>
      </c>
      <c r="K79" s="10"/>
      <c r="L79" s="10"/>
      <c r="N79" s="60" t="s">
        <v>647</v>
      </c>
      <c r="O79" s="10" t="s">
        <v>28</v>
      </c>
      <c r="P79" s="10"/>
      <c r="Q79" s="10"/>
      <c r="S79" s="60" t="s">
        <v>647</v>
      </c>
      <c r="T79" s="10" t="s">
        <v>29</v>
      </c>
      <c r="U79" s="10"/>
      <c r="V79" s="10"/>
      <c r="W79" s="60" t="s">
        <v>647</v>
      </c>
      <c r="X79" s="10" t="s">
        <v>30</v>
      </c>
      <c r="Y79" s="10"/>
      <c r="AA79" s="60" t="s">
        <v>651</v>
      </c>
      <c r="AB79" s="10" t="s">
        <v>652</v>
      </c>
      <c r="AC79" s="10"/>
      <c r="AE79" s="1002"/>
      <c r="AF79" s="1002"/>
      <c r="AG79" s="1002"/>
      <c r="AH79" s="1002"/>
      <c r="AI79" s="22" t="s">
        <v>653</v>
      </c>
      <c r="AJ79" s="21"/>
      <c r="AU79" s="5" t="s">
        <v>1109</v>
      </c>
    </row>
    <row r="80" spans="1:47" ht="14.1" customHeight="1" x14ac:dyDescent="0.15">
      <c r="A80" s="1015"/>
      <c r="B80" s="70"/>
      <c r="C80" s="343" t="s">
        <v>864</v>
      </c>
      <c r="D80" s="202"/>
      <c r="E80" s="202"/>
      <c r="F80" s="71"/>
      <c r="G80" s="201"/>
      <c r="H80" s="31"/>
      <c r="I80" s="60" t="s">
        <v>651</v>
      </c>
      <c r="J80" s="1098" t="s">
        <v>974</v>
      </c>
      <c r="K80" s="1098"/>
      <c r="L80" s="1098"/>
      <c r="M80" s="1098"/>
      <c r="N80" s="1098"/>
      <c r="O80" s="1098"/>
      <c r="P80" s="1098"/>
      <c r="Q80" s="1098"/>
      <c r="R80" s="1000"/>
      <c r="S80" s="1000"/>
      <c r="T80" s="998"/>
      <c r="U80" s="998"/>
      <c r="V80" s="5" t="s">
        <v>212</v>
      </c>
      <c r="W80" s="998"/>
      <c r="X80" s="998"/>
      <c r="Y80" s="10" t="s">
        <v>126</v>
      </c>
      <c r="Z80" s="998"/>
      <c r="AA80" s="998"/>
      <c r="AB80" s="67" t="s">
        <v>214</v>
      </c>
      <c r="AC80" s="10" t="s">
        <v>165</v>
      </c>
      <c r="AD80" s="999"/>
      <c r="AE80" s="999"/>
      <c r="AF80" s="999"/>
      <c r="AG80" s="999"/>
      <c r="AH80" s="999"/>
      <c r="AI80" s="5" t="s">
        <v>160</v>
      </c>
      <c r="AJ80" s="21"/>
    </row>
    <row r="81" spans="1:36" ht="14.1" customHeight="1" x14ac:dyDescent="0.15">
      <c r="A81" s="1015"/>
      <c r="B81" s="1006" t="s">
        <v>336</v>
      </c>
      <c r="C81" s="1007"/>
      <c r="D81" s="1007"/>
      <c r="E81" s="1007"/>
      <c r="F81" s="1007"/>
      <c r="G81" s="1008"/>
      <c r="H81" s="77"/>
      <c r="I81" s="79" t="s">
        <v>17</v>
      </c>
      <c r="J81" s="78" t="s">
        <v>337</v>
      </c>
      <c r="K81" s="78"/>
      <c r="L81" s="78"/>
      <c r="M81" s="78"/>
      <c r="N81" s="79" t="s">
        <v>17</v>
      </c>
      <c r="O81" s="78" t="s">
        <v>339</v>
      </c>
      <c r="P81" s="78"/>
      <c r="Q81" s="78"/>
      <c r="R81" s="78"/>
      <c r="S81" s="78" t="s">
        <v>497</v>
      </c>
      <c r="T81" s="80"/>
      <c r="U81" s="1004"/>
      <c r="V81" s="1004"/>
      <c r="W81" s="1004"/>
      <c r="X81" s="1004"/>
      <c r="Y81" s="1004"/>
      <c r="Z81" s="1004"/>
      <c r="AA81" s="1004"/>
      <c r="AB81" s="1004"/>
      <c r="AC81" s="1004"/>
      <c r="AD81" s="1004"/>
      <c r="AE81" s="1004"/>
      <c r="AF81" s="1004"/>
      <c r="AG81" s="1004"/>
      <c r="AH81" s="1004"/>
      <c r="AI81" s="24"/>
      <c r="AJ81" s="81"/>
    </row>
    <row r="82" spans="1:36" ht="14.1" customHeight="1" x14ac:dyDescent="0.15">
      <c r="A82" s="1015"/>
      <c r="B82" s="1022"/>
      <c r="C82" s="1023"/>
      <c r="D82" s="1023"/>
      <c r="E82" s="1023"/>
      <c r="F82" s="1023"/>
      <c r="G82" s="1024"/>
      <c r="H82" s="82"/>
      <c r="I82" s="84" t="s">
        <v>17</v>
      </c>
      <c r="J82" s="83" t="s">
        <v>338</v>
      </c>
      <c r="K82" s="23"/>
      <c r="L82" s="83"/>
      <c r="M82" s="83"/>
      <c r="N82" s="84" t="s">
        <v>17</v>
      </c>
      <c r="O82" s="83" t="s">
        <v>340</v>
      </c>
      <c r="P82" s="83"/>
      <c r="Q82" s="83"/>
      <c r="R82" s="83"/>
      <c r="S82" s="83"/>
      <c r="T82" s="155"/>
      <c r="U82" s="1005"/>
      <c r="V82" s="1005"/>
      <c r="W82" s="1005"/>
      <c r="X82" s="1005"/>
      <c r="Y82" s="1005"/>
      <c r="Z82" s="1005"/>
      <c r="AA82" s="1005"/>
      <c r="AB82" s="1005"/>
      <c r="AC82" s="1005"/>
      <c r="AD82" s="1005"/>
      <c r="AE82" s="1005"/>
      <c r="AF82" s="1005"/>
      <c r="AG82" s="1005"/>
      <c r="AH82" s="1005"/>
      <c r="AI82" s="23"/>
      <c r="AJ82" s="85"/>
    </row>
    <row r="83" spans="1:36" ht="14.1" customHeight="1" x14ac:dyDescent="0.15">
      <c r="A83" s="1015"/>
      <c r="B83" s="1006" t="s">
        <v>341</v>
      </c>
      <c r="C83" s="1007"/>
      <c r="D83" s="1007"/>
      <c r="E83" s="1007"/>
      <c r="F83" s="1007"/>
      <c r="G83" s="1008"/>
      <c r="H83" s="31"/>
      <c r="I83" s="71" t="s">
        <v>342</v>
      </c>
      <c r="L83" s="10"/>
      <c r="M83" s="10"/>
      <c r="N83" s="10"/>
      <c r="O83" s="10"/>
      <c r="P83" s="203" t="s">
        <v>654</v>
      </c>
      <c r="Q83" s="1012"/>
      <c r="R83" s="1012"/>
      <c r="S83" s="1012"/>
      <c r="T83" s="1012"/>
      <c r="U83" s="1012"/>
      <c r="V83" s="1012"/>
      <c r="W83" s="1012"/>
      <c r="X83" s="203" t="s">
        <v>655</v>
      </c>
      <c r="Y83" s="26"/>
      <c r="Z83" s="66" t="s">
        <v>656</v>
      </c>
      <c r="AA83" s="10"/>
      <c r="AB83" s="1012"/>
      <c r="AC83" s="1012"/>
      <c r="AD83" s="1012"/>
      <c r="AE83" s="1012"/>
      <c r="AF83" s="1012"/>
      <c r="AG83" s="1012"/>
      <c r="AH83" s="1012"/>
      <c r="AI83" s="203" t="s">
        <v>655</v>
      </c>
      <c r="AJ83" s="21"/>
    </row>
    <row r="84" spans="1:36" ht="14.1" customHeight="1" x14ac:dyDescent="0.15">
      <c r="A84" s="1016"/>
      <c r="B84" s="1009"/>
      <c r="C84" s="1010"/>
      <c r="D84" s="1010"/>
      <c r="E84" s="1010"/>
      <c r="F84" s="1010"/>
      <c r="G84" s="1011"/>
      <c r="H84" s="68"/>
      <c r="I84" s="76" t="s">
        <v>343</v>
      </c>
      <c r="J84" s="65"/>
      <c r="K84" s="65"/>
      <c r="L84" s="65"/>
      <c r="M84" s="65"/>
      <c r="N84" s="65"/>
      <c r="O84" s="65"/>
      <c r="P84" s="204" t="s">
        <v>654</v>
      </c>
      <c r="Q84" s="1013"/>
      <c r="R84" s="1013"/>
      <c r="S84" s="1013"/>
      <c r="T84" s="1013"/>
      <c r="U84" s="1013"/>
      <c r="V84" s="1013"/>
      <c r="W84" s="1013"/>
      <c r="X84" s="204" t="s">
        <v>655</v>
      </c>
      <c r="Y84" s="44"/>
      <c r="Z84" s="69" t="s">
        <v>656</v>
      </c>
      <c r="AA84" s="65"/>
      <c r="AB84" s="1013"/>
      <c r="AC84" s="1013"/>
      <c r="AD84" s="1013"/>
      <c r="AE84" s="1013"/>
      <c r="AF84" s="1013"/>
      <c r="AG84" s="1013"/>
      <c r="AH84" s="1013"/>
      <c r="AI84" s="204" t="s">
        <v>655</v>
      </c>
      <c r="AJ84" s="19"/>
    </row>
    <row r="85" spans="1:36" ht="14.1" customHeight="1" x14ac:dyDescent="0.15">
      <c r="A85" s="1015">
        <v>2</v>
      </c>
      <c r="B85" s="70" t="s">
        <v>324</v>
      </c>
      <c r="C85" s="10"/>
      <c r="D85" s="10"/>
      <c r="E85" s="10"/>
      <c r="F85" s="10"/>
      <c r="G85" s="200"/>
      <c r="I85" s="60" t="s">
        <v>647</v>
      </c>
      <c r="J85" s="10" t="s">
        <v>25</v>
      </c>
      <c r="K85" s="10"/>
      <c r="L85" s="10"/>
      <c r="AJ85" s="21"/>
    </row>
    <row r="86" spans="1:36" ht="14.1" customHeight="1" x14ac:dyDescent="0.15">
      <c r="A86" s="1015"/>
      <c r="B86" s="1017"/>
      <c r="C86" s="1002"/>
      <c r="D86" s="1002"/>
      <c r="E86" s="1002"/>
      <c r="F86" s="1002"/>
      <c r="G86" s="1018"/>
      <c r="I86" s="60"/>
      <c r="J86" s="60" t="s">
        <v>17</v>
      </c>
      <c r="K86" s="10" t="s">
        <v>26</v>
      </c>
      <c r="L86" s="10"/>
      <c r="N86" s="60"/>
      <c r="O86" s="10"/>
      <c r="P86" s="10"/>
      <c r="AJ86" s="21"/>
    </row>
    <row r="87" spans="1:36" ht="14.1" customHeight="1" x14ac:dyDescent="0.15">
      <c r="A87" s="1015"/>
      <c r="B87" s="1017"/>
      <c r="C87" s="1002"/>
      <c r="D87" s="1002"/>
      <c r="E87" s="1002"/>
      <c r="F87" s="1002"/>
      <c r="G87" s="1018"/>
      <c r="I87" s="60"/>
      <c r="J87" s="60" t="s">
        <v>647</v>
      </c>
      <c r="K87" s="10" t="s">
        <v>645</v>
      </c>
      <c r="L87" s="10"/>
      <c r="M87" s="60" t="s">
        <v>647</v>
      </c>
      <c r="N87" s="10" t="s">
        <v>657</v>
      </c>
      <c r="O87" s="10"/>
      <c r="P87" s="10"/>
      <c r="Q87" s="60" t="s">
        <v>647</v>
      </c>
      <c r="R87" s="10" t="s">
        <v>658</v>
      </c>
      <c r="S87" s="10"/>
      <c r="T87" s="10"/>
      <c r="V87" s="60" t="s">
        <v>647</v>
      </c>
      <c r="W87" s="10" t="s">
        <v>659</v>
      </c>
      <c r="X87" s="10"/>
      <c r="Z87" s="60" t="s">
        <v>647</v>
      </c>
      <c r="AA87" s="5" t="s">
        <v>660</v>
      </c>
      <c r="AD87" s="1019"/>
      <c r="AE87" s="1019"/>
      <c r="AF87" s="1019"/>
      <c r="AG87" s="1019"/>
      <c r="AH87" s="1019"/>
      <c r="AI87" s="10" t="s">
        <v>650</v>
      </c>
      <c r="AJ87" s="21"/>
    </row>
    <row r="88" spans="1:36" ht="14.1" customHeight="1" x14ac:dyDescent="0.15">
      <c r="A88" s="1015"/>
      <c r="B88" s="70" t="s">
        <v>325</v>
      </c>
      <c r="C88" s="10"/>
      <c r="D88" s="10"/>
      <c r="E88" s="10"/>
      <c r="F88" s="10"/>
      <c r="G88" s="200"/>
      <c r="I88" s="60"/>
      <c r="J88" s="60" t="s">
        <v>647</v>
      </c>
      <c r="K88" s="10" t="s">
        <v>27</v>
      </c>
      <c r="L88" s="10"/>
      <c r="R88" s="60"/>
      <c r="S88" s="10"/>
      <c r="T88" s="10"/>
      <c r="U88" s="10"/>
      <c r="V88" s="10"/>
      <c r="W88" s="10"/>
      <c r="X88" s="10"/>
      <c r="Y88" s="10"/>
      <c r="Z88" s="10"/>
      <c r="AA88" s="10"/>
      <c r="AB88" s="10"/>
      <c r="AG88" s="60"/>
      <c r="AH88" s="10"/>
      <c r="AI88" s="10"/>
      <c r="AJ88" s="21"/>
    </row>
    <row r="89" spans="1:36" ht="14.1" customHeight="1" x14ac:dyDescent="0.15">
      <c r="A89" s="1015"/>
      <c r="B89" s="1020"/>
      <c r="C89" s="999"/>
      <c r="D89" s="999"/>
      <c r="E89" s="999"/>
      <c r="F89" s="999"/>
      <c r="G89" s="1021"/>
      <c r="I89" s="10"/>
      <c r="J89" s="60" t="s">
        <v>647</v>
      </c>
      <c r="K89" s="10" t="s">
        <v>327</v>
      </c>
      <c r="L89" s="10"/>
      <c r="M89" s="10"/>
      <c r="N89" s="10"/>
      <c r="O89" s="10"/>
      <c r="P89" s="10"/>
      <c r="Q89" s="66"/>
      <c r="R89" s="1003"/>
      <c r="S89" s="1003"/>
      <c r="T89" s="998"/>
      <c r="U89" s="998"/>
      <c r="V89" s="5" t="s">
        <v>212</v>
      </c>
      <c r="W89" s="998"/>
      <c r="X89" s="998"/>
      <c r="Y89" s="10" t="s">
        <v>126</v>
      </c>
      <c r="Z89" s="998"/>
      <c r="AA89" s="998"/>
      <c r="AB89" s="67" t="s">
        <v>214</v>
      </c>
      <c r="AC89" s="10" t="s">
        <v>165</v>
      </c>
      <c r="AD89" s="999"/>
      <c r="AE89" s="999"/>
      <c r="AF89" s="999"/>
      <c r="AG89" s="999"/>
      <c r="AH89" s="999"/>
      <c r="AI89" s="5" t="s">
        <v>160</v>
      </c>
      <c r="AJ89" s="21"/>
    </row>
    <row r="90" spans="1:36" ht="14.1" customHeight="1" x14ac:dyDescent="0.15">
      <c r="A90" s="1015"/>
      <c r="B90" s="70" t="s">
        <v>326</v>
      </c>
      <c r="C90" s="10"/>
      <c r="D90" s="10"/>
      <c r="E90" s="10"/>
      <c r="F90" s="10"/>
      <c r="G90" s="200"/>
      <c r="I90" s="10"/>
      <c r="J90" s="60" t="s">
        <v>647</v>
      </c>
      <c r="K90" s="10" t="s">
        <v>328</v>
      </c>
      <c r="L90" s="10"/>
      <c r="M90" s="10"/>
      <c r="N90" s="10"/>
      <c r="O90" s="10"/>
      <c r="P90" s="10"/>
      <c r="Q90" s="66"/>
      <c r="R90" s="1003"/>
      <c r="S90" s="1003"/>
      <c r="T90" s="998"/>
      <c r="U90" s="998"/>
      <c r="V90" s="5" t="s">
        <v>212</v>
      </c>
      <c r="W90" s="998"/>
      <c r="X90" s="998"/>
      <c r="Y90" s="10" t="s">
        <v>126</v>
      </c>
      <c r="Z90" s="998"/>
      <c r="AA90" s="998"/>
      <c r="AB90" s="67" t="s">
        <v>214</v>
      </c>
      <c r="AC90" s="10" t="s">
        <v>165</v>
      </c>
      <c r="AD90" s="999"/>
      <c r="AE90" s="999"/>
      <c r="AF90" s="999"/>
      <c r="AG90" s="999"/>
      <c r="AH90" s="999"/>
      <c r="AI90" s="5" t="s">
        <v>160</v>
      </c>
      <c r="AJ90" s="21"/>
    </row>
    <row r="91" spans="1:36" ht="14.1" customHeight="1" x14ac:dyDescent="0.15">
      <c r="A91" s="1015"/>
      <c r="B91" s="70" t="s">
        <v>648</v>
      </c>
      <c r="C91" s="1001"/>
      <c r="D91" s="1001"/>
      <c r="E91" s="1001"/>
      <c r="F91" s="32" t="s">
        <v>649</v>
      </c>
      <c r="G91" s="201" t="s">
        <v>650</v>
      </c>
      <c r="H91" s="31"/>
      <c r="I91" s="60" t="s">
        <v>17</v>
      </c>
      <c r="J91" s="10" t="s">
        <v>329</v>
      </c>
      <c r="K91" s="10"/>
      <c r="L91" s="10"/>
      <c r="N91" s="60" t="s">
        <v>647</v>
      </c>
      <c r="O91" s="10" t="s">
        <v>28</v>
      </c>
      <c r="P91" s="10"/>
      <c r="Q91" s="10"/>
      <c r="S91" s="60" t="s">
        <v>647</v>
      </c>
      <c r="T91" s="10" t="s">
        <v>29</v>
      </c>
      <c r="U91" s="10"/>
      <c r="V91" s="10"/>
      <c r="W91" s="60" t="s">
        <v>647</v>
      </c>
      <c r="X91" s="10" t="s">
        <v>30</v>
      </c>
      <c r="Y91" s="10"/>
      <c r="AA91" s="60" t="s">
        <v>651</v>
      </c>
      <c r="AB91" s="10" t="s">
        <v>652</v>
      </c>
      <c r="AC91" s="10"/>
      <c r="AE91" s="1002"/>
      <c r="AF91" s="1002"/>
      <c r="AG91" s="1002"/>
      <c r="AH91" s="1002"/>
      <c r="AI91" s="22" t="s">
        <v>653</v>
      </c>
      <c r="AJ91" s="21"/>
    </row>
    <row r="92" spans="1:36" ht="14.1" customHeight="1" x14ac:dyDescent="0.15">
      <c r="A92" s="1015"/>
      <c r="B92" s="70"/>
      <c r="C92" s="343" t="s">
        <v>864</v>
      </c>
      <c r="D92" s="202"/>
      <c r="E92" s="202"/>
      <c r="F92" s="71"/>
      <c r="G92" s="201"/>
      <c r="H92" s="31"/>
      <c r="I92" s="60" t="s">
        <v>651</v>
      </c>
      <c r="J92" s="1098" t="s">
        <v>974</v>
      </c>
      <c r="K92" s="1098"/>
      <c r="L92" s="1098"/>
      <c r="M92" s="1098"/>
      <c r="N92" s="1098"/>
      <c r="O92" s="1098"/>
      <c r="P92" s="1098"/>
      <c r="Q92" s="1098"/>
      <c r="R92" s="1000"/>
      <c r="S92" s="1000"/>
      <c r="T92" s="998"/>
      <c r="U92" s="998"/>
      <c r="V92" s="5" t="s">
        <v>212</v>
      </c>
      <c r="W92" s="998"/>
      <c r="X92" s="998"/>
      <c r="Y92" s="10" t="s">
        <v>126</v>
      </c>
      <c r="Z92" s="998"/>
      <c r="AA92" s="998"/>
      <c r="AB92" s="67" t="s">
        <v>214</v>
      </c>
      <c r="AC92" s="10" t="s">
        <v>165</v>
      </c>
      <c r="AD92" s="999"/>
      <c r="AE92" s="999"/>
      <c r="AF92" s="999"/>
      <c r="AG92" s="999"/>
      <c r="AH92" s="999"/>
      <c r="AI92" s="5" t="s">
        <v>160</v>
      </c>
      <c r="AJ92" s="21"/>
    </row>
    <row r="93" spans="1:36" ht="14.1" customHeight="1" x14ac:dyDescent="0.15">
      <c r="A93" s="1015"/>
      <c r="B93" s="1006" t="s">
        <v>336</v>
      </c>
      <c r="C93" s="1007"/>
      <c r="D93" s="1007"/>
      <c r="E93" s="1007"/>
      <c r="F93" s="1007"/>
      <c r="G93" s="1008"/>
      <c r="H93" s="77"/>
      <c r="I93" s="79" t="s">
        <v>17</v>
      </c>
      <c r="J93" s="78" t="s">
        <v>337</v>
      </c>
      <c r="K93" s="78"/>
      <c r="L93" s="78"/>
      <c r="M93" s="78"/>
      <c r="N93" s="79" t="s">
        <v>17</v>
      </c>
      <c r="O93" s="78" t="s">
        <v>339</v>
      </c>
      <c r="P93" s="78"/>
      <c r="Q93" s="78"/>
      <c r="R93" s="78"/>
      <c r="S93" s="78" t="s">
        <v>497</v>
      </c>
      <c r="T93" s="80"/>
      <c r="U93" s="1004"/>
      <c r="V93" s="1004"/>
      <c r="W93" s="1004"/>
      <c r="X93" s="1004"/>
      <c r="Y93" s="1004"/>
      <c r="Z93" s="1004"/>
      <c r="AA93" s="1004"/>
      <c r="AB93" s="1004"/>
      <c r="AC93" s="1004"/>
      <c r="AD93" s="1004"/>
      <c r="AE93" s="1004"/>
      <c r="AF93" s="1004"/>
      <c r="AG93" s="1004"/>
      <c r="AH93" s="1004"/>
      <c r="AI93" s="24"/>
      <c r="AJ93" s="81"/>
    </row>
    <row r="94" spans="1:36" ht="14.1" customHeight="1" x14ac:dyDescent="0.15">
      <c r="A94" s="1015"/>
      <c r="B94" s="1022"/>
      <c r="C94" s="1023"/>
      <c r="D94" s="1023"/>
      <c r="E94" s="1023"/>
      <c r="F94" s="1023"/>
      <c r="G94" s="1024"/>
      <c r="H94" s="82"/>
      <c r="I94" s="84" t="s">
        <v>17</v>
      </c>
      <c r="J94" s="83" t="s">
        <v>338</v>
      </c>
      <c r="K94" s="23"/>
      <c r="L94" s="83"/>
      <c r="M94" s="83"/>
      <c r="N94" s="84" t="s">
        <v>17</v>
      </c>
      <c r="O94" s="83" t="s">
        <v>340</v>
      </c>
      <c r="P94" s="83"/>
      <c r="Q94" s="83"/>
      <c r="R94" s="83"/>
      <c r="S94" s="83"/>
      <c r="T94" s="155"/>
      <c r="U94" s="1005"/>
      <c r="V94" s="1005"/>
      <c r="W94" s="1005"/>
      <c r="X94" s="1005"/>
      <c r="Y94" s="1005"/>
      <c r="Z94" s="1005"/>
      <c r="AA94" s="1005"/>
      <c r="AB94" s="1005"/>
      <c r="AC94" s="1005"/>
      <c r="AD94" s="1005"/>
      <c r="AE94" s="1005"/>
      <c r="AF94" s="1005"/>
      <c r="AG94" s="1005"/>
      <c r="AH94" s="1005"/>
      <c r="AI94" s="23"/>
      <c r="AJ94" s="85"/>
    </row>
    <row r="95" spans="1:36" ht="14.1" customHeight="1" x14ac:dyDescent="0.15">
      <c r="A95" s="1015"/>
      <c r="B95" s="1006" t="s">
        <v>341</v>
      </c>
      <c r="C95" s="1007"/>
      <c r="D95" s="1007"/>
      <c r="E95" s="1007"/>
      <c r="F95" s="1007"/>
      <c r="G95" s="1008"/>
      <c r="H95" s="31"/>
      <c r="I95" s="71" t="s">
        <v>342</v>
      </c>
      <c r="L95" s="10"/>
      <c r="M95" s="10"/>
      <c r="N95" s="10"/>
      <c r="O95" s="10"/>
      <c r="P95" s="203" t="s">
        <v>654</v>
      </c>
      <c r="Q95" s="1012"/>
      <c r="R95" s="1012"/>
      <c r="S95" s="1012"/>
      <c r="T95" s="1012"/>
      <c r="U95" s="1012"/>
      <c r="V95" s="1012"/>
      <c r="W95" s="1012"/>
      <c r="X95" s="203" t="s">
        <v>655</v>
      </c>
      <c r="Y95" s="26"/>
      <c r="Z95" s="66" t="s">
        <v>656</v>
      </c>
      <c r="AA95" s="10"/>
      <c r="AB95" s="1012"/>
      <c r="AC95" s="1012"/>
      <c r="AD95" s="1012"/>
      <c r="AE95" s="1012"/>
      <c r="AF95" s="1012"/>
      <c r="AG95" s="1012"/>
      <c r="AH95" s="1012"/>
      <c r="AI95" s="203" t="s">
        <v>655</v>
      </c>
      <c r="AJ95" s="21"/>
    </row>
    <row r="96" spans="1:36" ht="14.1" customHeight="1" x14ac:dyDescent="0.15">
      <c r="A96" s="1016"/>
      <c r="B96" s="1009"/>
      <c r="C96" s="1010"/>
      <c r="D96" s="1010"/>
      <c r="E96" s="1010"/>
      <c r="F96" s="1010"/>
      <c r="G96" s="1011"/>
      <c r="H96" s="68"/>
      <c r="I96" s="76" t="s">
        <v>343</v>
      </c>
      <c r="J96" s="65"/>
      <c r="K96" s="65"/>
      <c r="L96" s="65"/>
      <c r="M96" s="65"/>
      <c r="N96" s="65"/>
      <c r="O96" s="65"/>
      <c r="P96" s="204" t="s">
        <v>654</v>
      </c>
      <c r="Q96" s="1013"/>
      <c r="R96" s="1013"/>
      <c r="S96" s="1013"/>
      <c r="T96" s="1013"/>
      <c r="U96" s="1013"/>
      <c r="V96" s="1013"/>
      <c r="W96" s="1013"/>
      <c r="X96" s="204" t="s">
        <v>655</v>
      </c>
      <c r="Y96" s="44"/>
      <c r="Z96" s="69" t="s">
        <v>656</v>
      </c>
      <c r="AA96" s="65"/>
      <c r="AB96" s="1013"/>
      <c r="AC96" s="1013"/>
      <c r="AD96" s="1013"/>
      <c r="AE96" s="1013"/>
      <c r="AF96" s="1013"/>
      <c r="AG96" s="1013"/>
      <c r="AH96" s="1013"/>
      <c r="AI96" s="204" t="s">
        <v>655</v>
      </c>
      <c r="AJ96" s="19"/>
    </row>
    <row r="97" spans="1:36" ht="14.1" customHeight="1" x14ac:dyDescent="0.15">
      <c r="A97" s="1015">
        <v>3</v>
      </c>
      <c r="B97" s="70" t="s">
        <v>324</v>
      </c>
      <c r="C97" s="10"/>
      <c r="D97" s="10"/>
      <c r="E97" s="10"/>
      <c r="F97" s="10"/>
      <c r="G97" s="200"/>
      <c r="I97" s="60" t="s">
        <v>647</v>
      </c>
      <c r="J97" s="10" t="s">
        <v>25</v>
      </c>
      <c r="K97" s="10"/>
      <c r="L97" s="10"/>
      <c r="AJ97" s="21"/>
    </row>
    <row r="98" spans="1:36" ht="14.1" customHeight="1" x14ac:dyDescent="0.15">
      <c r="A98" s="1015"/>
      <c r="B98" s="1017"/>
      <c r="C98" s="1002"/>
      <c r="D98" s="1002"/>
      <c r="E98" s="1002"/>
      <c r="F98" s="1002"/>
      <c r="G98" s="1018"/>
      <c r="I98" s="60"/>
      <c r="J98" s="60" t="s">
        <v>17</v>
      </c>
      <c r="K98" s="10" t="s">
        <v>26</v>
      </c>
      <c r="L98" s="10"/>
      <c r="N98" s="60"/>
      <c r="O98" s="10"/>
      <c r="P98" s="10"/>
      <c r="AJ98" s="21"/>
    </row>
    <row r="99" spans="1:36" ht="14.1" customHeight="1" x14ac:dyDescent="0.15">
      <c r="A99" s="1015"/>
      <c r="B99" s="1017"/>
      <c r="C99" s="1002"/>
      <c r="D99" s="1002"/>
      <c r="E99" s="1002"/>
      <c r="F99" s="1002"/>
      <c r="G99" s="1018"/>
      <c r="I99" s="60"/>
      <c r="J99" s="60" t="s">
        <v>647</v>
      </c>
      <c r="K99" s="10" t="s">
        <v>645</v>
      </c>
      <c r="L99" s="10"/>
      <c r="M99" s="60" t="s">
        <v>647</v>
      </c>
      <c r="N99" s="10" t="s">
        <v>657</v>
      </c>
      <c r="O99" s="10"/>
      <c r="P99" s="10"/>
      <c r="Q99" s="60" t="s">
        <v>647</v>
      </c>
      <c r="R99" s="10" t="s">
        <v>658</v>
      </c>
      <c r="S99" s="10"/>
      <c r="T99" s="10"/>
      <c r="V99" s="60" t="s">
        <v>647</v>
      </c>
      <c r="W99" s="10" t="s">
        <v>659</v>
      </c>
      <c r="X99" s="10"/>
      <c r="Z99" s="60" t="s">
        <v>647</v>
      </c>
      <c r="AA99" s="5" t="s">
        <v>660</v>
      </c>
      <c r="AD99" s="1019"/>
      <c r="AE99" s="1019"/>
      <c r="AF99" s="1019"/>
      <c r="AG99" s="1019"/>
      <c r="AH99" s="1019"/>
      <c r="AI99" s="10" t="s">
        <v>650</v>
      </c>
      <c r="AJ99" s="21"/>
    </row>
    <row r="100" spans="1:36" ht="14.1" customHeight="1" x14ac:dyDescent="0.15">
      <c r="A100" s="1015"/>
      <c r="B100" s="70" t="s">
        <v>325</v>
      </c>
      <c r="C100" s="10"/>
      <c r="D100" s="10"/>
      <c r="E100" s="10"/>
      <c r="F100" s="10"/>
      <c r="G100" s="200"/>
      <c r="I100" s="60"/>
      <c r="J100" s="60" t="s">
        <v>647</v>
      </c>
      <c r="K100" s="10" t="s">
        <v>27</v>
      </c>
      <c r="L100" s="10"/>
      <c r="R100" s="60"/>
      <c r="S100" s="10"/>
      <c r="T100" s="10"/>
      <c r="U100" s="10"/>
      <c r="V100" s="10"/>
      <c r="W100" s="10"/>
      <c r="X100" s="10"/>
      <c r="Y100" s="10"/>
      <c r="Z100" s="10"/>
      <c r="AA100" s="10"/>
      <c r="AB100" s="10"/>
      <c r="AG100" s="60"/>
      <c r="AH100" s="10"/>
      <c r="AI100" s="10"/>
      <c r="AJ100" s="21"/>
    </row>
    <row r="101" spans="1:36" ht="14.1" customHeight="1" x14ac:dyDescent="0.15">
      <c r="A101" s="1015"/>
      <c r="B101" s="1020"/>
      <c r="C101" s="999"/>
      <c r="D101" s="999"/>
      <c r="E101" s="999"/>
      <c r="F101" s="999"/>
      <c r="G101" s="1021"/>
      <c r="I101" s="10"/>
      <c r="J101" s="60" t="s">
        <v>647</v>
      </c>
      <c r="K101" s="10" t="s">
        <v>327</v>
      </c>
      <c r="L101" s="10"/>
      <c r="M101" s="10"/>
      <c r="N101" s="10"/>
      <c r="O101" s="10"/>
      <c r="P101" s="10"/>
      <c r="Q101" s="66"/>
      <c r="R101" s="1003"/>
      <c r="S101" s="1003"/>
      <c r="T101" s="998"/>
      <c r="U101" s="998"/>
      <c r="V101" s="5" t="s">
        <v>212</v>
      </c>
      <c r="W101" s="998"/>
      <c r="X101" s="998"/>
      <c r="Y101" s="10" t="s">
        <v>126</v>
      </c>
      <c r="Z101" s="998"/>
      <c r="AA101" s="998"/>
      <c r="AB101" s="67" t="s">
        <v>214</v>
      </c>
      <c r="AC101" s="10" t="s">
        <v>165</v>
      </c>
      <c r="AD101" s="999"/>
      <c r="AE101" s="999"/>
      <c r="AF101" s="999"/>
      <c r="AG101" s="999"/>
      <c r="AH101" s="999"/>
      <c r="AI101" s="5" t="s">
        <v>160</v>
      </c>
      <c r="AJ101" s="21"/>
    </row>
    <row r="102" spans="1:36" ht="14.1" customHeight="1" x14ac:dyDescent="0.15">
      <c r="A102" s="1015"/>
      <c r="B102" s="70" t="s">
        <v>326</v>
      </c>
      <c r="C102" s="10"/>
      <c r="D102" s="10"/>
      <c r="E102" s="10"/>
      <c r="F102" s="10"/>
      <c r="G102" s="200"/>
      <c r="I102" s="10"/>
      <c r="J102" s="60" t="s">
        <v>647</v>
      </c>
      <c r="K102" s="10" t="s">
        <v>328</v>
      </c>
      <c r="L102" s="10"/>
      <c r="M102" s="10"/>
      <c r="N102" s="10"/>
      <c r="O102" s="10"/>
      <c r="P102" s="10"/>
      <c r="Q102" s="66"/>
      <c r="R102" s="1003"/>
      <c r="S102" s="1003"/>
      <c r="T102" s="998"/>
      <c r="U102" s="998"/>
      <c r="V102" s="5" t="s">
        <v>212</v>
      </c>
      <c r="W102" s="998"/>
      <c r="X102" s="998"/>
      <c r="Y102" s="10" t="s">
        <v>126</v>
      </c>
      <c r="Z102" s="998"/>
      <c r="AA102" s="998"/>
      <c r="AB102" s="67" t="s">
        <v>214</v>
      </c>
      <c r="AC102" s="10" t="s">
        <v>165</v>
      </c>
      <c r="AD102" s="999"/>
      <c r="AE102" s="999"/>
      <c r="AF102" s="999"/>
      <c r="AG102" s="999"/>
      <c r="AH102" s="999"/>
      <c r="AI102" s="5" t="s">
        <v>160</v>
      </c>
      <c r="AJ102" s="21"/>
    </row>
    <row r="103" spans="1:36" ht="14.1" customHeight="1" x14ac:dyDescent="0.15">
      <c r="A103" s="1015"/>
      <c r="B103" s="70" t="s">
        <v>648</v>
      </c>
      <c r="C103" s="1001"/>
      <c r="D103" s="1001"/>
      <c r="E103" s="1001"/>
      <c r="F103" s="32" t="s">
        <v>649</v>
      </c>
      <c r="G103" s="201" t="s">
        <v>650</v>
      </c>
      <c r="H103" s="31"/>
      <c r="I103" s="60" t="s">
        <v>17</v>
      </c>
      <c r="J103" s="10" t="s">
        <v>329</v>
      </c>
      <c r="K103" s="10"/>
      <c r="L103" s="10"/>
      <c r="N103" s="60" t="s">
        <v>647</v>
      </c>
      <c r="O103" s="10" t="s">
        <v>28</v>
      </c>
      <c r="P103" s="10"/>
      <c r="Q103" s="10"/>
      <c r="S103" s="60" t="s">
        <v>647</v>
      </c>
      <c r="T103" s="10" t="s">
        <v>29</v>
      </c>
      <c r="U103" s="10"/>
      <c r="V103" s="10"/>
      <c r="W103" s="60" t="s">
        <v>647</v>
      </c>
      <c r="X103" s="10" t="s">
        <v>30</v>
      </c>
      <c r="Y103" s="10"/>
      <c r="AA103" s="60" t="s">
        <v>651</v>
      </c>
      <c r="AB103" s="10" t="s">
        <v>652</v>
      </c>
      <c r="AC103" s="10"/>
      <c r="AE103" s="1002"/>
      <c r="AF103" s="1002"/>
      <c r="AG103" s="1002"/>
      <c r="AH103" s="1002"/>
      <c r="AI103" s="22" t="s">
        <v>653</v>
      </c>
      <c r="AJ103" s="21"/>
    </row>
    <row r="104" spans="1:36" ht="14.1" customHeight="1" x14ac:dyDescent="0.15">
      <c r="A104" s="1015"/>
      <c r="B104" s="70"/>
      <c r="C104" s="343" t="s">
        <v>864</v>
      </c>
      <c r="D104" s="202"/>
      <c r="E104" s="202"/>
      <c r="F104" s="71"/>
      <c r="G104" s="201"/>
      <c r="H104" s="31"/>
      <c r="I104" s="60" t="s">
        <v>651</v>
      </c>
      <c r="J104" s="1098" t="s">
        <v>974</v>
      </c>
      <c r="K104" s="1098"/>
      <c r="L104" s="1098"/>
      <c r="M104" s="1098"/>
      <c r="N104" s="1098"/>
      <c r="O104" s="1098"/>
      <c r="P104" s="1098"/>
      <c r="Q104" s="1098"/>
      <c r="R104" s="1000"/>
      <c r="S104" s="1000"/>
      <c r="T104" s="998"/>
      <c r="U104" s="998"/>
      <c r="V104" s="5" t="s">
        <v>212</v>
      </c>
      <c r="W104" s="998"/>
      <c r="X104" s="998"/>
      <c r="Y104" s="10" t="s">
        <v>126</v>
      </c>
      <c r="Z104" s="998"/>
      <c r="AA104" s="998"/>
      <c r="AB104" s="67" t="s">
        <v>214</v>
      </c>
      <c r="AC104" s="10" t="s">
        <v>165</v>
      </c>
      <c r="AD104" s="999"/>
      <c r="AE104" s="999"/>
      <c r="AF104" s="999"/>
      <c r="AG104" s="999"/>
      <c r="AH104" s="999"/>
      <c r="AI104" s="5" t="s">
        <v>160</v>
      </c>
      <c r="AJ104" s="21"/>
    </row>
    <row r="105" spans="1:36" ht="14.1" customHeight="1" x14ac:dyDescent="0.15">
      <c r="A105" s="1015"/>
      <c r="B105" s="1006" t="s">
        <v>336</v>
      </c>
      <c r="C105" s="1007"/>
      <c r="D105" s="1007"/>
      <c r="E105" s="1007"/>
      <c r="F105" s="1007"/>
      <c r="G105" s="1008"/>
      <c r="H105" s="77"/>
      <c r="I105" s="79" t="s">
        <v>17</v>
      </c>
      <c r="J105" s="78" t="s">
        <v>337</v>
      </c>
      <c r="K105" s="78"/>
      <c r="L105" s="78"/>
      <c r="M105" s="78"/>
      <c r="N105" s="79" t="s">
        <v>17</v>
      </c>
      <c r="O105" s="78" t="s">
        <v>339</v>
      </c>
      <c r="P105" s="78"/>
      <c r="Q105" s="78"/>
      <c r="R105" s="78"/>
      <c r="S105" s="78" t="s">
        <v>497</v>
      </c>
      <c r="T105" s="80"/>
      <c r="U105" s="1004"/>
      <c r="V105" s="1004"/>
      <c r="W105" s="1004"/>
      <c r="X105" s="1004"/>
      <c r="Y105" s="1004"/>
      <c r="Z105" s="1004"/>
      <c r="AA105" s="1004"/>
      <c r="AB105" s="1004"/>
      <c r="AC105" s="1004"/>
      <c r="AD105" s="1004"/>
      <c r="AE105" s="1004"/>
      <c r="AF105" s="1004"/>
      <c r="AG105" s="1004"/>
      <c r="AH105" s="1004"/>
      <c r="AI105" s="24"/>
      <c r="AJ105" s="81"/>
    </row>
    <row r="106" spans="1:36" ht="14.1" customHeight="1" x14ac:dyDescent="0.15">
      <c r="A106" s="1015"/>
      <c r="B106" s="1022"/>
      <c r="C106" s="1023"/>
      <c r="D106" s="1023"/>
      <c r="E106" s="1023"/>
      <c r="F106" s="1023"/>
      <c r="G106" s="1024"/>
      <c r="H106" s="82"/>
      <c r="I106" s="84" t="s">
        <v>17</v>
      </c>
      <c r="J106" s="83" t="s">
        <v>338</v>
      </c>
      <c r="K106" s="23"/>
      <c r="L106" s="83"/>
      <c r="M106" s="83"/>
      <c r="N106" s="84" t="s">
        <v>17</v>
      </c>
      <c r="O106" s="83" t="s">
        <v>340</v>
      </c>
      <c r="P106" s="83"/>
      <c r="Q106" s="83"/>
      <c r="R106" s="83"/>
      <c r="S106" s="83"/>
      <c r="T106" s="155"/>
      <c r="U106" s="1005"/>
      <c r="V106" s="1005"/>
      <c r="W106" s="1005"/>
      <c r="X106" s="1005"/>
      <c r="Y106" s="1005"/>
      <c r="Z106" s="1005"/>
      <c r="AA106" s="1005"/>
      <c r="AB106" s="1005"/>
      <c r="AC106" s="1005"/>
      <c r="AD106" s="1005"/>
      <c r="AE106" s="1005"/>
      <c r="AF106" s="1005"/>
      <c r="AG106" s="1005"/>
      <c r="AH106" s="1005"/>
      <c r="AI106" s="23"/>
      <c r="AJ106" s="85"/>
    </row>
    <row r="107" spans="1:36" ht="14.1" customHeight="1" x14ac:dyDescent="0.15">
      <c r="A107" s="1015"/>
      <c r="B107" s="1006" t="s">
        <v>341</v>
      </c>
      <c r="C107" s="1007"/>
      <c r="D107" s="1007"/>
      <c r="E107" s="1007"/>
      <c r="F107" s="1007"/>
      <c r="G107" s="1008"/>
      <c r="H107" s="31"/>
      <c r="I107" s="71" t="s">
        <v>342</v>
      </c>
      <c r="L107" s="10"/>
      <c r="M107" s="10"/>
      <c r="N107" s="10"/>
      <c r="O107" s="10"/>
      <c r="P107" s="203" t="s">
        <v>654</v>
      </c>
      <c r="Q107" s="1012"/>
      <c r="R107" s="1012"/>
      <c r="S107" s="1012"/>
      <c r="T107" s="1012"/>
      <c r="U107" s="1012"/>
      <c r="V107" s="1012"/>
      <c r="W107" s="1012"/>
      <c r="X107" s="203" t="s">
        <v>655</v>
      </c>
      <c r="Y107" s="26"/>
      <c r="Z107" s="66" t="s">
        <v>656</v>
      </c>
      <c r="AA107" s="10"/>
      <c r="AB107" s="1012"/>
      <c r="AC107" s="1012"/>
      <c r="AD107" s="1012"/>
      <c r="AE107" s="1012"/>
      <c r="AF107" s="1012"/>
      <c r="AG107" s="1012"/>
      <c r="AH107" s="1012"/>
      <c r="AI107" s="203" t="s">
        <v>655</v>
      </c>
      <c r="AJ107" s="21"/>
    </row>
    <row r="108" spans="1:36" ht="14.1" customHeight="1" x14ac:dyDescent="0.15">
      <c r="A108" s="1016"/>
      <c r="B108" s="1009"/>
      <c r="C108" s="1010"/>
      <c r="D108" s="1010"/>
      <c r="E108" s="1010"/>
      <c r="F108" s="1010"/>
      <c r="G108" s="1011"/>
      <c r="H108" s="68"/>
      <c r="I108" s="76" t="s">
        <v>343</v>
      </c>
      <c r="J108" s="65"/>
      <c r="K108" s="65"/>
      <c r="L108" s="65"/>
      <c r="M108" s="65"/>
      <c r="N108" s="65"/>
      <c r="O108" s="65"/>
      <c r="P108" s="204" t="s">
        <v>654</v>
      </c>
      <c r="Q108" s="1013"/>
      <c r="R108" s="1013"/>
      <c r="S108" s="1013"/>
      <c r="T108" s="1013"/>
      <c r="U108" s="1013"/>
      <c r="V108" s="1013"/>
      <c r="W108" s="1013"/>
      <c r="X108" s="204" t="s">
        <v>655</v>
      </c>
      <c r="Y108" s="44"/>
      <c r="Z108" s="69" t="s">
        <v>656</v>
      </c>
      <c r="AA108" s="65"/>
      <c r="AB108" s="1013"/>
      <c r="AC108" s="1013"/>
      <c r="AD108" s="1013"/>
      <c r="AE108" s="1013"/>
      <c r="AF108" s="1013"/>
      <c r="AG108" s="1013"/>
      <c r="AH108" s="1013"/>
      <c r="AI108" s="204" t="s">
        <v>655</v>
      </c>
      <c r="AJ108" s="19"/>
    </row>
    <row r="109" spans="1:36" s="9" customFormat="1" ht="13.5" customHeight="1" x14ac:dyDescent="0.15">
      <c r="A109" s="1014">
        <v>4</v>
      </c>
      <c r="B109" s="70" t="s">
        <v>324</v>
      </c>
      <c r="C109" s="10"/>
      <c r="D109" s="10"/>
      <c r="E109" s="10"/>
      <c r="F109" s="10"/>
      <c r="G109" s="200"/>
      <c r="H109" s="5"/>
      <c r="I109" s="60" t="s">
        <v>647</v>
      </c>
      <c r="J109" s="10" t="s">
        <v>25</v>
      </c>
      <c r="K109" s="10"/>
      <c r="L109" s="10"/>
      <c r="M109" s="5"/>
      <c r="N109" s="5"/>
      <c r="O109" s="5"/>
      <c r="P109" s="5"/>
      <c r="Q109" s="5"/>
      <c r="R109" s="5"/>
      <c r="S109" s="5"/>
      <c r="T109" s="5"/>
      <c r="U109" s="5"/>
      <c r="V109" s="5"/>
      <c r="W109" s="5"/>
      <c r="X109" s="5"/>
      <c r="Y109" s="5"/>
      <c r="Z109" s="5"/>
      <c r="AA109" s="5"/>
      <c r="AB109" s="5"/>
      <c r="AC109" s="5"/>
      <c r="AD109" s="5"/>
      <c r="AE109" s="5"/>
      <c r="AF109" s="5"/>
      <c r="AG109" s="5"/>
      <c r="AH109" s="5"/>
      <c r="AI109" s="5"/>
      <c r="AJ109" s="21"/>
    </row>
    <row r="110" spans="1:36" ht="14.1" customHeight="1" x14ac:dyDescent="0.15">
      <c r="A110" s="1015"/>
      <c r="B110" s="1017"/>
      <c r="C110" s="1002"/>
      <c r="D110" s="1002"/>
      <c r="E110" s="1002"/>
      <c r="F110" s="1002"/>
      <c r="G110" s="1018"/>
      <c r="I110" s="60"/>
      <c r="J110" s="60" t="s">
        <v>17</v>
      </c>
      <c r="K110" s="10" t="s">
        <v>26</v>
      </c>
      <c r="L110" s="10"/>
      <c r="N110" s="60"/>
      <c r="O110" s="10"/>
      <c r="P110" s="10"/>
      <c r="AJ110" s="21"/>
    </row>
    <row r="111" spans="1:36" ht="14.1" customHeight="1" x14ac:dyDescent="0.15">
      <c r="A111" s="1015"/>
      <c r="B111" s="1017"/>
      <c r="C111" s="1002"/>
      <c r="D111" s="1002"/>
      <c r="E111" s="1002"/>
      <c r="F111" s="1002"/>
      <c r="G111" s="1018"/>
      <c r="I111" s="60"/>
      <c r="J111" s="60" t="s">
        <v>647</v>
      </c>
      <c r="K111" s="10" t="s">
        <v>645</v>
      </c>
      <c r="L111" s="10"/>
      <c r="M111" s="60" t="s">
        <v>647</v>
      </c>
      <c r="N111" s="10" t="s">
        <v>657</v>
      </c>
      <c r="O111" s="10"/>
      <c r="P111" s="10"/>
      <c r="Q111" s="60" t="s">
        <v>647</v>
      </c>
      <c r="R111" s="10" t="s">
        <v>658</v>
      </c>
      <c r="S111" s="10"/>
      <c r="T111" s="10"/>
      <c r="V111" s="60" t="s">
        <v>647</v>
      </c>
      <c r="W111" s="10" t="s">
        <v>659</v>
      </c>
      <c r="X111" s="10"/>
      <c r="Z111" s="60" t="s">
        <v>647</v>
      </c>
      <c r="AA111" s="5" t="s">
        <v>660</v>
      </c>
      <c r="AD111" s="1019"/>
      <c r="AE111" s="1019"/>
      <c r="AF111" s="1019"/>
      <c r="AG111" s="1019"/>
      <c r="AH111" s="1019"/>
      <c r="AI111" s="10" t="s">
        <v>650</v>
      </c>
      <c r="AJ111" s="21"/>
    </row>
    <row r="112" spans="1:36" ht="14.1" customHeight="1" x14ac:dyDescent="0.15">
      <c r="A112" s="1015"/>
      <c r="B112" s="70" t="s">
        <v>325</v>
      </c>
      <c r="C112" s="10"/>
      <c r="D112" s="10"/>
      <c r="E112" s="10"/>
      <c r="F112" s="10"/>
      <c r="G112" s="200"/>
      <c r="I112" s="60"/>
      <c r="J112" s="60" t="s">
        <v>647</v>
      </c>
      <c r="K112" s="10" t="s">
        <v>27</v>
      </c>
      <c r="L112" s="10"/>
      <c r="R112" s="60"/>
      <c r="S112" s="10"/>
      <c r="T112" s="10"/>
      <c r="U112" s="10"/>
      <c r="V112" s="10"/>
      <c r="W112" s="10"/>
      <c r="X112" s="10"/>
      <c r="Y112" s="10"/>
      <c r="Z112" s="10"/>
      <c r="AA112" s="10"/>
      <c r="AB112" s="10"/>
      <c r="AG112" s="60"/>
      <c r="AH112" s="10"/>
      <c r="AI112" s="10"/>
      <c r="AJ112" s="21"/>
    </row>
    <row r="113" spans="1:36" ht="14.1" customHeight="1" x14ac:dyDescent="0.15">
      <c r="A113" s="1015"/>
      <c r="B113" s="1020"/>
      <c r="C113" s="999"/>
      <c r="D113" s="999"/>
      <c r="E113" s="999"/>
      <c r="F113" s="999"/>
      <c r="G113" s="1021"/>
      <c r="I113" s="10"/>
      <c r="J113" s="60" t="s">
        <v>647</v>
      </c>
      <c r="K113" s="10" t="s">
        <v>327</v>
      </c>
      <c r="L113" s="10"/>
      <c r="M113" s="10"/>
      <c r="N113" s="10"/>
      <c r="O113" s="10"/>
      <c r="P113" s="10"/>
      <c r="Q113" s="66"/>
      <c r="R113" s="1003"/>
      <c r="S113" s="1003"/>
      <c r="T113" s="998"/>
      <c r="U113" s="998"/>
      <c r="V113" s="5" t="s">
        <v>212</v>
      </c>
      <c r="W113" s="998"/>
      <c r="X113" s="998"/>
      <c r="Y113" s="10" t="s">
        <v>126</v>
      </c>
      <c r="Z113" s="998"/>
      <c r="AA113" s="998"/>
      <c r="AB113" s="67" t="s">
        <v>214</v>
      </c>
      <c r="AC113" s="10" t="s">
        <v>165</v>
      </c>
      <c r="AD113" s="999"/>
      <c r="AE113" s="999"/>
      <c r="AF113" s="999"/>
      <c r="AG113" s="999"/>
      <c r="AH113" s="999"/>
      <c r="AI113" s="5" t="s">
        <v>160</v>
      </c>
      <c r="AJ113" s="21"/>
    </row>
    <row r="114" spans="1:36" ht="14.1" customHeight="1" x14ac:dyDescent="0.15">
      <c r="A114" s="1015"/>
      <c r="B114" s="70" t="s">
        <v>326</v>
      </c>
      <c r="C114" s="10"/>
      <c r="D114" s="10"/>
      <c r="E114" s="10"/>
      <c r="F114" s="10"/>
      <c r="G114" s="200"/>
      <c r="I114" s="10"/>
      <c r="J114" s="60" t="s">
        <v>647</v>
      </c>
      <c r="K114" s="10" t="s">
        <v>328</v>
      </c>
      <c r="L114" s="10"/>
      <c r="M114" s="10"/>
      <c r="N114" s="10"/>
      <c r="O114" s="10"/>
      <c r="P114" s="10"/>
      <c r="Q114" s="66"/>
      <c r="R114" s="1003"/>
      <c r="S114" s="1003"/>
      <c r="T114" s="998"/>
      <c r="U114" s="998"/>
      <c r="V114" s="5" t="s">
        <v>212</v>
      </c>
      <c r="W114" s="998"/>
      <c r="X114" s="998"/>
      <c r="Y114" s="10" t="s">
        <v>126</v>
      </c>
      <c r="Z114" s="998"/>
      <c r="AA114" s="998"/>
      <c r="AB114" s="67" t="s">
        <v>214</v>
      </c>
      <c r="AC114" s="10" t="s">
        <v>165</v>
      </c>
      <c r="AD114" s="999"/>
      <c r="AE114" s="999"/>
      <c r="AF114" s="999"/>
      <c r="AG114" s="999"/>
      <c r="AH114" s="999"/>
      <c r="AI114" s="5" t="s">
        <v>160</v>
      </c>
      <c r="AJ114" s="21"/>
    </row>
    <row r="115" spans="1:36" ht="14.1" customHeight="1" x14ac:dyDescent="0.15">
      <c r="A115" s="1015"/>
      <c r="B115" s="70" t="s">
        <v>648</v>
      </c>
      <c r="C115" s="1001"/>
      <c r="D115" s="1001"/>
      <c r="E115" s="1001"/>
      <c r="F115" s="32" t="s">
        <v>649</v>
      </c>
      <c r="G115" s="201" t="s">
        <v>650</v>
      </c>
      <c r="H115" s="31"/>
      <c r="I115" s="60" t="s">
        <v>17</v>
      </c>
      <c r="J115" s="10" t="s">
        <v>329</v>
      </c>
      <c r="K115" s="10"/>
      <c r="L115" s="10"/>
      <c r="N115" s="60" t="s">
        <v>647</v>
      </c>
      <c r="O115" s="10" t="s">
        <v>28</v>
      </c>
      <c r="P115" s="10"/>
      <c r="Q115" s="10"/>
      <c r="S115" s="60" t="s">
        <v>647</v>
      </c>
      <c r="T115" s="10" t="s">
        <v>29</v>
      </c>
      <c r="U115" s="10"/>
      <c r="V115" s="10"/>
      <c r="W115" s="60" t="s">
        <v>647</v>
      </c>
      <c r="X115" s="10" t="s">
        <v>30</v>
      </c>
      <c r="Y115" s="10"/>
      <c r="AA115" s="60" t="s">
        <v>651</v>
      </c>
      <c r="AB115" s="10" t="s">
        <v>652</v>
      </c>
      <c r="AC115" s="10"/>
      <c r="AE115" s="1002"/>
      <c r="AF115" s="1002"/>
      <c r="AG115" s="1002"/>
      <c r="AH115" s="1002"/>
      <c r="AI115" s="22" t="s">
        <v>653</v>
      </c>
      <c r="AJ115" s="21"/>
    </row>
    <row r="116" spans="1:36" ht="14.1" customHeight="1" x14ac:dyDescent="0.15">
      <c r="A116" s="1015"/>
      <c r="B116" s="70"/>
      <c r="C116" s="343" t="s">
        <v>864</v>
      </c>
      <c r="D116" s="202"/>
      <c r="E116" s="202"/>
      <c r="F116" s="71"/>
      <c r="G116" s="201"/>
      <c r="H116" s="31"/>
      <c r="I116" s="60" t="s">
        <v>651</v>
      </c>
      <c r="J116" s="1098" t="s">
        <v>974</v>
      </c>
      <c r="K116" s="1098"/>
      <c r="L116" s="1098"/>
      <c r="M116" s="1098"/>
      <c r="N116" s="1098"/>
      <c r="O116" s="1098"/>
      <c r="P116" s="1098"/>
      <c r="Q116" s="1098"/>
      <c r="R116" s="1000"/>
      <c r="S116" s="1000"/>
      <c r="T116" s="998"/>
      <c r="U116" s="998"/>
      <c r="V116" s="5" t="s">
        <v>212</v>
      </c>
      <c r="W116" s="998"/>
      <c r="X116" s="998"/>
      <c r="Y116" s="10" t="s">
        <v>126</v>
      </c>
      <c r="Z116" s="998"/>
      <c r="AA116" s="998"/>
      <c r="AB116" s="67" t="s">
        <v>214</v>
      </c>
      <c r="AC116" s="10" t="s">
        <v>165</v>
      </c>
      <c r="AD116" s="999"/>
      <c r="AE116" s="999"/>
      <c r="AF116" s="999"/>
      <c r="AG116" s="999"/>
      <c r="AH116" s="999"/>
      <c r="AI116" s="5" t="s">
        <v>160</v>
      </c>
      <c r="AJ116" s="21"/>
    </row>
    <row r="117" spans="1:36" ht="14.1" customHeight="1" x14ac:dyDescent="0.15">
      <c r="A117" s="1015"/>
      <c r="B117" s="1006" t="s">
        <v>336</v>
      </c>
      <c r="C117" s="1007"/>
      <c r="D117" s="1007"/>
      <c r="E117" s="1007"/>
      <c r="F117" s="1007"/>
      <c r="G117" s="1008"/>
      <c r="H117" s="77"/>
      <c r="I117" s="79" t="s">
        <v>17</v>
      </c>
      <c r="J117" s="78" t="s">
        <v>337</v>
      </c>
      <c r="K117" s="78"/>
      <c r="L117" s="78"/>
      <c r="M117" s="78"/>
      <c r="N117" s="79" t="s">
        <v>17</v>
      </c>
      <c r="O117" s="78" t="s">
        <v>339</v>
      </c>
      <c r="P117" s="78"/>
      <c r="Q117" s="78"/>
      <c r="R117" s="78"/>
      <c r="S117" s="78" t="s">
        <v>497</v>
      </c>
      <c r="T117" s="80"/>
      <c r="U117" s="1004"/>
      <c r="V117" s="1004"/>
      <c r="W117" s="1004"/>
      <c r="X117" s="1004"/>
      <c r="Y117" s="1004"/>
      <c r="Z117" s="1004"/>
      <c r="AA117" s="1004"/>
      <c r="AB117" s="1004"/>
      <c r="AC117" s="1004"/>
      <c r="AD117" s="1004"/>
      <c r="AE117" s="1004"/>
      <c r="AF117" s="1004"/>
      <c r="AG117" s="1004"/>
      <c r="AH117" s="1004"/>
      <c r="AI117" s="24"/>
      <c r="AJ117" s="81"/>
    </row>
    <row r="118" spans="1:36" ht="14.1" customHeight="1" x14ac:dyDescent="0.15">
      <c r="A118" s="1015"/>
      <c r="B118" s="1022"/>
      <c r="C118" s="1023"/>
      <c r="D118" s="1023"/>
      <c r="E118" s="1023"/>
      <c r="F118" s="1023"/>
      <c r="G118" s="1024"/>
      <c r="H118" s="82"/>
      <c r="I118" s="84" t="s">
        <v>17</v>
      </c>
      <c r="J118" s="83" t="s">
        <v>338</v>
      </c>
      <c r="K118" s="23"/>
      <c r="L118" s="83"/>
      <c r="M118" s="83"/>
      <c r="N118" s="84" t="s">
        <v>17</v>
      </c>
      <c r="O118" s="83" t="s">
        <v>340</v>
      </c>
      <c r="P118" s="83"/>
      <c r="Q118" s="83"/>
      <c r="R118" s="83"/>
      <c r="S118" s="83"/>
      <c r="T118" s="155"/>
      <c r="U118" s="1005"/>
      <c r="V118" s="1005"/>
      <c r="W118" s="1005"/>
      <c r="X118" s="1005"/>
      <c r="Y118" s="1005"/>
      <c r="Z118" s="1005"/>
      <c r="AA118" s="1005"/>
      <c r="AB118" s="1005"/>
      <c r="AC118" s="1005"/>
      <c r="AD118" s="1005"/>
      <c r="AE118" s="1005"/>
      <c r="AF118" s="1005"/>
      <c r="AG118" s="1005"/>
      <c r="AH118" s="1005"/>
      <c r="AI118" s="23"/>
      <c r="AJ118" s="85"/>
    </row>
    <row r="119" spans="1:36" ht="14.1" customHeight="1" x14ac:dyDescent="0.15">
      <c r="A119" s="1015"/>
      <c r="B119" s="1006" t="s">
        <v>341</v>
      </c>
      <c r="C119" s="1007"/>
      <c r="D119" s="1007"/>
      <c r="E119" s="1007"/>
      <c r="F119" s="1007"/>
      <c r="G119" s="1008"/>
      <c r="H119" s="31"/>
      <c r="I119" s="71" t="s">
        <v>342</v>
      </c>
      <c r="L119" s="10"/>
      <c r="M119" s="10"/>
      <c r="N119" s="10"/>
      <c r="O119" s="10"/>
      <c r="P119" s="203" t="s">
        <v>654</v>
      </c>
      <c r="Q119" s="1012"/>
      <c r="R119" s="1012"/>
      <c r="S119" s="1012"/>
      <c r="T119" s="1012"/>
      <c r="U119" s="1012"/>
      <c r="V119" s="1012"/>
      <c r="W119" s="1012"/>
      <c r="X119" s="203" t="s">
        <v>655</v>
      </c>
      <c r="Y119" s="26"/>
      <c r="Z119" s="66" t="s">
        <v>656</v>
      </c>
      <c r="AA119" s="10"/>
      <c r="AB119" s="1012"/>
      <c r="AC119" s="1012"/>
      <c r="AD119" s="1012"/>
      <c r="AE119" s="1012"/>
      <c r="AF119" s="1012"/>
      <c r="AG119" s="1012"/>
      <c r="AH119" s="1012"/>
      <c r="AI119" s="203" t="s">
        <v>655</v>
      </c>
      <c r="AJ119" s="21"/>
    </row>
    <row r="120" spans="1:36" ht="14.1" customHeight="1" x14ac:dyDescent="0.15">
      <c r="A120" s="1016"/>
      <c r="B120" s="1009"/>
      <c r="C120" s="1010"/>
      <c r="D120" s="1010"/>
      <c r="E120" s="1010"/>
      <c r="F120" s="1010"/>
      <c r="G120" s="1011"/>
      <c r="H120" s="68"/>
      <c r="I120" s="76" t="s">
        <v>343</v>
      </c>
      <c r="J120" s="65"/>
      <c r="K120" s="65"/>
      <c r="L120" s="65"/>
      <c r="M120" s="65"/>
      <c r="N120" s="65"/>
      <c r="O120" s="65"/>
      <c r="P120" s="204" t="s">
        <v>654</v>
      </c>
      <c r="Q120" s="1013"/>
      <c r="R120" s="1013"/>
      <c r="S120" s="1013"/>
      <c r="T120" s="1013"/>
      <c r="U120" s="1013"/>
      <c r="V120" s="1013"/>
      <c r="W120" s="1013"/>
      <c r="X120" s="204" t="s">
        <v>655</v>
      </c>
      <c r="Y120" s="44"/>
      <c r="Z120" s="69" t="s">
        <v>656</v>
      </c>
      <c r="AA120" s="65"/>
      <c r="AB120" s="1013"/>
      <c r="AC120" s="1013"/>
      <c r="AD120" s="1013"/>
      <c r="AE120" s="1013"/>
      <c r="AF120" s="1013"/>
      <c r="AG120" s="1013"/>
      <c r="AH120" s="1013"/>
      <c r="AI120" s="204" t="s">
        <v>655</v>
      </c>
      <c r="AJ120" s="19"/>
    </row>
    <row r="121" spans="1:36" ht="14.1" customHeight="1" x14ac:dyDescent="0.15">
      <c r="A121" s="22"/>
      <c r="B121" s="32"/>
      <c r="C121" s="32"/>
      <c r="D121" s="32"/>
      <c r="E121" s="32"/>
      <c r="F121" s="32"/>
      <c r="G121" s="32"/>
      <c r="H121" s="31"/>
      <c r="I121" s="71" t="s">
        <v>973</v>
      </c>
      <c r="J121" s="10"/>
      <c r="K121" s="10"/>
      <c r="L121" s="10"/>
      <c r="M121" s="10"/>
      <c r="N121" s="10"/>
      <c r="O121" s="10"/>
      <c r="P121" s="205"/>
      <c r="Q121" s="206"/>
      <c r="R121" s="206"/>
      <c r="S121" s="206"/>
      <c r="T121" s="206"/>
      <c r="U121" s="206"/>
      <c r="V121" s="206"/>
      <c r="W121" s="206"/>
      <c r="X121" s="205"/>
      <c r="Y121" s="26"/>
      <c r="Z121" s="66"/>
      <c r="AA121" s="10"/>
      <c r="AB121" s="206"/>
      <c r="AC121" s="206"/>
      <c r="AD121" s="206"/>
      <c r="AE121" s="206"/>
      <c r="AF121" s="206"/>
      <c r="AG121" s="206"/>
      <c r="AH121" s="206"/>
      <c r="AI121" s="205"/>
    </row>
    <row r="122" spans="1:36" ht="7.15" customHeight="1" x14ac:dyDescent="0.15">
      <c r="D122" s="28"/>
    </row>
    <row r="123" spans="1:36" ht="14.1" customHeight="1" x14ac:dyDescent="0.15">
      <c r="A123" s="1089" t="s">
        <v>346</v>
      </c>
      <c r="B123" s="1090"/>
      <c r="C123" s="1090"/>
      <c r="D123" s="1090"/>
      <c r="E123" s="1090"/>
      <c r="F123" s="1090"/>
      <c r="G123" s="1091"/>
      <c r="H123" s="86"/>
      <c r="I123" s="1054"/>
      <c r="J123" s="1054"/>
      <c r="K123" s="1054"/>
      <c r="L123" s="1054"/>
      <c r="M123" s="1054"/>
      <c r="N123" s="1054"/>
      <c r="O123" s="1054"/>
      <c r="P123" s="1054"/>
      <c r="Q123" s="1054"/>
      <c r="R123" s="1054"/>
      <c r="S123" s="1054"/>
      <c r="T123" s="1054"/>
      <c r="U123" s="1054"/>
      <c r="V123" s="1054"/>
      <c r="W123" s="1054"/>
      <c r="X123" s="1054"/>
      <c r="Y123" s="1054"/>
      <c r="Z123" s="1054"/>
      <c r="AA123" s="1054"/>
      <c r="AB123" s="1054"/>
      <c r="AC123" s="1054"/>
      <c r="AD123" s="1054"/>
      <c r="AE123" s="1054"/>
      <c r="AF123" s="1054"/>
      <c r="AG123" s="1054"/>
      <c r="AH123" s="1054"/>
      <c r="AI123" s="1054"/>
      <c r="AJ123" s="72"/>
    </row>
    <row r="124" spans="1:36" ht="14.1" customHeight="1" x14ac:dyDescent="0.15">
      <c r="A124" s="1092"/>
      <c r="B124" s="1093"/>
      <c r="C124" s="1093"/>
      <c r="D124" s="1093"/>
      <c r="E124" s="1093"/>
      <c r="F124" s="1093"/>
      <c r="G124" s="1094"/>
      <c r="H124" s="87"/>
      <c r="I124" s="1057"/>
      <c r="J124" s="1057"/>
      <c r="K124" s="1057"/>
      <c r="L124" s="1057"/>
      <c r="M124" s="1057"/>
      <c r="N124" s="1057"/>
      <c r="O124" s="1057"/>
      <c r="P124" s="1057"/>
      <c r="Q124" s="1057"/>
      <c r="R124" s="1057"/>
      <c r="S124" s="1057"/>
      <c r="T124" s="1057"/>
      <c r="U124" s="1057"/>
      <c r="V124" s="1057"/>
      <c r="W124" s="1057"/>
      <c r="X124" s="1057"/>
      <c r="Y124" s="1057"/>
      <c r="Z124" s="1057"/>
      <c r="AA124" s="1057"/>
      <c r="AB124" s="1057"/>
      <c r="AC124" s="1057"/>
      <c r="AD124" s="1057"/>
      <c r="AE124" s="1057"/>
      <c r="AF124" s="1057"/>
      <c r="AG124" s="1057"/>
      <c r="AH124" s="1057"/>
      <c r="AI124" s="1057"/>
      <c r="AJ124" s="74"/>
    </row>
    <row r="125" spans="1:36" ht="14.1" customHeight="1" x14ac:dyDescent="0.15">
      <c r="A125" s="1092"/>
      <c r="B125" s="1093"/>
      <c r="C125" s="1093"/>
      <c r="D125" s="1093"/>
      <c r="E125" s="1093"/>
      <c r="F125" s="1093"/>
      <c r="G125" s="1094"/>
      <c r="H125" s="87"/>
      <c r="I125" s="1057"/>
      <c r="J125" s="1057"/>
      <c r="K125" s="1057"/>
      <c r="L125" s="1057"/>
      <c r="M125" s="1057"/>
      <c r="N125" s="1057"/>
      <c r="O125" s="1057"/>
      <c r="P125" s="1057"/>
      <c r="Q125" s="1057"/>
      <c r="R125" s="1057"/>
      <c r="S125" s="1057"/>
      <c r="T125" s="1057"/>
      <c r="U125" s="1057"/>
      <c r="V125" s="1057"/>
      <c r="W125" s="1057"/>
      <c r="X125" s="1057"/>
      <c r="Y125" s="1057"/>
      <c r="Z125" s="1057"/>
      <c r="AA125" s="1057"/>
      <c r="AB125" s="1057"/>
      <c r="AC125" s="1057"/>
      <c r="AD125" s="1057"/>
      <c r="AE125" s="1057"/>
      <c r="AF125" s="1057"/>
      <c r="AG125" s="1057"/>
      <c r="AH125" s="1057"/>
      <c r="AI125" s="1057"/>
      <c r="AJ125" s="74"/>
    </row>
    <row r="126" spans="1:36" ht="14.1" customHeight="1" x14ac:dyDescent="0.15">
      <c r="A126" s="1092"/>
      <c r="B126" s="1093"/>
      <c r="C126" s="1093"/>
      <c r="D126" s="1093"/>
      <c r="E126" s="1093"/>
      <c r="F126" s="1093"/>
      <c r="G126" s="1094"/>
      <c r="H126" s="87"/>
      <c r="I126" s="1057"/>
      <c r="J126" s="1057"/>
      <c r="K126" s="1057"/>
      <c r="L126" s="1057"/>
      <c r="M126" s="1057"/>
      <c r="N126" s="1057"/>
      <c r="O126" s="1057"/>
      <c r="P126" s="1057"/>
      <c r="Q126" s="1057"/>
      <c r="R126" s="1057"/>
      <c r="S126" s="1057"/>
      <c r="T126" s="1057"/>
      <c r="U126" s="1057"/>
      <c r="V126" s="1057"/>
      <c r="W126" s="1057"/>
      <c r="X126" s="1057"/>
      <c r="Y126" s="1057"/>
      <c r="Z126" s="1057"/>
      <c r="AA126" s="1057"/>
      <c r="AB126" s="1057"/>
      <c r="AC126" s="1057"/>
      <c r="AD126" s="1057"/>
      <c r="AE126" s="1057"/>
      <c r="AF126" s="1057"/>
      <c r="AG126" s="1057"/>
      <c r="AH126" s="1057"/>
      <c r="AI126" s="1057"/>
      <c r="AJ126" s="74"/>
    </row>
    <row r="127" spans="1:36" ht="13.5" customHeight="1" x14ac:dyDescent="0.15">
      <c r="A127" s="1095"/>
      <c r="B127" s="1096"/>
      <c r="C127" s="1096"/>
      <c r="D127" s="1096"/>
      <c r="E127" s="1096"/>
      <c r="F127" s="1096"/>
      <c r="G127" s="1097"/>
      <c r="H127" s="17"/>
      <c r="I127" s="1060"/>
      <c r="J127" s="1060"/>
      <c r="K127" s="1060"/>
      <c r="L127" s="1060"/>
      <c r="M127" s="1060"/>
      <c r="N127" s="1060"/>
      <c r="O127" s="1060"/>
      <c r="P127" s="1060"/>
      <c r="Q127" s="1060"/>
      <c r="R127" s="1060"/>
      <c r="S127" s="1060"/>
      <c r="T127" s="1060"/>
      <c r="U127" s="1060"/>
      <c r="V127" s="1060"/>
      <c r="W127" s="1060"/>
      <c r="X127" s="1060"/>
      <c r="Y127" s="1060"/>
      <c r="Z127" s="1060"/>
      <c r="AA127" s="1060"/>
      <c r="AB127" s="1060"/>
      <c r="AC127" s="1060"/>
      <c r="AD127" s="1060"/>
      <c r="AE127" s="1060"/>
      <c r="AF127" s="1060"/>
      <c r="AG127" s="1060"/>
      <c r="AH127" s="1060"/>
      <c r="AI127" s="1060"/>
      <c r="AJ127" s="19"/>
    </row>
    <row r="128" spans="1:36" ht="13.5" customHeight="1" thickBot="1" x14ac:dyDescent="0.2"/>
    <row r="129" spans="1:40" ht="13.5" customHeight="1" thickTop="1" x14ac:dyDescent="0.15">
      <c r="AK129" s="353"/>
      <c r="AL129" s="353"/>
    </row>
    <row r="130" spans="1:40" ht="13.5" customHeight="1" x14ac:dyDescent="0.15"/>
    <row r="131" spans="1:40" ht="13.5" customHeight="1" x14ac:dyDescent="0.15">
      <c r="A131" s="29" t="s">
        <v>1112</v>
      </c>
    </row>
    <row r="132" spans="1:40" ht="13.5" customHeight="1" x14ac:dyDescent="0.15"/>
    <row r="133" spans="1:40" ht="13.5" customHeight="1" x14ac:dyDescent="0.15">
      <c r="C133" s="10" t="s">
        <v>375</v>
      </c>
    </row>
    <row r="134" spans="1:40" ht="6.75" customHeight="1" x14ac:dyDescent="0.15"/>
    <row r="135" spans="1:40" ht="13.5" customHeight="1" x14ac:dyDescent="0.15">
      <c r="A135" s="14"/>
      <c r="B135" s="15"/>
      <c r="C135" s="15"/>
      <c r="D135" s="15"/>
      <c r="E135" s="62"/>
      <c r="F135" s="62"/>
      <c r="G135" s="62"/>
      <c r="H135" s="62"/>
      <c r="I135" s="62"/>
      <c r="J135" s="62"/>
      <c r="K135" s="62"/>
      <c r="L135" s="62"/>
      <c r="M135" s="15"/>
      <c r="N135" s="15"/>
      <c r="O135" s="15"/>
      <c r="P135" s="15"/>
      <c r="Q135" s="15"/>
      <c r="R135" s="15"/>
      <c r="S135" s="15"/>
      <c r="T135" s="15"/>
      <c r="U135" s="15"/>
      <c r="V135" s="15"/>
      <c r="W135" s="15"/>
      <c r="X135" s="62"/>
      <c r="Y135" s="15"/>
      <c r="Z135" s="62"/>
      <c r="AA135" s="62"/>
      <c r="AB135" s="62"/>
      <c r="AC135" s="62"/>
      <c r="AD135" s="62"/>
      <c r="AE135" s="62"/>
      <c r="AF135" s="62"/>
      <c r="AG135" s="62"/>
      <c r="AH135" s="62"/>
      <c r="AI135" s="62"/>
      <c r="AJ135" s="105"/>
    </row>
    <row r="136" spans="1:40" ht="13.5" customHeight="1" x14ac:dyDescent="0.15">
      <c r="A136" s="70"/>
      <c r="B136" s="32" t="s">
        <v>17</v>
      </c>
      <c r="C136" s="10" t="s">
        <v>371</v>
      </c>
      <c r="D136" s="10"/>
      <c r="E136" s="73"/>
      <c r="F136" s="73"/>
      <c r="G136" s="73"/>
      <c r="H136" s="73"/>
      <c r="I136" s="73"/>
      <c r="J136" s="73"/>
      <c r="K136" s="73"/>
      <c r="L136" s="73"/>
      <c r="M136" s="32" t="s">
        <v>17</v>
      </c>
      <c r="N136" s="486" t="s">
        <v>372</v>
      </c>
      <c r="O136" s="73"/>
      <c r="P136" s="73"/>
      <c r="Q136" s="73"/>
      <c r="R136" s="73"/>
      <c r="X136" s="73"/>
      <c r="Y136" s="32" t="s">
        <v>17</v>
      </c>
      <c r="Z136" s="1086"/>
      <c r="AA136" s="1086"/>
      <c r="AB136" s="1086"/>
      <c r="AC136" s="1086"/>
      <c r="AD136" s="1086"/>
      <c r="AE136" s="1086"/>
      <c r="AF136" s="1086"/>
      <c r="AG136" s="1086"/>
      <c r="AH136" s="1086"/>
      <c r="AI136" s="1086"/>
      <c r="AJ136" s="74"/>
      <c r="AN136" s="104"/>
    </row>
    <row r="137" spans="1:40" ht="13.5" customHeight="1" x14ac:dyDescent="0.15">
      <c r="A137" s="70"/>
      <c r="B137" s="73"/>
      <c r="C137" s="10"/>
      <c r="D137" s="73"/>
      <c r="E137" s="73"/>
      <c r="F137" s="73"/>
      <c r="G137" s="73"/>
      <c r="H137" s="73"/>
      <c r="I137" s="73"/>
      <c r="J137" s="73"/>
      <c r="K137" s="73"/>
      <c r="L137" s="73"/>
      <c r="N137" s="10"/>
      <c r="X137" s="73"/>
      <c r="Y137" s="73"/>
      <c r="Z137" s="103"/>
      <c r="AA137" s="103"/>
      <c r="AB137" s="103"/>
      <c r="AC137" s="103"/>
      <c r="AD137" s="103"/>
      <c r="AE137" s="103"/>
      <c r="AF137" s="103"/>
      <c r="AG137" s="103"/>
      <c r="AH137" s="103"/>
      <c r="AI137" s="103"/>
      <c r="AJ137" s="74"/>
      <c r="AN137" s="104"/>
    </row>
    <row r="138" spans="1:40" ht="13.5" customHeight="1" x14ac:dyDescent="0.15">
      <c r="A138" s="70"/>
      <c r="B138" s="32" t="s">
        <v>17</v>
      </c>
      <c r="C138" s="486" t="s">
        <v>374</v>
      </c>
      <c r="D138" s="73"/>
      <c r="E138" s="73"/>
      <c r="F138" s="73"/>
      <c r="G138" s="73"/>
      <c r="H138" s="73"/>
      <c r="I138" s="73"/>
      <c r="J138" s="73"/>
      <c r="K138" s="73"/>
      <c r="L138" s="73"/>
      <c r="M138" s="32" t="s">
        <v>17</v>
      </c>
      <c r="N138" s="10" t="s">
        <v>373</v>
      </c>
      <c r="O138" s="10"/>
      <c r="P138" s="10"/>
      <c r="R138" s="10"/>
      <c r="S138" s="10"/>
      <c r="T138" s="10"/>
      <c r="U138" s="10"/>
      <c r="V138" s="10"/>
      <c r="W138" s="10"/>
      <c r="X138" s="73"/>
      <c r="Y138" s="32" t="s">
        <v>17</v>
      </c>
      <c r="Z138" s="1086"/>
      <c r="AA138" s="1086"/>
      <c r="AB138" s="1086"/>
      <c r="AC138" s="1086"/>
      <c r="AD138" s="1086"/>
      <c r="AE138" s="1086"/>
      <c r="AF138" s="1086"/>
      <c r="AG138" s="1086"/>
      <c r="AH138" s="1086"/>
      <c r="AI138" s="1086"/>
      <c r="AJ138" s="74"/>
      <c r="AN138" s="104"/>
    </row>
    <row r="139" spans="1:40" ht="13.5" customHeight="1" x14ac:dyDescent="0.15">
      <c r="A139" s="70"/>
      <c r="B139" s="73"/>
      <c r="C139" s="10"/>
      <c r="D139" s="73"/>
      <c r="E139" s="73"/>
      <c r="F139" s="73"/>
      <c r="G139" s="73"/>
      <c r="H139" s="73"/>
      <c r="I139" s="73"/>
      <c r="J139" s="73"/>
      <c r="K139" s="73"/>
      <c r="L139" s="73"/>
      <c r="M139" s="73"/>
      <c r="N139" s="486"/>
      <c r="O139" s="73"/>
      <c r="P139" s="73"/>
      <c r="R139" s="73"/>
      <c r="S139" s="73"/>
      <c r="T139" s="73"/>
      <c r="U139" s="73"/>
      <c r="V139" s="73"/>
      <c r="W139" s="73"/>
      <c r="X139" s="73"/>
      <c r="Y139" s="73"/>
      <c r="Z139" s="103"/>
      <c r="AA139" s="103"/>
      <c r="AB139" s="103"/>
      <c r="AC139" s="103"/>
      <c r="AD139" s="103"/>
      <c r="AE139" s="103"/>
      <c r="AF139" s="103"/>
      <c r="AG139" s="103"/>
      <c r="AH139" s="103"/>
      <c r="AI139" s="103"/>
      <c r="AJ139" s="74"/>
      <c r="AN139" s="104"/>
    </row>
    <row r="140" spans="1:40" ht="13.5" customHeight="1" x14ac:dyDescent="0.15">
      <c r="A140" s="70"/>
      <c r="B140" s="32" t="s">
        <v>17</v>
      </c>
      <c r="C140" s="10" t="s">
        <v>370</v>
      </c>
      <c r="D140" s="73"/>
      <c r="E140" s="73"/>
      <c r="F140" s="73"/>
      <c r="G140" s="73"/>
      <c r="H140" s="73"/>
      <c r="I140" s="73"/>
      <c r="J140" s="73"/>
      <c r="K140" s="73"/>
      <c r="L140" s="73"/>
      <c r="M140" s="32" t="s">
        <v>17</v>
      </c>
      <c r="N140" s="486" t="s">
        <v>368</v>
      </c>
      <c r="O140" s="73"/>
      <c r="P140" s="73"/>
      <c r="R140" s="73"/>
      <c r="S140" s="73"/>
      <c r="T140" s="73"/>
      <c r="U140" s="73"/>
      <c r="V140" s="73"/>
      <c r="W140" s="73"/>
      <c r="X140" s="73"/>
      <c r="Y140" s="32" t="s">
        <v>17</v>
      </c>
      <c r="Z140" s="1086"/>
      <c r="AA140" s="1086"/>
      <c r="AB140" s="1086"/>
      <c r="AC140" s="1086"/>
      <c r="AD140" s="1086"/>
      <c r="AE140" s="1086"/>
      <c r="AF140" s="1086"/>
      <c r="AG140" s="1086"/>
      <c r="AH140" s="1086"/>
      <c r="AI140" s="1086"/>
      <c r="AJ140" s="74"/>
      <c r="AN140" s="104"/>
    </row>
    <row r="141" spans="1:40" ht="13.5" customHeight="1" x14ac:dyDescent="0.15">
      <c r="A141" s="70"/>
      <c r="B141" s="73"/>
      <c r="C141" s="486"/>
      <c r="D141" s="73"/>
      <c r="E141" s="73"/>
      <c r="F141" s="73"/>
      <c r="G141" s="73"/>
      <c r="H141" s="73"/>
      <c r="I141" s="73"/>
      <c r="J141" s="73"/>
      <c r="K141" s="73"/>
      <c r="L141" s="73"/>
      <c r="M141" s="73"/>
      <c r="N141" s="486"/>
      <c r="O141" s="73"/>
      <c r="P141" s="73"/>
      <c r="R141" s="73"/>
      <c r="S141" s="73"/>
      <c r="T141" s="73"/>
      <c r="U141" s="73"/>
      <c r="V141" s="73"/>
      <c r="W141" s="73"/>
      <c r="X141" s="73"/>
      <c r="Y141" s="73"/>
      <c r="Z141" s="103"/>
      <c r="AA141" s="103"/>
      <c r="AB141" s="103"/>
      <c r="AC141" s="103"/>
      <c r="AD141" s="103"/>
      <c r="AE141" s="103"/>
      <c r="AF141" s="103"/>
      <c r="AG141" s="103"/>
      <c r="AH141" s="103"/>
      <c r="AI141" s="103"/>
      <c r="AJ141" s="74"/>
      <c r="AN141" s="104"/>
    </row>
    <row r="142" spans="1:40" ht="13.5" customHeight="1" x14ac:dyDescent="0.15">
      <c r="A142" s="70"/>
      <c r="B142" s="32" t="s">
        <v>17</v>
      </c>
      <c r="C142" s="486" t="s">
        <v>366</v>
      </c>
      <c r="D142" s="73"/>
      <c r="E142" s="73"/>
      <c r="F142" s="73"/>
      <c r="G142" s="73"/>
      <c r="H142" s="73"/>
      <c r="I142" s="73"/>
      <c r="J142" s="73"/>
      <c r="K142" s="73"/>
      <c r="L142" s="73"/>
      <c r="M142" s="32" t="s">
        <v>17</v>
      </c>
      <c r="N142" s="487" t="s">
        <v>369</v>
      </c>
      <c r="O142" s="73"/>
      <c r="P142" s="73"/>
      <c r="R142" s="73"/>
      <c r="S142" s="73"/>
      <c r="T142" s="73"/>
      <c r="U142" s="73"/>
      <c r="V142" s="73"/>
      <c r="W142" s="73"/>
      <c r="X142" s="73"/>
      <c r="Y142" s="32" t="s">
        <v>17</v>
      </c>
      <c r="Z142" s="1086"/>
      <c r="AA142" s="1086"/>
      <c r="AB142" s="1086"/>
      <c r="AC142" s="1086"/>
      <c r="AD142" s="1086"/>
      <c r="AE142" s="1086"/>
      <c r="AF142" s="1086"/>
      <c r="AG142" s="1086"/>
      <c r="AH142" s="1086"/>
      <c r="AI142" s="1086"/>
      <c r="AJ142" s="74"/>
      <c r="AN142" s="104"/>
    </row>
    <row r="143" spans="1:40" ht="13.5" customHeight="1" x14ac:dyDescent="0.15">
      <c r="A143" s="70"/>
      <c r="B143" s="73"/>
      <c r="C143" s="486"/>
      <c r="D143" s="73"/>
      <c r="E143" s="73"/>
      <c r="F143" s="73"/>
      <c r="G143" s="73"/>
      <c r="H143" s="73"/>
      <c r="I143" s="73"/>
      <c r="J143" s="73"/>
      <c r="K143" s="73"/>
      <c r="L143" s="73"/>
      <c r="N143" s="73"/>
      <c r="O143" s="73"/>
      <c r="P143" s="73"/>
      <c r="R143" s="73"/>
      <c r="S143" s="73"/>
      <c r="T143" s="73"/>
      <c r="U143" s="73"/>
      <c r="V143" s="73"/>
      <c r="W143" s="73"/>
      <c r="X143" s="73"/>
      <c r="Y143" s="73"/>
      <c r="Z143" s="103"/>
      <c r="AA143" s="103"/>
      <c r="AB143" s="103"/>
      <c r="AC143" s="103"/>
      <c r="AD143" s="103"/>
      <c r="AE143" s="103"/>
      <c r="AF143" s="103"/>
      <c r="AG143" s="103"/>
      <c r="AH143" s="103"/>
      <c r="AI143" s="103"/>
      <c r="AJ143" s="74"/>
      <c r="AN143" s="104"/>
    </row>
    <row r="144" spans="1:40" ht="13.5" customHeight="1" x14ac:dyDescent="0.15">
      <c r="A144" s="70"/>
      <c r="B144" s="32" t="s">
        <v>17</v>
      </c>
      <c r="C144" s="486" t="s">
        <v>367</v>
      </c>
      <c r="D144" s="73"/>
      <c r="E144" s="73"/>
      <c r="F144" s="73"/>
      <c r="G144" s="73"/>
      <c r="H144" s="73"/>
      <c r="I144" s="73"/>
      <c r="J144" s="73"/>
      <c r="K144" s="73"/>
      <c r="L144" s="73"/>
      <c r="M144" s="32" t="s">
        <v>17</v>
      </c>
      <c r="N144" s="1086"/>
      <c r="O144" s="1086"/>
      <c r="P144" s="1086"/>
      <c r="Q144" s="1086"/>
      <c r="R144" s="1086"/>
      <c r="S144" s="1086"/>
      <c r="T144" s="1086"/>
      <c r="U144" s="1086"/>
      <c r="V144" s="1086"/>
      <c r="W144" s="1086"/>
      <c r="X144" s="73"/>
      <c r="Y144" s="32" t="s">
        <v>17</v>
      </c>
      <c r="Z144" s="1086"/>
      <c r="AA144" s="1086"/>
      <c r="AB144" s="1086"/>
      <c r="AC144" s="1086"/>
      <c r="AD144" s="1086"/>
      <c r="AE144" s="1086"/>
      <c r="AF144" s="1086"/>
      <c r="AG144" s="1086"/>
      <c r="AH144" s="1086"/>
      <c r="AI144" s="1086"/>
      <c r="AJ144" s="74"/>
      <c r="AN144" s="104"/>
    </row>
    <row r="145" spans="1:40" ht="13.5" customHeight="1" x14ac:dyDescent="0.15">
      <c r="A145" s="106"/>
      <c r="B145" s="18"/>
      <c r="C145" s="18"/>
      <c r="D145" s="18"/>
      <c r="E145" s="18"/>
      <c r="F145" s="18"/>
      <c r="G145" s="18"/>
      <c r="H145" s="100"/>
      <c r="I145" s="100"/>
      <c r="J145" s="100"/>
      <c r="K145" s="100"/>
      <c r="L145" s="100"/>
      <c r="M145" s="102"/>
      <c r="N145" s="100"/>
      <c r="O145" s="100"/>
      <c r="P145" s="100"/>
      <c r="Q145" s="18"/>
      <c r="R145" s="100"/>
      <c r="S145" s="100"/>
      <c r="T145" s="100"/>
      <c r="U145" s="100"/>
      <c r="V145" s="100"/>
      <c r="W145" s="100"/>
      <c r="X145" s="100"/>
      <c r="Y145" s="100"/>
      <c r="Z145" s="100"/>
      <c r="AA145" s="100"/>
      <c r="AB145" s="100"/>
      <c r="AC145" s="100"/>
      <c r="AD145" s="100"/>
      <c r="AE145" s="100"/>
      <c r="AF145" s="100"/>
      <c r="AG145" s="100"/>
      <c r="AH145" s="100"/>
      <c r="AI145" s="100"/>
      <c r="AJ145" s="75"/>
      <c r="AN145" s="104"/>
    </row>
    <row r="146" spans="1:40" ht="13.5" customHeight="1" x14ac:dyDescent="0.15">
      <c r="A146" s="10"/>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32"/>
      <c r="Z146" s="73"/>
      <c r="AA146" s="73"/>
      <c r="AB146" s="73"/>
      <c r="AC146" s="73"/>
      <c r="AD146" s="73"/>
      <c r="AE146" s="73"/>
      <c r="AF146" s="73"/>
      <c r="AG146" s="73"/>
      <c r="AH146" s="73"/>
      <c r="AI146" s="73"/>
      <c r="AJ146" s="73"/>
      <c r="AN146" s="104"/>
    </row>
    <row r="147" spans="1:40" ht="13.5" customHeight="1" x14ac:dyDescent="0.15">
      <c r="A147" s="10"/>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N147" s="104"/>
    </row>
    <row r="148" spans="1:40" ht="13.5" customHeight="1" x14ac:dyDescent="0.15">
      <c r="A148" s="10"/>
      <c r="B148" s="73"/>
      <c r="C148" s="10" t="s">
        <v>363</v>
      </c>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N148" s="104"/>
    </row>
    <row r="149" spans="1:40" ht="6.75" customHeight="1" x14ac:dyDescent="0.15">
      <c r="A149" s="10"/>
      <c r="B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N149" s="104"/>
    </row>
    <row r="150" spans="1:40" ht="13.5" customHeight="1" x14ac:dyDescent="0.15">
      <c r="A150" s="33"/>
      <c r="B150" s="1051" t="s">
        <v>362</v>
      </c>
      <c r="C150" s="1051"/>
      <c r="D150" s="1051"/>
      <c r="E150" s="1051"/>
      <c r="F150" s="1051"/>
      <c r="G150" s="1051"/>
      <c r="H150" s="1087" t="s">
        <v>361</v>
      </c>
      <c r="I150" s="1049"/>
      <c r="J150" s="1049"/>
      <c r="K150" s="1049"/>
      <c r="L150" s="1049"/>
      <c r="M150" s="1049"/>
      <c r="N150" s="1049"/>
      <c r="O150" s="1049"/>
      <c r="P150" s="1049"/>
      <c r="Q150" s="1049"/>
      <c r="R150" s="1088"/>
      <c r="S150" s="1051" t="s">
        <v>360</v>
      </c>
      <c r="T150" s="1051"/>
      <c r="U150" s="1051"/>
      <c r="V150" s="1051"/>
      <c r="W150" s="1051"/>
      <c r="X150" s="1051"/>
      <c r="Y150" s="1051"/>
      <c r="Z150" s="1051"/>
      <c r="AA150" s="1051"/>
      <c r="AB150" s="1051"/>
      <c r="AC150" s="1051" t="s">
        <v>359</v>
      </c>
      <c r="AD150" s="1051"/>
      <c r="AE150" s="1051"/>
      <c r="AF150" s="1051"/>
      <c r="AG150" s="1051"/>
      <c r="AH150" s="1051"/>
      <c r="AI150" s="1051"/>
      <c r="AJ150" s="1051"/>
      <c r="AN150" s="104"/>
    </row>
    <row r="151" spans="1:40" ht="13.5" customHeight="1" x14ac:dyDescent="0.15">
      <c r="A151" s="1051">
        <v>1</v>
      </c>
      <c r="B151" s="1052"/>
      <c r="C151" s="1052"/>
      <c r="D151" s="1052"/>
      <c r="E151" s="1052"/>
      <c r="F151" s="1052"/>
      <c r="G151" s="1052"/>
      <c r="H151" s="1053"/>
      <c r="I151" s="1054"/>
      <c r="J151" s="1054"/>
      <c r="K151" s="1054"/>
      <c r="L151" s="1054"/>
      <c r="M151" s="1054"/>
      <c r="N151" s="1054"/>
      <c r="O151" s="1054"/>
      <c r="P151" s="1054"/>
      <c r="Q151" s="1054"/>
      <c r="R151" s="1055"/>
      <c r="S151" s="1052"/>
      <c r="T151" s="1052"/>
      <c r="U151" s="1052"/>
      <c r="V151" s="1052"/>
      <c r="W151" s="1052"/>
      <c r="X151" s="1052"/>
      <c r="Y151" s="1052"/>
      <c r="Z151" s="1052"/>
      <c r="AA151" s="1052"/>
      <c r="AB151" s="1052"/>
      <c r="AC151" s="1052"/>
      <c r="AD151" s="1052"/>
      <c r="AE151" s="1052"/>
      <c r="AF151" s="1052"/>
      <c r="AG151" s="1052"/>
      <c r="AH151" s="1052"/>
      <c r="AI151" s="1052"/>
      <c r="AJ151" s="1052"/>
      <c r="AN151" s="104"/>
    </row>
    <row r="152" spans="1:40" ht="13.5" customHeight="1" x14ac:dyDescent="0.15">
      <c r="A152" s="1051"/>
      <c r="B152" s="1052"/>
      <c r="C152" s="1052"/>
      <c r="D152" s="1052"/>
      <c r="E152" s="1052"/>
      <c r="F152" s="1052"/>
      <c r="G152" s="1052"/>
      <c r="H152" s="1056"/>
      <c r="I152" s="1057"/>
      <c r="J152" s="1057"/>
      <c r="K152" s="1057"/>
      <c r="L152" s="1057"/>
      <c r="M152" s="1057"/>
      <c r="N152" s="1057"/>
      <c r="O152" s="1057"/>
      <c r="P152" s="1057"/>
      <c r="Q152" s="1057"/>
      <c r="R152" s="1058"/>
      <c r="S152" s="1052"/>
      <c r="T152" s="1052"/>
      <c r="U152" s="1052"/>
      <c r="V152" s="1052"/>
      <c r="W152" s="1052"/>
      <c r="X152" s="1052"/>
      <c r="Y152" s="1052"/>
      <c r="Z152" s="1052"/>
      <c r="AA152" s="1052"/>
      <c r="AB152" s="1052"/>
      <c r="AC152" s="1052"/>
      <c r="AD152" s="1052"/>
      <c r="AE152" s="1052"/>
      <c r="AF152" s="1052"/>
      <c r="AG152" s="1052"/>
      <c r="AH152" s="1052"/>
      <c r="AI152" s="1052"/>
      <c r="AJ152" s="1052"/>
      <c r="AN152" s="104"/>
    </row>
    <row r="153" spans="1:40" ht="13.5" customHeight="1" x14ac:dyDescent="0.15">
      <c r="A153" s="1051"/>
      <c r="B153" s="1052"/>
      <c r="C153" s="1052"/>
      <c r="D153" s="1052"/>
      <c r="E153" s="1052"/>
      <c r="F153" s="1052"/>
      <c r="G153" s="1052"/>
      <c r="H153" s="1056"/>
      <c r="I153" s="1057"/>
      <c r="J153" s="1057"/>
      <c r="K153" s="1057"/>
      <c r="L153" s="1057"/>
      <c r="M153" s="1057"/>
      <c r="N153" s="1057"/>
      <c r="O153" s="1057"/>
      <c r="P153" s="1057"/>
      <c r="Q153" s="1057"/>
      <c r="R153" s="1058"/>
      <c r="S153" s="1052"/>
      <c r="T153" s="1052"/>
      <c r="U153" s="1052"/>
      <c r="V153" s="1052"/>
      <c r="W153" s="1052"/>
      <c r="X153" s="1052"/>
      <c r="Y153" s="1052"/>
      <c r="Z153" s="1052"/>
      <c r="AA153" s="1052"/>
      <c r="AB153" s="1052"/>
      <c r="AC153" s="1052"/>
      <c r="AD153" s="1052"/>
      <c r="AE153" s="1052"/>
      <c r="AF153" s="1052"/>
      <c r="AG153" s="1052"/>
      <c r="AH153" s="1052"/>
      <c r="AI153" s="1052"/>
      <c r="AJ153" s="1052"/>
      <c r="AN153" s="104"/>
    </row>
    <row r="154" spans="1:40" ht="13.5" customHeight="1" x14ac:dyDescent="0.15">
      <c r="A154" s="1051"/>
      <c r="B154" s="1052"/>
      <c r="C154" s="1052"/>
      <c r="D154" s="1052"/>
      <c r="E154" s="1052"/>
      <c r="F154" s="1052"/>
      <c r="G154" s="1052"/>
      <c r="H154" s="1056"/>
      <c r="I154" s="1057"/>
      <c r="J154" s="1057"/>
      <c r="K154" s="1057"/>
      <c r="L154" s="1057"/>
      <c r="M154" s="1057"/>
      <c r="N154" s="1057"/>
      <c r="O154" s="1057"/>
      <c r="P154" s="1057"/>
      <c r="Q154" s="1057"/>
      <c r="R154" s="1058"/>
      <c r="S154" s="1052"/>
      <c r="T154" s="1052"/>
      <c r="U154" s="1052"/>
      <c r="V154" s="1052"/>
      <c r="W154" s="1052"/>
      <c r="X154" s="1052"/>
      <c r="Y154" s="1052"/>
      <c r="Z154" s="1052"/>
      <c r="AA154" s="1052"/>
      <c r="AB154" s="1052"/>
      <c r="AC154" s="1052"/>
      <c r="AD154" s="1052"/>
      <c r="AE154" s="1052"/>
      <c r="AF154" s="1052"/>
      <c r="AG154" s="1052"/>
      <c r="AH154" s="1052"/>
      <c r="AI154" s="1052"/>
      <c r="AJ154" s="1052"/>
      <c r="AN154" s="104"/>
    </row>
    <row r="155" spans="1:40" ht="13.5" customHeight="1" x14ac:dyDescent="0.15">
      <c r="A155" s="1051"/>
      <c r="B155" s="1052"/>
      <c r="C155" s="1052"/>
      <c r="D155" s="1052"/>
      <c r="E155" s="1052"/>
      <c r="F155" s="1052"/>
      <c r="G155" s="1052"/>
      <c r="H155" s="1059"/>
      <c r="I155" s="1060"/>
      <c r="J155" s="1060"/>
      <c r="K155" s="1060"/>
      <c r="L155" s="1060"/>
      <c r="M155" s="1060"/>
      <c r="N155" s="1060"/>
      <c r="O155" s="1060"/>
      <c r="P155" s="1060"/>
      <c r="Q155" s="1060"/>
      <c r="R155" s="1061"/>
      <c r="S155" s="1052"/>
      <c r="T155" s="1052"/>
      <c r="U155" s="1052"/>
      <c r="V155" s="1052"/>
      <c r="W155" s="1052"/>
      <c r="X155" s="1052"/>
      <c r="Y155" s="1052"/>
      <c r="Z155" s="1052"/>
      <c r="AA155" s="1052"/>
      <c r="AB155" s="1052"/>
      <c r="AC155" s="1052"/>
      <c r="AD155" s="1052"/>
      <c r="AE155" s="1052"/>
      <c r="AF155" s="1052"/>
      <c r="AG155" s="1052"/>
      <c r="AH155" s="1052"/>
      <c r="AI155" s="1052"/>
      <c r="AJ155" s="1052"/>
      <c r="AN155" s="104"/>
    </row>
    <row r="156" spans="1:40" ht="13.5" customHeight="1" x14ac:dyDescent="0.15">
      <c r="A156" s="1051">
        <v>2</v>
      </c>
      <c r="B156" s="1052"/>
      <c r="C156" s="1052"/>
      <c r="D156" s="1052"/>
      <c r="E156" s="1052"/>
      <c r="F156" s="1052"/>
      <c r="G156" s="1052"/>
      <c r="H156" s="1053"/>
      <c r="I156" s="1054"/>
      <c r="J156" s="1054"/>
      <c r="K156" s="1054"/>
      <c r="L156" s="1054"/>
      <c r="M156" s="1054"/>
      <c r="N156" s="1054"/>
      <c r="O156" s="1054"/>
      <c r="P156" s="1054"/>
      <c r="Q156" s="1054"/>
      <c r="R156" s="1055"/>
      <c r="S156" s="1052"/>
      <c r="T156" s="1052"/>
      <c r="U156" s="1052"/>
      <c r="V156" s="1052"/>
      <c r="W156" s="1052"/>
      <c r="X156" s="1052"/>
      <c r="Y156" s="1052"/>
      <c r="Z156" s="1052"/>
      <c r="AA156" s="1052"/>
      <c r="AB156" s="1052"/>
      <c r="AC156" s="1052"/>
      <c r="AD156" s="1052"/>
      <c r="AE156" s="1052"/>
      <c r="AF156" s="1052"/>
      <c r="AG156" s="1052"/>
      <c r="AH156" s="1052"/>
      <c r="AI156" s="1052"/>
      <c r="AJ156" s="1052"/>
      <c r="AN156" s="104"/>
    </row>
    <row r="157" spans="1:40" ht="13.5" customHeight="1" x14ac:dyDescent="0.15">
      <c r="A157" s="1051"/>
      <c r="B157" s="1052"/>
      <c r="C157" s="1052"/>
      <c r="D157" s="1052"/>
      <c r="E157" s="1052"/>
      <c r="F157" s="1052"/>
      <c r="G157" s="1052"/>
      <c r="H157" s="1056"/>
      <c r="I157" s="1057"/>
      <c r="J157" s="1057"/>
      <c r="K157" s="1057"/>
      <c r="L157" s="1057"/>
      <c r="M157" s="1057"/>
      <c r="N157" s="1057"/>
      <c r="O157" s="1057"/>
      <c r="P157" s="1057"/>
      <c r="Q157" s="1057"/>
      <c r="R157" s="1058"/>
      <c r="S157" s="1052"/>
      <c r="T157" s="1052"/>
      <c r="U157" s="1052"/>
      <c r="V157" s="1052"/>
      <c r="W157" s="1052"/>
      <c r="X157" s="1052"/>
      <c r="Y157" s="1052"/>
      <c r="Z157" s="1052"/>
      <c r="AA157" s="1052"/>
      <c r="AB157" s="1052"/>
      <c r="AC157" s="1052"/>
      <c r="AD157" s="1052"/>
      <c r="AE157" s="1052"/>
      <c r="AF157" s="1052"/>
      <c r="AG157" s="1052"/>
      <c r="AH157" s="1052"/>
      <c r="AI157" s="1052"/>
      <c r="AJ157" s="1052"/>
      <c r="AN157" s="104"/>
    </row>
    <row r="158" spans="1:40" ht="13.5" customHeight="1" x14ac:dyDescent="0.15">
      <c r="A158" s="1051"/>
      <c r="B158" s="1052"/>
      <c r="C158" s="1052"/>
      <c r="D158" s="1052"/>
      <c r="E158" s="1052"/>
      <c r="F158" s="1052"/>
      <c r="G158" s="1052"/>
      <c r="H158" s="1056"/>
      <c r="I158" s="1057"/>
      <c r="J158" s="1057"/>
      <c r="K158" s="1057"/>
      <c r="L158" s="1057"/>
      <c r="M158" s="1057"/>
      <c r="N158" s="1057"/>
      <c r="O158" s="1057"/>
      <c r="P158" s="1057"/>
      <c r="Q158" s="1057"/>
      <c r="R158" s="1058"/>
      <c r="S158" s="1052"/>
      <c r="T158" s="1052"/>
      <c r="U158" s="1052"/>
      <c r="V158" s="1052"/>
      <c r="W158" s="1052"/>
      <c r="X158" s="1052"/>
      <c r="Y158" s="1052"/>
      <c r="Z158" s="1052"/>
      <c r="AA158" s="1052"/>
      <c r="AB158" s="1052"/>
      <c r="AC158" s="1052"/>
      <c r="AD158" s="1052"/>
      <c r="AE158" s="1052"/>
      <c r="AF158" s="1052"/>
      <c r="AG158" s="1052"/>
      <c r="AH158" s="1052"/>
      <c r="AI158" s="1052"/>
      <c r="AJ158" s="1052"/>
      <c r="AN158" s="104"/>
    </row>
    <row r="159" spans="1:40" ht="13.5" customHeight="1" x14ac:dyDescent="0.15">
      <c r="A159" s="1051"/>
      <c r="B159" s="1052"/>
      <c r="C159" s="1052"/>
      <c r="D159" s="1052"/>
      <c r="E159" s="1052"/>
      <c r="F159" s="1052"/>
      <c r="G159" s="1052"/>
      <c r="H159" s="1056"/>
      <c r="I159" s="1057"/>
      <c r="J159" s="1057"/>
      <c r="K159" s="1057"/>
      <c r="L159" s="1057"/>
      <c r="M159" s="1057"/>
      <c r="N159" s="1057"/>
      <c r="O159" s="1057"/>
      <c r="P159" s="1057"/>
      <c r="Q159" s="1057"/>
      <c r="R159" s="1058"/>
      <c r="S159" s="1052"/>
      <c r="T159" s="1052"/>
      <c r="U159" s="1052"/>
      <c r="V159" s="1052"/>
      <c r="W159" s="1052"/>
      <c r="X159" s="1052"/>
      <c r="Y159" s="1052"/>
      <c r="Z159" s="1052"/>
      <c r="AA159" s="1052"/>
      <c r="AB159" s="1052"/>
      <c r="AC159" s="1052"/>
      <c r="AD159" s="1052"/>
      <c r="AE159" s="1052"/>
      <c r="AF159" s="1052"/>
      <c r="AG159" s="1052"/>
      <c r="AH159" s="1052"/>
      <c r="AI159" s="1052"/>
      <c r="AJ159" s="1052"/>
      <c r="AN159" s="104"/>
    </row>
    <row r="160" spans="1:40" ht="13.5" customHeight="1" x14ac:dyDescent="0.15">
      <c r="A160" s="1051"/>
      <c r="B160" s="1052"/>
      <c r="C160" s="1052"/>
      <c r="D160" s="1052"/>
      <c r="E160" s="1052"/>
      <c r="F160" s="1052"/>
      <c r="G160" s="1052"/>
      <c r="H160" s="1059"/>
      <c r="I160" s="1060"/>
      <c r="J160" s="1060"/>
      <c r="K160" s="1060"/>
      <c r="L160" s="1060"/>
      <c r="M160" s="1060"/>
      <c r="N160" s="1060"/>
      <c r="O160" s="1060"/>
      <c r="P160" s="1060"/>
      <c r="Q160" s="1060"/>
      <c r="R160" s="1061"/>
      <c r="S160" s="1052"/>
      <c r="T160" s="1052"/>
      <c r="U160" s="1052"/>
      <c r="V160" s="1052"/>
      <c r="W160" s="1052"/>
      <c r="X160" s="1052"/>
      <c r="Y160" s="1052"/>
      <c r="Z160" s="1052"/>
      <c r="AA160" s="1052"/>
      <c r="AB160" s="1052"/>
      <c r="AC160" s="1052"/>
      <c r="AD160" s="1052"/>
      <c r="AE160" s="1052"/>
      <c r="AF160" s="1052"/>
      <c r="AG160" s="1052"/>
      <c r="AH160" s="1052"/>
      <c r="AI160" s="1052"/>
      <c r="AJ160" s="1052"/>
      <c r="AN160" s="104"/>
    </row>
    <row r="161" spans="1:40" ht="13.5" customHeight="1" x14ac:dyDescent="0.15">
      <c r="A161" s="1051">
        <v>3</v>
      </c>
      <c r="B161" s="1052"/>
      <c r="C161" s="1052"/>
      <c r="D161" s="1052"/>
      <c r="E161" s="1052"/>
      <c r="F161" s="1052"/>
      <c r="G161" s="1052"/>
      <c r="H161" s="1053"/>
      <c r="I161" s="1054"/>
      <c r="J161" s="1054"/>
      <c r="K161" s="1054"/>
      <c r="L161" s="1054"/>
      <c r="M161" s="1054"/>
      <c r="N161" s="1054"/>
      <c r="O161" s="1054"/>
      <c r="P161" s="1054"/>
      <c r="Q161" s="1054"/>
      <c r="R161" s="1055"/>
      <c r="S161" s="1052"/>
      <c r="T161" s="1052"/>
      <c r="U161" s="1052"/>
      <c r="V161" s="1052"/>
      <c r="W161" s="1052"/>
      <c r="X161" s="1052"/>
      <c r="Y161" s="1052"/>
      <c r="Z161" s="1052"/>
      <c r="AA161" s="1052"/>
      <c r="AB161" s="1052"/>
      <c r="AC161" s="1052"/>
      <c r="AD161" s="1052"/>
      <c r="AE161" s="1052"/>
      <c r="AF161" s="1052"/>
      <c r="AG161" s="1052"/>
      <c r="AH161" s="1052"/>
      <c r="AI161" s="1052"/>
      <c r="AJ161" s="1052"/>
      <c r="AN161" s="104"/>
    </row>
    <row r="162" spans="1:40" ht="13.5" customHeight="1" x14ac:dyDescent="0.15">
      <c r="A162" s="1051"/>
      <c r="B162" s="1052"/>
      <c r="C162" s="1052"/>
      <c r="D162" s="1052"/>
      <c r="E162" s="1052"/>
      <c r="F162" s="1052"/>
      <c r="G162" s="1052"/>
      <c r="H162" s="1056"/>
      <c r="I162" s="1057"/>
      <c r="J162" s="1057"/>
      <c r="K162" s="1057"/>
      <c r="L162" s="1057"/>
      <c r="M162" s="1057"/>
      <c r="N162" s="1057"/>
      <c r="O162" s="1057"/>
      <c r="P162" s="1057"/>
      <c r="Q162" s="1057"/>
      <c r="R162" s="1058"/>
      <c r="S162" s="1052"/>
      <c r="T162" s="1052"/>
      <c r="U162" s="1052"/>
      <c r="V162" s="1052"/>
      <c r="W162" s="1052"/>
      <c r="X162" s="1052"/>
      <c r="Y162" s="1052"/>
      <c r="Z162" s="1052"/>
      <c r="AA162" s="1052"/>
      <c r="AB162" s="1052"/>
      <c r="AC162" s="1052"/>
      <c r="AD162" s="1052"/>
      <c r="AE162" s="1052"/>
      <c r="AF162" s="1052"/>
      <c r="AG162" s="1052"/>
      <c r="AH162" s="1052"/>
      <c r="AI162" s="1052"/>
      <c r="AJ162" s="1052"/>
      <c r="AN162" s="104"/>
    </row>
    <row r="163" spans="1:40" ht="13.5" customHeight="1" x14ac:dyDescent="0.15">
      <c r="A163" s="1051"/>
      <c r="B163" s="1052"/>
      <c r="C163" s="1052"/>
      <c r="D163" s="1052"/>
      <c r="E163" s="1052"/>
      <c r="F163" s="1052"/>
      <c r="G163" s="1052"/>
      <c r="H163" s="1056"/>
      <c r="I163" s="1057"/>
      <c r="J163" s="1057"/>
      <c r="K163" s="1057"/>
      <c r="L163" s="1057"/>
      <c r="M163" s="1057"/>
      <c r="N163" s="1057"/>
      <c r="O163" s="1057"/>
      <c r="P163" s="1057"/>
      <c r="Q163" s="1057"/>
      <c r="R163" s="1058"/>
      <c r="S163" s="1052"/>
      <c r="T163" s="1052"/>
      <c r="U163" s="1052"/>
      <c r="V163" s="1052"/>
      <c r="W163" s="1052"/>
      <c r="X163" s="1052"/>
      <c r="Y163" s="1052"/>
      <c r="Z163" s="1052"/>
      <c r="AA163" s="1052"/>
      <c r="AB163" s="1052"/>
      <c r="AC163" s="1052"/>
      <c r="AD163" s="1052"/>
      <c r="AE163" s="1052"/>
      <c r="AF163" s="1052"/>
      <c r="AG163" s="1052"/>
      <c r="AH163" s="1052"/>
      <c r="AI163" s="1052"/>
      <c r="AJ163" s="1052"/>
      <c r="AN163" s="104"/>
    </row>
    <row r="164" spans="1:40" ht="13.5" customHeight="1" x14ac:dyDescent="0.15">
      <c r="A164" s="1051"/>
      <c r="B164" s="1052"/>
      <c r="C164" s="1052"/>
      <c r="D164" s="1052"/>
      <c r="E164" s="1052"/>
      <c r="F164" s="1052"/>
      <c r="G164" s="1052"/>
      <c r="H164" s="1056"/>
      <c r="I164" s="1057"/>
      <c r="J164" s="1057"/>
      <c r="K164" s="1057"/>
      <c r="L164" s="1057"/>
      <c r="M164" s="1057"/>
      <c r="N164" s="1057"/>
      <c r="O164" s="1057"/>
      <c r="P164" s="1057"/>
      <c r="Q164" s="1057"/>
      <c r="R164" s="1058"/>
      <c r="S164" s="1052"/>
      <c r="T164" s="1052"/>
      <c r="U164" s="1052"/>
      <c r="V164" s="1052"/>
      <c r="W164" s="1052"/>
      <c r="X164" s="1052"/>
      <c r="Y164" s="1052"/>
      <c r="Z164" s="1052"/>
      <c r="AA164" s="1052"/>
      <c r="AB164" s="1052"/>
      <c r="AC164" s="1052"/>
      <c r="AD164" s="1052"/>
      <c r="AE164" s="1052"/>
      <c r="AF164" s="1052"/>
      <c r="AG164" s="1052"/>
      <c r="AH164" s="1052"/>
      <c r="AI164" s="1052"/>
      <c r="AJ164" s="1052"/>
      <c r="AN164" s="104"/>
    </row>
    <row r="165" spans="1:40" ht="13.5" customHeight="1" x14ac:dyDescent="0.15">
      <c r="A165" s="1051"/>
      <c r="B165" s="1052"/>
      <c r="C165" s="1052"/>
      <c r="D165" s="1052"/>
      <c r="E165" s="1052"/>
      <c r="F165" s="1052"/>
      <c r="G165" s="1052"/>
      <c r="H165" s="1059"/>
      <c r="I165" s="1060"/>
      <c r="J165" s="1060"/>
      <c r="K165" s="1060"/>
      <c r="L165" s="1060"/>
      <c r="M165" s="1060"/>
      <c r="N165" s="1060"/>
      <c r="O165" s="1060"/>
      <c r="P165" s="1060"/>
      <c r="Q165" s="1060"/>
      <c r="R165" s="1061"/>
      <c r="S165" s="1052"/>
      <c r="T165" s="1052"/>
      <c r="U165" s="1052"/>
      <c r="V165" s="1052"/>
      <c r="W165" s="1052"/>
      <c r="X165" s="1052"/>
      <c r="Y165" s="1052"/>
      <c r="Z165" s="1052"/>
      <c r="AA165" s="1052"/>
      <c r="AB165" s="1052"/>
      <c r="AC165" s="1052"/>
      <c r="AD165" s="1052"/>
      <c r="AE165" s="1052"/>
      <c r="AF165" s="1052"/>
      <c r="AG165" s="1052"/>
      <c r="AH165" s="1052"/>
      <c r="AI165" s="1052"/>
      <c r="AJ165" s="1052"/>
    </row>
    <row r="166" spans="1:40" ht="12.6" customHeight="1" thickBot="1" x14ac:dyDescent="0.2"/>
    <row r="167" spans="1:40" ht="12" customHeight="1" thickTop="1" x14ac:dyDescent="0.15">
      <c r="AK167" s="353"/>
      <c r="AL167" s="353"/>
    </row>
    <row r="168" spans="1:40" ht="13.5" customHeight="1" x14ac:dyDescent="0.15">
      <c r="D168" s="28"/>
    </row>
    <row r="169" spans="1:40" ht="13.5" customHeight="1" x14ac:dyDescent="0.15">
      <c r="A169" s="29" t="s">
        <v>1111</v>
      </c>
      <c r="D169" s="28"/>
    </row>
    <row r="170" spans="1:40" ht="13.5" customHeight="1"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row>
    <row r="171" spans="1:40" ht="13.5" customHeight="1" x14ac:dyDescent="0.15">
      <c r="A171" s="9" t="s">
        <v>34</v>
      </c>
      <c r="B171" s="9"/>
      <c r="C171" s="101" t="s">
        <v>357</v>
      </c>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40" ht="13.5" customHeight="1" x14ac:dyDescent="0.15">
      <c r="A172" s="9"/>
      <c r="B172" s="9"/>
      <c r="C172" s="101" t="s">
        <v>358</v>
      </c>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40" ht="13.5" customHeight="1" x14ac:dyDescent="0.15">
      <c r="A173" s="9"/>
      <c r="B173" s="9"/>
      <c r="C173" s="101" t="s">
        <v>364</v>
      </c>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40" ht="13.5" customHeight="1" x14ac:dyDescent="0.15">
      <c r="A174" s="9"/>
      <c r="B174" s="9"/>
      <c r="C174" s="101" t="s">
        <v>365</v>
      </c>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40" ht="6.75" customHeight="1" x14ac:dyDescent="0.1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40" ht="13.5" customHeight="1" x14ac:dyDescent="0.15">
      <c r="A176" s="1062" t="s">
        <v>347</v>
      </c>
      <c r="B176" s="1063"/>
      <c r="C176" s="1063"/>
      <c r="D176" s="1063"/>
      <c r="E176" s="1063"/>
      <c r="F176" s="1063"/>
      <c r="G176" s="1064"/>
      <c r="H176" s="1083" t="s">
        <v>353</v>
      </c>
      <c r="I176" s="1084"/>
      <c r="J176" s="1084"/>
      <c r="K176" s="1084"/>
      <c r="L176" s="1084"/>
      <c r="M176" s="1084"/>
      <c r="N176" s="1084"/>
      <c r="O176" s="1084"/>
      <c r="P176" s="1084"/>
      <c r="Q176" s="1084"/>
      <c r="R176" s="1085"/>
      <c r="S176" s="1083" t="s">
        <v>354</v>
      </c>
      <c r="T176" s="1084"/>
      <c r="U176" s="1084"/>
      <c r="V176" s="1084"/>
      <c r="W176" s="1084"/>
      <c r="X176" s="1084"/>
      <c r="Y176" s="1084"/>
      <c r="Z176" s="1084"/>
      <c r="AA176" s="1084"/>
      <c r="AB176" s="1085"/>
      <c r="AC176" s="1083" t="s">
        <v>348</v>
      </c>
      <c r="AD176" s="1084"/>
      <c r="AE176" s="1084"/>
      <c r="AF176" s="1084"/>
      <c r="AG176" s="1084"/>
      <c r="AH176" s="1084"/>
      <c r="AI176" s="1084"/>
      <c r="AJ176" s="1085"/>
    </row>
    <row r="177" spans="1:36" ht="13.5" customHeight="1" x14ac:dyDescent="0.15">
      <c r="A177" s="1065"/>
      <c r="B177" s="1066"/>
      <c r="C177" s="1066"/>
      <c r="D177" s="1066"/>
      <c r="E177" s="1066"/>
      <c r="F177" s="1066"/>
      <c r="G177" s="1067"/>
      <c r="H177" s="1009"/>
      <c r="I177" s="1010"/>
      <c r="J177" s="1010"/>
      <c r="K177" s="1010"/>
      <c r="L177" s="1010"/>
      <c r="M177" s="1010"/>
      <c r="N177" s="1010"/>
      <c r="O177" s="1010"/>
      <c r="P177" s="1010"/>
      <c r="Q177" s="1010"/>
      <c r="R177" s="1011"/>
      <c r="S177" s="1009"/>
      <c r="T177" s="1010"/>
      <c r="U177" s="1010"/>
      <c r="V177" s="1010"/>
      <c r="W177" s="1010"/>
      <c r="X177" s="1010"/>
      <c r="Y177" s="1010"/>
      <c r="Z177" s="1010"/>
      <c r="AA177" s="1010"/>
      <c r="AB177" s="1011"/>
      <c r="AC177" s="1009"/>
      <c r="AD177" s="1010"/>
      <c r="AE177" s="1010"/>
      <c r="AF177" s="1010"/>
      <c r="AG177" s="1010"/>
      <c r="AH177" s="1010"/>
      <c r="AI177" s="1010"/>
      <c r="AJ177" s="1011"/>
    </row>
    <row r="178" spans="1:36" ht="13.5" customHeight="1" x14ac:dyDescent="0.15">
      <c r="A178" s="1068"/>
      <c r="B178" s="1069"/>
      <c r="C178" s="1069"/>
      <c r="D178" s="1069"/>
      <c r="E178" s="1069"/>
      <c r="F178" s="1069"/>
      <c r="G178" s="1070"/>
      <c r="H178" s="1068"/>
      <c r="I178" s="1069"/>
      <c r="J178" s="1069"/>
      <c r="K178" s="1069"/>
      <c r="L178" s="1069"/>
      <c r="M178" s="1069"/>
      <c r="N178" s="1069"/>
      <c r="O178" s="1069"/>
      <c r="P178" s="1069"/>
      <c r="Q178" s="1069"/>
      <c r="R178" s="1070"/>
      <c r="S178" s="1068"/>
      <c r="T178" s="1069"/>
      <c r="U178" s="1069"/>
      <c r="V178" s="1069"/>
      <c r="W178" s="1069"/>
      <c r="X178" s="1069"/>
      <c r="Y178" s="1069"/>
      <c r="Z178" s="1069"/>
      <c r="AA178" s="1069"/>
      <c r="AB178" s="1070"/>
      <c r="AC178" s="93" t="s">
        <v>349</v>
      </c>
      <c r="AD178" s="90"/>
      <c r="AE178" s="90"/>
      <c r="AF178" s="90"/>
      <c r="AG178" s="90"/>
      <c r="AH178" s="90"/>
      <c r="AI178" s="90"/>
      <c r="AJ178" s="91"/>
    </row>
    <row r="179" spans="1:36" x14ac:dyDescent="0.15">
      <c r="A179" s="1071"/>
      <c r="B179" s="1072"/>
      <c r="C179" s="1072"/>
      <c r="D179" s="1072"/>
      <c r="E179" s="1072"/>
      <c r="F179" s="1072"/>
      <c r="G179" s="1073"/>
      <c r="H179" s="1071"/>
      <c r="I179" s="1072"/>
      <c r="J179" s="1072"/>
      <c r="K179" s="1072"/>
      <c r="L179" s="1072"/>
      <c r="M179" s="1072"/>
      <c r="N179" s="1072"/>
      <c r="O179" s="1072"/>
      <c r="P179" s="1072"/>
      <c r="Q179" s="1072"/>
      <c r="R179" s="1073"/>
      <c r="S179" s="1071"/>
      <c r="T179" s="1072"/>
      <c r="U179" s="1072"/>
      <c r="V179" s="1072"/>
      <c r="W179" s="1072"/>
      <c r="X179" s="1072"/>
      <c r="Y179" s="1072"/>
      <c r="Z179" s="1072"/>
      <c r="AA179" s="1072"/>
      <c r="AB179" s="1073"/>
      <c r="AC179" s="1077"/>
      <c r="AD179" s="1078"/>
      <c r="AE179" s="1078"/>
      <c r="AF179" s="1078"/>
      <c r="AG179" s="1078"/>
      <c r="AH179" s="1078"/>
      <c r="AI179" s="1078"/>
      <c r="AJ179" s="1079"/>
    </row>
    <row r="180" spans="1:36" x14ac:dyDescent="0.15">
      <c r="A180" s="1071"/>
      <c r="B180" s="1072"/>
      <c r="C180" s="1072"/>
      <c r="D180" s="1072"/>
      <c r="E180" s="1072"/>
      <c r="F180" s="1072"/>
      <c r="G180" s="1073"/>
      <c r="H180" s="1071"/>
      <c r="I180" s="1072"/>
      <c r="J180" s="1072"/>
      <c r="K180" s="1072"/>
      <c r="L180" s="1072"/>
      <c r="M180" s="1072"/>
      <c r="N180" s="1072"/>
      <c r="O180" s="1072"/>
      <c r="P180" s="1072"/>
      <c r="Q180" s="1072"/>
      <c r="R180" s="1073"/>
      <c r="S180" s="1071"/>
      <c r="T180" s="1072"/>
      <c r="U180" s="1072"/>
      <c r="V180" s="1072"/>
      <c r="W180" s="1072"/>
      <c r="X180" s="1072"/>
      <c r="Y180" s="1072"/>
      <c r="Z180" s="1072"/>
      <c r="AA180" s="1072"/>
      <c r="AB180" s="1073"/>
      <c r="AC180" s="1077"/>
      <c r="AD180" s="1078"/>
      <c r="AE180" s="1078"/>
      <c r="AF180" s="1078"/>
      <c r="AG180" s="1078"/>
      <c r="AH180" s="1078"/>
      <c r="AI180" s="1078"/>
      <c r="AJ180" s="1079"/>
    </row>
    <row r="181" spans="1:36" x14ac:dyDescent="0.15">
      <c r="A181" s="1071"/>
      <c r="B181" s="1072"/>
      <c r="C181" s="1072"/>
      <c r="D181" s="1072"/>
      <c r="E181" s="1072"/>
      <c r="F181" s="1072"/>
      <c r="G181" s="1073"/>
      <c r="H181" s="1071"/>
      <c r="I181" s="1072"/>
      <c r="J181" s="1072"/>
      <c r="K181" s="1072"/>
      <c r="L181" s="1072"/>
      <c r="M181" s="1072"/>
      <c r="N181" s="1072"/>
      <c r="O181" s="1072"/>
      <c r="P181" s="1072"/>
      <c r="Q181" s="1072"/>
      <c r="R181" s="1073"/>
      <c r="S181" s="1071"/>
      <c r="T181" s="1072"/>
      <c r="U181" s="1072"/>
      <c r="V181" s="1072"/>
      <c r="W181" s="1072"/>
      <c r="X181" s="1072"/>
      <c r="Y181" s="1072"/>
      <c r="Z181" s="1072"/>
      <c r="AA181" s="1072"/>
      <c r="AB181" s="1073"/>
      <c r="AC181" s="94" t="s">
        <v>350</v>
      </c>
      <c r="AD181" s="9"/>
      <c r="AE181" s="9"/>
      <c r="AF181" s="9"/>
      <c r="AG181" s="9"/>
      <c r="AH181" s="9"/>
      <c r="AI181" s="9"/>
      <c r="AJ181" s="89"/>
    </row>
    <row r="182" spans="1:36" x14ac:dyDescent="0.15">
      <c r="A182" s="1071"/>
      <c r="B182" s="1072"/>
      <c r="C182" s="1072"/>
      <c r="D182" s="1072"/>
      <c r="E182" s="1072"/>
      <c r="F182" s="1072"/>
      <c r="G182" s="1073"/>
      <c r="H182" s="1071"/>
      <c r="I182" s="1072"/>
      <c r="J182" s="1072"/>
      <c r="K182" s="1072"/>
      <c r="L182" s="1072"/>
      <c r="M182" s="1072"/>
      <c r="N182" s="1072"/>
      <c r="O182" s="1072"/>
      <c r="P182" s="1072"/>
      <c r="Q182" s="1072"/>
      <c r="R182" s="1073"/>
      <c r="S182" s="1071"/>
      <c r="T182" s="1072"/>
      <c r="U182" s="1072"/>
      <c r="V182" s="1072"/>
      <c r="W182" s="1072"/>
      <c r="X182" s="1072"/>
      <c r="Y182" s="1072"/>
      <c r="Z182" s="1072"/>
      <c r="AA182" s="1072"/>
      <c r="AB182" s="1073"/>
      <c r="AC182" s="1077"/>
      <c r="AD182" s="1078"/>
      <c r="AE182" s="1078"/>
      <c r="AF182" s="1078"/>
      <c r="AG182" s="1078"/>
      <c r="AH182" s="1078"/>
      <c r="AI182" s="1078"/>
      <c r="AJ182" s="1079"/>
    </row>
    <row r="183" spans="1:36" x14ac:dyDescent="0.15">
      <c r="A183" s="1074"/>
      <c r="B183" s="1075"/>
      <c r="C183" s="1075"/>
      <c r="D183" s="1075"/>
      <c r="E183" s="1075"/>
      <c r="F183" s="1075"/>
      <c r="G183" s="1076"/>
      <c r="H183" s="1074"/>
      <c r="I183" s="1075"/>
      <c r="J183" s="1075"/>
      <c r="K183" s="1075"/>
      <c r="L183" s="1075"/>
      <c r="M183" s="1075"/>
      <c r="N183" s="1075"/>
      <c r="O183" s="1075"/>
      <c r="P183" s="1075"/>
      <c r="Q183" s="1075"/>
      <c r="R183" s="1076"/>
      <c r="S183" s="1074"/>
      <c r="T183" s="1075"/>
      <c r="U183" s="1075"/>
      <c r="V183" s="1075"/>
      <c r="W183" s="1075"/>
      <c r="X183" s="1075"/>
      <c r="Y183" s="1075"/>
      <c r="Z183" s="1075"/>
      <c r="AA183" s="1075"/>
      <c r="AB183" s="1076"/>
      <c r="AC183" s="1080"/>
      <c r="AD183" s="1081"/>
      <c r="AE183" s="1081"/>
      <c r="AF183" s="1081"/>
      <c r="AG183" s="1081"/>
      <c r="AH183" s="1081"/>
      <c r="AI183" s="1081"/>
      <c r="AJ183" s="1082"/>
    </row>
    <row r="184" spans="1:36" x14ac:dyDescent="0.15">
      <c r="A184" s="1068"/>
      <c r="B184" s="1069"/>
      <c r="C184" s="1069"/>
      <c r="D184" s="1069"/>
      <c r="E184" s="1069"/>
      <c r="F184" s="1069"/>
      <c r="G184" s="1070"/>
      <c r="H184" s="1068"/>
      <c r="I184" s="1069"/>
      <c r="J184" s="1069"/>
      <c r="K184" s="1069"/>
      <c r="L184" s="1069"/>
      <c r="M184" s="1069"/>
      <c r="N184" s="1069"/>
      <c r="O184" s="1069"/>
      <c r="P184" s="1069"/>
      <c r="Q184" s="1069"/>
      <c r="R184" s="1070"/>
      <c r="S184" s="1068"/>
      <c r="T184" s="1069"/>
      <c r="U184" s="1069"/>
      <c r="V184" s="1069"/>
      <c r="W184" s="1069"/>
      <c r="X184" s="1069"/>
      <c r="Y184" s="1069"/>
      <c r="Z184" s="1069"/>
      <c r="AA184" s="1069"/>
      <c r="AB184" s="1070"/>
      <c r="AC184" s="93" t="s">
        <v>349</v>
      </c>
      <c r="AD184" s="90"/>
      <c r="AE184" s="90"/>
      <c r="AF184" s="90"/>
      <c r="AG184" s="90"/>
      <c r="AH184" s="90"/>
      <c r="AI184" s="90"/>
      <c r="AJ184" s="91"/>
    </row>
    <row r="185" spans="1:36" x14ac:dyDescent="0.15">
      <c r="A185" s="1071"/>
      <c r="B185" s="1072"/>
      <c r="C185" s="1072"/>
      <c r="D185" s="1072"/>
      <c r="E185" s="1072"/>
      <c r="F185" s="1072"/>
      <c r="G185" s="1073"/>
      <c r="H185" s="1071"/>
      <c r="I185" s="1072"/>
      <c r="J185" s="1072"/>
      <c r="K185" s="1072"/>
      <c r="L185" s="1072"/>
      <c r="M185" s="1072"/>
      <c r="N185" s="1072"/>
      <c r="O185" s="1072"/>
      <c r="P185" s="1072"/>
      <c r="Q185" s="1072"/>
      <c r="R185" s="1073"/>
      <c r="S185" s="1071"/>
      <c r="T185" s="1072"/>
      <c r="U185" s="1072"/>
      <c r="V185" s="1072"/>
      <c r="W185" s="1072"/>
      <c r="X185" s="1072"/>
      <c r="Y185" s="1072"/>
      <c r="Z185" s="1072"/>
      <c r="AA185" s="1072"/>
      <c r="AB185" s="1073"/>
      <c r="AC185" s="1077"/>
      <c r="AD185" s="1078"/>
      <c r="AE185" s="1078"/>
      <c r="AF185" s="1078"/>
      <c r="AG185" s="1078"/>
      <c r="AH185" s="1078"/>
      <c r="AI185" s="1078"/>
      <c r="AJ185" s="1079"/>
    </row>
    <row r="186" spans="1:36" x14ac:dyDescent="0.15">
      <c r="A186" s="1071"/>
      <c r="B186" s="1072"/>
      <c r="C186" s="1072"/>
      <c r="D186" s="1072"/>
      <c r="E186" s="1072"/>
      <c r="F186" s="1072"/>
      <c r="G186" s="1073"/>
      <c r="H186" s="1071"/>
      <c r="I186" s="1072"/>
      <c r="J186" s="1072"/>
      <c r="K186" s="1072"/>
      <c r="L186" s="1072"/>
      <c r="M186" s="1072"/>
      <c r="N186" s="1072"/>
      <c r="O186" s="1072"/>
      <c r="P186" s="1072"/>
      <c r="Q186" s="1072"/>
      <c r="R186" s="1073"/>
      <c r="S186" s="1071"/>
      <c r="T186" s="1072"/>
      <c r="U186" s="1072"/>
      <c r="V186" s="1072"/>
      <c r="W186" s="1072"/>
      <c r="X186" s="1072"/>
      <c r="Y186" s="1072"/>
      <c r="Z186" s="1072"/>
      <c r="AA186" s="1072"/>
      <c r="AB186" s="1073"/>
      <c r="AC186" s="1077"/>
      <c r="AD186" s="1078"/>
      <c r="AE186" s="1078"/>
      <c r="AF186" s="1078"/>
      <c r="AG186" s="1078"/>
      <c r="AH186" s="1078"/>
      <c r="AI186" s="1078"/>
      <c r="AJ186" s="1079"/>
    </row>
    <row r="187" spans="1:36" x14ac:dyDescent="0.15">
      <c r="A187" s="1071"/>
      <c r="B187" s="1072"/>
      <c r="C187" s="1072"/>
      <c r="D187" s="1072"/>
      <c r="E187" s="1072"/>
      <c r="F187" s="1072"/>
      <c r="G187" s="1073"/>
      <c r="H187" s="1071"/>
      <c r="I187" s="1072"/>
      <c r="J187" s="1072"/>
      <c r="K187" s="1072"/>
      <c r="L187" s="1072"/>
      <c r="M187" s="1072"/>
      <c r="N187" s="1072"/>
      <c r="O187" s="1072"/>
      <c r="P187" s="1072"/>
      <c r="Q187" s="1072"/>
      <c r="R187" s="1073"/>
      <c r="S187" s="1071"/>
      <c r="T187" s="1072"/>
      <c r="U187" s="1072"/>
      <c r="V187" s="1072"/>
      <c r="W187" s="1072"/>
      <c r="X187" s="1072"/>
      <c r="Y187" s="1072"/>
      <c r="Z187" s="1072"/>
      <c r="AA187" s="1072"/>
      <c r="AB187" s="1073"/>
      <c r="AC187" s="94" t="s">
        <v>350</v>
      </c>
      <c r="AD187" s="9"/>
      <c r="AE187" s="9"/>
      <c r="AF187" s="9"/>
      <c r="AG187" s="9"/>
      <c r="AH187" s="9"/>
      <c r="AI187" s="9"/>
      <c r="AJ187" s="89"/>
    </row>
    <row r="188" spans="1:36" x14ac:dyDescent="0.15">
      <c r="A188" s="1071"/>
      <c r="B188" s="1072"/>
      <c r="C188" s="1072"/>
      <c r="D188" s="1072"/>
      <c r="E188" s="1072"/>
      <c r="F188" s="1072"/>
      <c r="G188" s="1073"/>
      <c r="H188" s="1071"/>
      <c r="I188" s="1072"/>
      <c r="J188" s="1072"/>
      <c r="K188" s="1072"/>
      <c r="L188" s="1072"/>
      <c r="M188" s="1072"/>
      <c r="N188" s="1072"/>
      <c r="O188" s="1072"/>
      <c r="P188" s="1072"/>
      <c r="Q188" s="1072"/>
      <c r="R188" s="1073"/>
      <c r="S188" s="1071"/>
      <c r="T188" s="1072"/>
      <c r="U188" s="1072"/>
      <c r="V188" s="1072"/>
      <c r="W188" s="1072"/>
      <c r="X188" s="1072"/>
      <c r="Y188" s="1072"/>
      <c r="Z188" s="1072"/>
      <c r="AA188" s="1072"/>
      <c r="AB188" s="1073"/>
      <c r="AC188" s="1077"/>
      <c r="AD188" s="1078"/>
      <c r="AE188" s="1078"/>
      <c r="AF188" s="1078"/>
      <c r="AG188" s="1078"/>
      <c r="AH188" s="1078"/>
      <c r="AI188" s="1078"/>
      <c r="AJ188" s="1079"/>
    </row>
    <row r="189" spans="1:36" x14ac:dyDescent="0.15">
      <c r="A189" s="1074"/>
      <c r="B189" s="1075"/>
      <c r="C189" s="1075"/>
      <c r="D189" s="1075"/>
      <c r="E189" s="1075"/>
      <c r="F189" s="1075"/>
      <c r="G189" s="1076"/>
      <c r="H189" s="1074"/>
      <c r="I189" s="1075"/>
      <c r="J189" s="1075"/>
      <c r="K189" s="1075"/>
      <c r="L189" s="1075"/>
      <c r="M189" s="1075"/>
      <c r="N189" s="1075"/>
      <c r="O189" s="1075"/>
      <c r="P189" s="1075"/>
      <c r="Q189" s="1075"/>
      <c r="R189" s="1076"/>
      <c r="S189" s="1074"/>
      <c r="T189" s="1075"/>
      <c r="U189" s="1075"/>
      <c r="V189" s="1075"/>
      <c r="W189" s="1075"/>
      <c r="X189" s="1075"/>
      <c r="Y189" s="1075"/>
      <c r="Z189" s="1075"/>
      <c r="AA189" s="1075"/>
      <c r="AB189" s="1076"/>
      <c r="AC189" s="1080"/>
      <c r="AD189" s="1081"/>
      <c r="AE189" s="1081"/>
      <c r="AF189" s="1081"/>
      <c r="AG189" s="1081"/>
      <c r="AH189" s="1081"/>
      <c r="AI189" s="1081"/>
      <c r="AJ189" s="1082"/>
    </row>
    <row r="190" spans="1:36" x14ac:dyDescent="0.15">
      <c r="A190" s="1068"/>
      <c r="B190" s="1069"/>
      <c r="C190" s="1069"/>
      <c r="D190" s="1069"/>
      <c r="E190" s="1069"/>
      <c r="F190" s="1069"/>
      <c r="G190" s="1070"/>
      <c r="H190" s="1068"/>
      <c r="I190" s="1069"/>
      <c r="J190" s="1069"/>
      <c r="K190" s="1069"/>
      <c r="L190" s="1069"/>
      <c r="M190" s="1069"/>
      <c r="N190" s="1069"/>
      <c r="O190" s="1069"/>
      <c r="P190" s="1069"/>
      <c r="Q190" s="1069"/>
      <c r="R190" s="1070"/>
      <c r="S190" s="1068"/>
      <c r="T190" s="1069"/>
      <c r="U190" s="1069"/>
      <c r="V190" s="1069"/>
      <c r="W190" s="1069"/>
      <c r="X190" s="1069"/>
      <c r="Y190" s="1069"/>
      <c r="Z190" s="1069"/>
      <c r="AA190" s="1069"/>
      <c r="AB190" s="1070"/>
      <c r="AC190" s="93" t="s">
        <v>349</v>
      </c>
      <c r="AD190" s="90"/>
      <c r="AE190" s="90"/>
      <c r="AF190" s="90"/>
      <c r="AG190" s="90"/>
      <c r="AH190" s="90"/>
      <c r="AI190" s="90"/>
      <c r="AJ190" s="91"/>
    </row>
    <row r="191" spans="1:36" x14ac:dyDescent="0.15">
      <c r="A191" s="1071"/>
      <c r="B191" s="1072"/>
      <c r="C191" s="1072"/>
      <c r="D191" s="1072"/>
      <c r="E191" s="1072"/>
      <c r="F191" s="1072"/>
      <c r="G191" s="1073"/>
      <c r="H191" s="1071"/>
      <c r="I191" s="1072"/>
      <c r="J191" s="1072"/>
      <c r="K191" s="1072"/>
      <c r="L191" s="1072"/>
      <c r="M191" s="1072"/>
      <c r="N191" s="1072"/>
      <c r="O191" s="1072"/>
      <c r="P191" s="1072"/>
      <c r="Q191" s="1072"/>
      <c r="R191" s="1073"/>
      <c r="S191" s="1071"/>
      <c r="T191" s="1072"/>
      <c r="U191" s="1072"/>
      <c r="V191" s="1072"/>
      <c r="W191" s="1072"/>
      <c r="X191" s="1072"/>
      <c r="Y191" s="1072"/>
      <c r="Z191" s="1072"/>
      <c r="AA191" s="1072"/>
      <c r="AB191" s="1073"/>
      <c r="AC191" s="1077"/>
      <c r="AD191" s="1078"/>
      <c r="AE191" s="1078"/>
      <c r="AF191" s="1078"/>
      <c r="AG191" s="1078"/>
      <c r="AH191" s="1078"/>
      <c r="AI191" s="1078"/>
      <c r="AJ191" s="1079"/>
    </row>
    <row r="192" spans="1:36" x14ac:dyDescent="0.15">
      <c r="A192" s="1071"/>
      <c r="B192" s="1072"/>
      <c r="C192" s="1072"/>
      <c r="D192" s="1072"/>
      <c r="E192" s="1072"/>
      <c r="F192" s="1072"/>
      <c r="G192" s="1073"/>
      <c r="H192" s="1071"/>
      <c r="I192" s="1072"/>
      <c r="J192" s="1072"/>
      <c r="K192" s="1072"/>
      <c r="L192" s="1072"/>
      <c r="M192" s="1072"/>
      <c r="N192" s="1072"/>
      <c r="O192" s="1072"/>
      <c r="P192" s="1072"/>
      <c r="Q192" s="1072"/>
      <c r="R192" s="1073"/>
      <c r="S192" s="1071"/>
      <c r="T192" s="1072"/>
      <c r="U192" s="1072"/>
      <c r="V192" s="1072"/>
      <c r="W192" s="1072"/>
      <c r="X192" s="1072"/>
      <c r="Y192" s="1072"/>
      <c r="Z192" s="1072"/>
      <c r="AA192" s="1072"/>
      <c r="AB192" s="1073"/>
      <c r="AC192" s="1077"/>
      <c r="AD192" s="1078"/>
      <c r="AE192" s="1078"/>
      <c r="AF192" s="1078"/>
      <c r="AG192" s="1078"/>
      <c r="AH192" s="1078"/>
      <c r="AI192" s="1078"/>
      <c r="AJ192" s="1079"/>
    </row>
    <row r="193" spans="1:36" x14ac:dyDescent="0.15">
      <c r="A193" s="1071"/>
      <c r="B193" s="1072"/>
      <c r="C193" s="1072"/>
      <c r="D193" s="1072"/>
      <c r="E193" s="1072"/>
      <c r="F193" s="1072"/>
      <c r="G193" s="1073"/>
      <c r="H193" s="1071"/>
      <c r="I193" s="1072"/>
      <c r="J193" s="1072"/>
      <c r="K193" s="1072"/>
      <c r="L193" s="1072"/>
      <c r="M193" s="1072"/>
      <c r="N193" s="1072"/>
      <c r="O193" s="1072"/>
      <c r="P193" s="1072"/>
      <c r="Q193" s="1072"/>
      <c r="R193" s="1073"/>
      <c r="S193" s="1071"/>
      <c r="T193" s="1072"/>
      <c r="U193" s="1072"/>
      <c r="V193" s="1072"/>
      <c r="W193" s="1072"/>
      <c r="X193" s="1072"/>
      <c r="Y193" s="1072"/>
      <c r="Z193" s="1072"/>
      <c r="AA193" s="1072"/>
      <c r="AB193" s="1073"/>
      <c r="AC193" s="94" t="s">
        <v>350</v>
      </c>
      <c r="AD193" s="9"/>
      <c r="AE193" s="9"/>
      <c r="AF193" s="9"/>
      <c r="AG193" s="9"/>
      <c r="AH193" s="9"/>
      <c r="AI193" s="9"/>
      <c r="AJ193" s="89"/>
    </row>
    <row r="194" spans="1:36" x14ac:dyDescent="0.15">
      <c r="A194" s="1071"/>
      <c r="B194" s="1072"/>
      <c r="C194" s="1072"/>
      <c r="D194" s="1072"/>
      <c r="E194" s="1072"/>
      <c r="F194" s="1072"/>
      <c r="G194" s="1073"/>
      <c r="H194" s="1071"/>
      <c r="I194" s="1072"/>
      <c r="J194" s="1072"/>
      <c r="K194" s="1072"/>
      <c r="L194" s="1072"/>
      <c r="M194" s="1072"/>
      <c r="N194" s="1072"/>
      <c r="O194" s="1072"/>
      <c r="P194" s="1072"/>
      <c r="Q194" s="1072"/>
      <c r="R194" s="1073"/>
      <c r="S194" s="1071"/>
      <c r="T194" s="1072"/>
      <c r="U194" s="1072"/>
      <c r="V194" s="1072"/>
      <c r="W194" s="1072"/>
      <c r="X194" s="1072"/>
      <c r="Y194" s="1072"/>
      <c r="Z194" s="1072"/>
      <c r="AA194" s="1072"/>
      <c r="AB194" s="1073"/>
      <c r="AC194" s="1077"/>
      <c r="AD194" s="1078"/>
      <c r="AE194" s="1078"/>
      <c r="AF194" s="1078"/>
      <c r="AG194" s="1078"/>
      <c r="AH194" s="1078"/>
      <c r="AI194" s="1078"/>
      <c r="AJ194" s="1079"/>
    </row>
    <row r="195" spans="1:36" x14ac:dyDescent="0.15">
      <c r="A195" s="1074"/>
      <c r="B195" s="1075"/>
      <c r="C195" s="1075"/>
      <c r="D195" s="1075"/>
      <c r="E195" s="1075"/>
      <c r="F195" s="1075"/>
      <c r="G195" s="1076"/>
      <c r="H195" s="1074"/>
      <c r="I195" s="1075"/>
      <c r="J195" s="1075"/>
      <c r="K195" s="1075"/>
      <c r="L195" s="1075"/>
      <c r="M195" s="1075"/>
      <c r="N195" s="1075"/>
      <c r="O195" s="1075"/>
      <c r="P195" s="1075"/>
      <c r="Q195" s="1075"/>
      <c r="R195" s="1076"/>
      <c r="S195" s="1074"/>
      <c r="T195" s="1075"/>
      <c r="U195" s="1075"/>
      <c r="V195" s="1075"/>
      <c r="W195" s="1075"/>
      <c r="X195" s="1075"/>
      <c r="Y195" s="1075"/>
      <c r="Z195" s="1075"/>
      <c r="AA195" s="1075"/>
      <c r="AB195" s="1076"/>
      <c r="AC195" s="1080"/>
      <c r="AD195" s="1081"/>
      <c r="AE195" s="1081"/>
      <c r="AF195" s="1081"/>
      <c r="AG195" s="1081"/>
      <c r="AH195" s="1081"/>
      <c r="AI195" s="1081"/>
      <c r="AJ195" s="1082"/>
    </row>
    <row r="196" spans="1:36" x14ac:dyDescent="0.1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5"/>
      <c r="AD196" s="95"/>
      <c r="AE196" s="95"/>
      <c r="AF196" s="95"/>
      <c r="AG196" s="95"/>
      <c r="AH196" s="95"/>
      <c r="AI196" s="95"/>
      <c r="AJ196" s="95"/>
    </row>
    <row r="197" spans="1:36" x14ac:dyDescent="0.1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x14ac:dyDescent="0.15">
      <c r="A198" s="8" t="s">
        <v>1113</v>
      </c>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x14ac:dyDescent="0.1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x14ac:dyDescent="0.15">
      <c r="A200" s="9"/>
      <c r="B200" s="9"/>
      <c r="C200" s="101" t="s">
        <v>154</v>
      </c>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6.75" customHeight="1" x14ac:dyDescent="0.15">
      <c r="A201" s="9"/>
      <c r="B201" s="9"/>
      <c r="C201" s="88"/>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x14ac:dyDescent="0.15">
      <c r="A202" s="1062" t="s">
        <v>155</v>
      </c>
      <c r="B202" s="1063"/>
      <c r="C202" s="1063"/>
      <c r="D202" s="1063"/>
      <c r="E202" s="1063"/>
      <c r="F202" s="1063"/>
      <c r="G202" s="1064"/>
      <c r="H202" s="1062" t="s">
        <v>351</v>
      </c>
      <c r="I202" s="1063"/>
      <c r="J202" s="1063"/>
      <c r="K202" s="1063"/>
      <c r="L202" s="1063"/>
      <c r="M202" s="1063"/>
      <c r="N202" s="1063"/>
      <c r="O202" s="1063"/>
      <c r="P202" s="1063"/>
      <c r="Q202" s="1063"/>
      <c r="R202" s="1063"/>
      <c r="S202" s="1063"/>
      <c r="T202" s="1063"/>
      <c r="U202" s="1063"/>
      <c r="V202" s="1063"/>
      <c r="W202" s="1063"/>
      <c r="X202" s="1063"/>
      <c r="Y202" s="1063"/>
      <c r="Z202" s="1063"/>
      <c r="AA202" s="1063"/>
      <c r="AB202" s="1063"/>
      <c r="AC202" s="1063"/>
      <c r="AD202" s="1063"/>
      <c r="AE202" s="1063"/>
      <c r="AF202" s="1063"/>
      <c r="AG202" s="1063"/>
      <c r="AH202" s="1063"/>
      <c r="AI202" s="1063"/>
      <c r="AJ202" s="1064"/>
    </row>
    <row r="203" spans="1:36" x14ac:dyDescent="0.15">
      <c r="A203" s="1065"/>
      <c r="B203" s="1066"/>
      <c r="C203" s="1066"/>
      <c r="D203" s="1066"/>
      <c r="E203" s="1066"/>
      <c r="F203" s="1066"/>
      <c r="G203" s="1067"/>
      <c r="H203" s="1065"/>
      <c r="I203" s="1066"/>
      <c r="J203" s="1066"/>
      <c r="K203" s="1066"/>
      <c r="L203" s="1066"/>
      <c r="M203" s="1066"/>
      <c r="N203" s="1066"/>
      <c r="O203" s="1066"/>
      <c r="P203" s="1066"/>
      <c r="Q203" s="1066"/>
      <c r="R203" s="1066"/>
      <c r="S203" s="1066"/>
      <c r="T203" s="1066"/>
      <c r="U203" s="1066"/>
      <c r="V203" s="1066"/>
      <c r="W203" s="1066"/>
      <c r="X203" s="1066"/>
      <c r="Y203" s="1066"/>
      <c r="Z203" s="1066"/>
      <c r="AA203" s="1066"/>
      <c r="AB203" s="1066"/>
      <c r="AC203" s="1066"/>
      <c r="AD203" s="1066"/>
      <c r="AE203" s="1066"/>
      <c r="AF203" s="1066"/>
      <c r="AG203" s="1066"/>
      <c r="AH203" s="1066"/>
      <c r="AI203" s="1066"/>
      <c r="AJ203" s="1067"/>
    </row>
    <row r="204" spans="1:36" x14ac:dyDescent="0.15">
      <c r="A204" s="1068"/>
      <c r="B204" s="1069"/>
      <c r="C204" s="1069"/>
      <c r="D204" s="1069"/>
      <c r="E204" s="1069"/>
      <c r="F204" s="1069"/>
      <c r="G204" s="1070"/>
      <c r="H204" s="1068"/>
      <c r="I204" s="1069"/>
      <c r="J204" s="1069"/>
      <c r="K204" s="1069"/>
      <c r="L204" s="1069"/>
      <c r="M204" s="1069"/>
      <c r="N204" s="1069"/>
      <c r="O204" s="1069"/>
      <c r="P204" s="1069"/>
      <c r="Q204" s="1069"/>
      <c r="R204" s="1069"/>
      <c r="S204" s="1069"/>
      <c r="T204" s="1069"/>
      <c r="U204" s="1069"/>
      <c r="V204" s="1069"/>
      <c r="W204" s="1069"/>
      <c r="X204" s="1069"/>
      <c r="Y204" s="1069"/>
      <c r="Z204" s="1069"/>
      <c r="AA204" s="1069"/>
      <c r="AB204" s="1069"/>
      <c r="AC204" s="1069"/>
      <c r="AD204" s="1069"/>
      <c r="AE204" s="1069"/>
      <c r="AF204" s="1069"/>
      <c r="AG204" s="1069"/>
      <c r="AH204" s="1069"/>
      <c r="AI204" s="1069"/>
      <c r="AJ204" s="1070"/>
    </row>
    <row r="205" spans="1:36" x14ac:dyDescent="0.15">
      <c r="A205" s="1071"/>
      <c r="B205" s="1072"/>
      <c r="C205" s="1072"/>
      <c r="D205" s="1072"/>
      <c r="E205" s="1072"/>
      <c r="F205" s="1072"/>
      <c r="G205" s="1073"/>
      <c r="H205" s="1071"/>
      <c r="I205" s="1072"/>
      <c r="J205" s="1072"/>
      <c r="K205" s="1072"/>
      <c r="L205" s="1072"/>
      <c r="M205" s="1072"/>
      <c r="N205" s="1072"/>
      <c r="O205" s="1072"/>
      <c r="P205" s="1072"/>
      <c r="Q205" s="1072"/>
      <c r="R205" s="1072"/>
      <c r="S205" s="1072"/>
      <c r="T205" s="1072"/>
      <c r="U205" s="1072"/>
      <c r="V205" s="1072"/>
      <c r="W205" s="1072"/>
      <c r="X205" s="1072"/>
      <c r="Y205" s="1072"/>
      <c r="Z205" s="1072"/>
      <c r="AA205" s="1072"/>
      <c r="AB205" s="1072"/>
      <c r="AC205" s="1072"/>
      <c r="AD205" s="1072"/>
      <c r="AE205" s="1072"/>
      <c r="AF205" s="1072"/>
      <c r="AG205" s="1072"/>
      <c r="AH205" s="1072"/>
      <c r="AI205" s="1072"/>
      <c r="AJ205" s="1073"/>
    </row>
    <row r="206" spans="1:36" x14ac:dyDescent="0.15">
      <c r="A206" s="1071"/>
      <c r="B206" s="1072"/>
      <c r="C206" s="1072"/>
      <c r="D206" s="1072"/>
      <c r="E206" s="1072"/>
      <c r="F206" s="1072"/>
      <c r="G206" s="1073"/>
      <c r="H206" s="1071"/>
      <c r="I206" s="1072"/>
      <c r="J206" s="1072"/>
      <c r="K206" s="1072"/>
      <c r="L206" s="1072"/>
      <c r="M206" s="1072"/>
      <c r="N206" s="1072"/>
      <c r="O206" s="1072"/>
      <c r="P206" s="1072"/>
      <c r="Q206" s="1072"/>
      <c r="R206" s="1072"/>
      <c r="S206" s="1072"/>
      <c r="T206" s="1072"/>
      <c r="U206" s="1072"/>
      <c r="V206" s="1072"/>
      <c r="W206" s="1072"/>
      <c r="X206" s="1072"/>
      <c r="Y206" s="1072"/>
      <c r="Z206" s="1072"/>
      <c r="AA206" s="1072"/>
      <c r="AB206" s="1072"/>
      <c r="AC206" s="1072"/>
      <c r="AD206" s="1072"/>
      <c r="AE206" s="1072"/>
      <c r="AF206" s="1072"/>
      <c r="AG206" s="1072"/>
      <c r="AH206" s="1072"/>
      <c r="AI206" s="1072"/>
      <c r="AJ206" s="1073"/>
    </row>
    <row r="207" spans="1:36" x14ac:dyDescent="0.15">
      <c r="A207" s="1071"/>
      <c r="B207" s="1072"/>
      <c r="C207" s="1072"/>
      <c r="D207" s="1072"/>
      <c r="E207" s="1072"/>
      <c r="F207" s="1072"/>
      <c r="G207" s="1073"/>
      <c r="H207" s="1071"/>
      <c r="I207" s="1072"/>
      <c r="J207" s="1072"/>
      <c r="K207" s="1072"/>
      <c r="L207" s="1072"/>
      <c r="M207" s="1072"/>
      <c r="N207" s="1072"/>
      <c r="O207" s="1072"/>
      <c r="P207" s="1072"/>
      <c r="Q207" s="1072"/>
      <c r="R207" s="1072"/>
      <c r="S207" s="1072"/>
      <c r="T207" s="1072"/>
      <c r="U207" s="1072"/>
      <c r="V207" s="1072"/>
      <c r="W207" s="1072"/>
      <c r="X207" s="1072"/>
      <c r="Y207" s="1072"/>
      <c r="Z207" s="1072"/>
      <c r="AA207" s="1072"/>
      <c r="AB207" s="1072"/>
      <c r="AC207" s="1072"/>
      <c r="AD207" s="1072"/>
      <c r="AE207" s="1072"/>
      <c r="AF207" s="1072"/>
      <c r="AG207" s="1072"/>
      <c r="AH207" s="1072"/>
      <c r="AI207" s="1072"/>
      <c r="AJ207" s="1073"/>
    </row>
    <row r="208" spans="1:36" x14ac:dyDescent="0.15">
      <c r="A208" s="1071"/>
      <c r="B208" s="1072"/>
      <c r="C208" s="1072"/>
      <c r="D208" s="1072"/>
      <c r="E208" s="1072"/>
      <c r="F208" s="1072"/>
      <c r="G208" s="1073"/>
      <c r="H208" s="1071"/>
      <c r="I208" s="1072"/>
      <c r="J208" s="1072"/>
      <c r="K208" s="1072"/>
      <c r="L208" s="1072"/>
      <c r="M208" s="1072"/>
      <c r="N208" s="1072"/>
      <c r="O208" s="1072"/>
      <c r="P208" s="1072"/>
      <c r="Q208" s="1072"/>
      <c r="R208" s="1072"/>
      <c r="S208" s="1072"/>
      <c r="T208" s="1072"/>
      <c r="U208" s="1072"/>
      <c r="V208" s="1072"/>
      <c r="W208" s="1072"/>
      <c r="X208" s="1072"/>
      <c r="Y208" s="1072"/>
      <c r="Z208" s="1072"/>
      <c r="AA208" s="1072"/>
      <c r="AB208" s="1072"/>
      <c r="AC208" s="1072"/>
      <c r="AD208" s="1072"/>
      <c r="AE208" s="1072"/>
      <c r="AF208" s="1072"/>
      <c r="AG208" s="1072"/>
      <c r="AH208" s="1072"/>
      <c r="AI208" s="1072"/>
      <c r="AJ208" s="1073"/>
    </row>
    <row r="209" spans="1:36" x14ac:dyDescent="0.15">
      <c r="A209" s="1074"/>
      <c r="B209" s="1075"/>
      <c r="C209" s="1075"/>
      <c r="D209" s="1075"/>
      <c r="E209" s="1075"/>
      <c r="F209" s="1075"/>
      <c r="G209" s="1076"/>
      <c r="H209" s="1074"/>
      <c r="I209" s="1075"/>
      <c r="J209" s="1075"/>
      <c r="K209" s="1075"/>
      <c r="L209" s="1075"/>
      <c r="M209" s="1075"/>
      <c r="N209" s="1075"/>
      <c r="O209" s="1075"/>
      <c r="P209" s="1075"/>
      <c r="Q209" s="1075"/>
      <c r="R209" s="1075"/>
      <c r="S209" s="1075"/>
      <c r="T209" s="1075"/>
      <c r="U209" s="1075"/>
      <c r="V209" s="1075"/>
      <c r="W209" s="1075"/>
      <c r="X209" s="1075"/>
      <c r="Y209" s="1075"/>
      <c r="Z209" s="1075"/>
      <c r="AA209" s="1075"/>
      <c r="AB209" s="1075"/>
      <c r="AC209" s="1075"/>
      <c r="AD209" s="1075"/>
      <c r="AE209" s="1075"/>
      <c r="AF209" s="1075"/>
      <c r="AG209" s="1075"/>
      <c r="AH209" s="1075"/>
      <c r="AI209" s="1075"/>
      <c r="AJ209" s="1076"/>
    </row>
    <row r="210" spans="1:36" x14ac:dyDescent="0.15">
      <c r="A210" s="1068"/>
      <c r="B210" s="1069"/>
      <c r="C210" s="1069"/>
      <c r="D210" s="1069"/>
      <c r="E210" s="1069"/>
      <c r="F210" s="1069"/>
      <c r="G210" s="1070"/>
      <c r="H210" s="1068"/>
      <c r="I210" s="1069"/>
      <c r="J210" s="1069"/>
      <c r="K210" s="1069"/>
      <c r="L210" s="1069"/>
      <c r="M210" s="1069"/>
      <c r="N210" s="1069"/>
      <c r="O210" s="1069"/>
      <c r="P210" s="1069"/>
      <c r="Q210" s="1069"/>
      <c r="R210" s="1069"/>
      <c r="S210" s="1069"/>
      <c r="T210" s="1069"/>
      <c r="U210" s="1069"/>
      <c r="V210" s="1069"/>
      <c r="W210" s="1069"/>
      <c r="X210" s="1069"/>
      <c r="Y210" s="1069"/>
      <c r="Z210" s="1069"/>
      <c r="AA210" s="1069"/>
      <c r="AB210" s="1069"/>
      <c r="AC210" s="1069"/>
      <c r="AD210" s="1069"/>
      <c r="AE210" s="1069"/>
      <c r="AF210" s="1069"/>
      <c r="AG210" s="1069"/>
      <c r="AH210" s="1069"/>
      <c r="AI210" s="1069"/>
      <c r="AJ210" s="1070"/>
    </row>
    <row r="211" spans="1:36" x14ac:dyDescent="0.15">
      <c r="A211" s="1071"/>
      <c r="B211" s="1072"/>
      <c r="C211" s="1072"/>
      <c r="D211" s="1072"/>
      <c r="E211" s="1072"/>
      <c r="F211" s="1072"/>
      <c r="G211" s="1073"/>
      <c r="H211" s="1071"/>
      <c r="I211" s="1072"/>
      <c r="J211" s="1072"/>
      <c r="K211" s="1072"/>
      <c r="L211" s="1072"/>
      <c r="M211" s="1072"/>
      <c r="N211" s="1072"/>
      <c r="O211" s="1072"/>
      <c r="P211" s="1072"/>
      <c r="Q211" s="1072"/>
      <c r="R211" s="1072"/>
      <c r="S211" s="1072"/>
      <c r="T211" s="1072"/>
      <c r="U211" s="1072"/>
      <c r="V211" s="1072"/>
      <c r="W211" s="1072"/>
      <c r="X211" s="1072"/>
      <c r="Y211" s="1072"/>
      <c r="Z211" s="1072"/>
      <c r="AA211" s="1072"/>
      <c r="AB211" s="1072"/>
      <c r="AC211" s="1072"/>
      <c r="AD211" s="1072"/>
      <c r="AE211" s="1072"/>
      <c r="AF211" s="1072"/>
      <c r="AG211" s="1072"/>
      <c r="AH211" s="1072"/>
      <c r="AI211" s="1072"/>
      <c r="AJ211" s="1073"/>
    </row>
    <row r="212" spans="1:36" x14ac:dyDescent="0.15">
      <c r="A212" s="1071"/>
      <c r="B212" s="1072"/>
      <c r="C212" s="1072"/>
      <c r="D212" s="1072"/>
      <c r="E212" s="1072"/>
      <c r="F212" s="1072"/>
      <c r="G212" s="1073"/>
      <c r="H212" s="1071"/>
      <c r="I212" s="1072"/>
      <c r="J212" s="1072"/>
      <c r="K212" s="1072"/>
      <c r="L212" s="1072"/>
      <c r="M212" s="1072"/>
      <c r="N212" s="1072"/>
      <c r="O212" s="1072"/>
      <c r="P212" s="1072"/>
      <c r="Q212" s="1072"/>
      <c r="R212" s="1072"/>
      <c r="S212" s="1072"/>
      <c r="T212" s="1072"/>
      <c r="U212" s="1072"/>
      <c r="V212" s="1072"/>
      <c r="W212" s="1072"/>
      <c r="X212" s="1072"/>
      <c r="Y212" s="1072"/>
      <c r="Z212" s="1072"/>
      <c r="AA212" s="1072"/>
      <c r="AB212" s="1072"/>
      <c r="AC212" s="1072"/>
      <c r="AD212" s="1072"/>
      <c r="AE212" s="1072"/>
      <c r="AF212" s="1072"/>
      <c r="AG212" s="1072"/>
      <c r="AH212" s="1072"/>
      <c r="AI212" s="1072"/>
      <c r="AJ212" s="1073"/>
    </row>
    <row r="213" spans="1:36" x14ac:dyDescent="0.15">
      <c r="A213" s="1071"/>
      <c r="B213" s="1072"/>
      <c r="C213" s="1072"/>
      <c r="D213" s="1072"/>
      <c r="E213" s="1072"/>
      <c r="F213" s="1072"/>
      <c r="G213" s="1073"/>
      <c r="H213" s="1071"/>
      <c r="I213" s="1072"/>
      <c r="J213" s="1072"/>
      <c r="K213" s="1072"/>
      <c r="L213" s="1072"/>
      <c r="M213" s="1072"/>
      <c r="N213" s="1072"/>
      <c r="O213" s="1072"/>
      <c r="P213" s="1072"/>
      <c r="Q213" s="1072"/>
      <c r="R213" s="1072"/>
      <c r="S213" s="1072"/>
      <c r="T213" s="1072"/>
      <c r="U213" s="1072"/>
      <c r="V213" s="1072"/>
      <c r="W213" s="1072"/>
      <c r="X213" s="1072"/>
      <c r="Y213" s="1072"/>
      <c r="Z213" s="1072"/>
      <c r="AA213" s="1072"/>
      <c r="AB213" s="1072"/>
      <c r="AC213" s="1072"/>
      <c r="AD213" s="1072"/>
      <c r="AE213" s="1072"/>
      <c r="AF213" s="1072"/>
      <c r="AG213" s="1072"/>
      <c r="AH213" s="1072"/>
      <c r="AI213" s="1072"/>
      <c r="AJ213" s="1073"/>
    </row>
    <row r="214" spans="1:36" x14ac:dyDescent="0.15">
      <c r="A214" s="1071"/>
      <c r="B214" s="1072"/>
      <c r="C214" s="1072"/>
      <c r="D214" s="1072"/>
      <c r="E214" s="1072"/>
      <c r="F214" s="1072"/>
      <c r="G214" s="1073"/>
      <c r="H214" s="1071"/>
      <c r="I214" s="1072"/>
      <c r="J214" s="1072"/>
      <c r="K214" s="1072"/>
      <c r="L214" s="1072"/>
      <c r="M214" s="1072"/>
      <c r="N214" s="1072"/>
      <c r="O214" s="1072"/>
      <c r="P214" s="1072"/>
      <c r="Q214" s="1072"/>
      <c r="R214" s="1072"/>
      <c r="S214" s="1072"/>
      <c r="T214" s="1072"/>
      <c r="U214" s="1072"/>
      <c r="V214" s="1072"/>
      <c r="W214" s="1072"/>
      <c r="X214" s="1072"/>
      <c r="Y214" s="1072"/>
      <c r="Z214" s="1072"/>
      <c r="AA214" s="1072"/>
      <c r="AB214" s="1072"/>
      <c r="AC214" s="1072"/>
      <c r="AD214" s="1072"/>
      <c r="AE214" s="1072"/>
      <c r="AF214" s="1072"/>
      <c r="AG214" s="1072"/>
      <c r="AH214" s="1072"/>
      <c r="AI214" s="1072"/>
      <c r="AJ214" s="1073"/>
    </row>
    <row r="215" spans="1:36" x14ac:dyDescent="0.15">
      <c r="A215" s="1074"/>
      <c r="B215" s="1075"/>
      <c r="C215" s="1075"/>
      <c r="D215" s="1075"/>
      <c r="E215" s="1075"/>
      <c r="F215" s="1075"/>
      <c r="G215" s="1076"/>
      <c r="H215" s="1074"/>
      <c r="I215" s="1075"/>
      <c r="J215" s="1075"/>
      <c r="K215" s="1075"/>
      <c r="L215" s="1075"/>
      <c r="M215" s="1075"/>
      <c r="N215" s="1075"/>
      <c r="O215" s="1075"/>
      <c r="P215" s="1075"/>
      <c r="Q215" s="1075"/>
      <c r="R215" s="1075"/>
      <c r="S215" s="1075"/>
      <c r="T215" s="1075"/>
      <c r="U215" s="1075"/>
      <c r="V215" s="1075"/>
      <c r="W215" s="1075"/>
      <c r="X215" s="1075"/>
      <c r="Y215" s="1075"/>
      <c r="Z215" s="1075"/>
      <c r="AA215" s="1075"/>
      <c r="AB215" s="1075"/>
      <c r="AC215" s="1075"/>
      <c r="AD215" s="1075"/>
      <c r="AE215" s="1075"/>
      <c r="AF215" s="1075"/>
      <c r="AG215" s="1075"/>
      <c r="AH215" s="1075"/>
      <c r="AI215" s="1075"/>
      <c r="AJ215" s="1076"/>
    </row>
    <row r="216" spans="1:36" x14ac:dyDescent="0.15">
      <c r="A216" s="1068"/>
      <c r="B216" s="1069"/>
      <c r="C216" s="1069"/>
      <c r="D216" s="1069"/>
      <c r="E216" s="1069"/>
      <c r="F216" s="1069"/>
      <c r="G216" s="1070"/>
      <c r="H216" s="1068"/>
      <c r="I216" s="1069"/>
      <c r="J216" s="1069"/>
      <c r="K216" s="1069"/>
      <c r="L216" s="1069"/>
      <c r="M216" s="1069"/>
      <c r="N216" s="1069"/>
      <c r="O216" s="1069"/>
      <c r="P216" s="1069"/>
      <c r="Q216" s="1069"/>
      <c r="R216" s="1069"/>
      <c r="S216" s="1069"/>
      <c r="T216" s="1069"/>
      <c r="U216" s="1069"/>
      <c r="V216" s="1069"/>
      <c r="W216" s="1069"/>
      <c r="X216" s="1069"/>
      <c r="Y216" s="1069"/>
      <c r="Z216" s="1069"/>
      <c r="AA216" s="1069"/>
      <c r="AB216" s="1069"/>
      <c r="AC216" s="1069"/>
      <c r="AD216" s="1069"/>
      <c r="AE216" s="1069"/>
      <c r="AF216" s="1069"/>
      <c r="AG216" s="1069"/>
      <c r="AH216" s="1069"/>
      <c r="AI216" s="1069"/>
      <c r="AJ216" s="1070"/>
    </row>
    <row r="217" spans="1:36" x14ac:dyDescent="0.15">
      <c r="A217" s="1071"/>
      <c r="B217" s="1072"/>
      <c r="C217" s="1072"/>
      <c r="D217" s="1072"/>
      <c r="E217" s="1072"/>
      <c r="F217" s="1072"/>
      <c r="G217" s="1073"/>
      <c r="H217" s="1071"/>
      <c r="I217" s="1072"/>
      <c r="J217" s="1072"/>
      <c r="K217" s="1072"/>
      <c r="L217" s="1072"/>
      <c r="M217" s="1072"/>
      <c r="N217" s="1072"/>
      <c r="O217" s="1072"/>
      <c r="P217" s="1072"/>
      <c r="Q217" s="1072"/>
      <c r="R217" s="1072"/>
      <c r="S217" s="1072"/>
      <c r="T217" s="1072"/>
      <c r="U217" s="1072"/>
      <c r="V217" s="1072"/>
      <c r="W217" s="1072"/>
      <c r="X217" s="1072"/>
      <c r="Y217" s="1072"/>
      <c r="Z217" s="1072"/>
      <c r="AA217" s="1072"/>
      <c r="AB217" s="1072"/>
      <c r="AC217" s="1072"/>
      <c r="AD217" s="1072"/>
      <c r="AE217" s="1072"/>
      <c r="AF217" s="1072"/>
      <c r="AG217" s="1072"/>
      <c r="AH217" s="1072"/>
      <c r="AI217" s="1072"/>
      <c r="AJ217" s="1073"/>
    </row>
    <row r="218" spans="1:36" x14ac:dyDescent="0.15">
      <c r="A218" s="1071"/>
      <c r="B218" s="1072"/>
      <c r="C218" s="1072"/>
      <c r="D218" s="1072"/>
      <c r="E218" s="1072"/>
      <c r="F218" s="1072"/>
      <c r="G218" s="1073"/>
      <c r="H218" s="1071"/>
      <c r="I218" s="1072"/>
      <c r="J218" s="1072"/>
      <c r="K218" s="1072"/>
      <c r="L218" s="1072"/>
      <c r="M218" s="1072"/>
      <c r="N218" s="1072"/>
      <c r="O218" s="1072"/>
      <c r="P218" s="1072"/>
      <c r="Q218" s="1072"/>
      <c r="R218" s="1072"/>
      <c r="S218" s="1072"/>
      <c r="T218" s="1072"/>
      <c r="U218" s="1072"/>
      <c r="V218" s="1072"/>
      <c r="W218" s="1072"/>
      <c r="X218" s="1072"/>
      <c r="Y218" s="1072"/>
      <c r="Z218" s="1072"/>
      <c r="AA218" s="1072"/>
      <c r="AB218" s="1072"/>
      <c r="AC218" s="1072"/>
      <c r="AD218" s="1072"/>
      <c r="AE218" s="1072"/>
      <c r="AF218" s="1072"/>
      <c r="AG218" s="1072"/>
      <c r="AH218" s="1072"/>
      <c r="AI218" s="1072"/>
      <c r="AJ218" s="1073"/>
    </row>
    <row r="219" spans="1:36" x14ac:dyDescent="0.15">
      <c r="A219" s="1071"/>
      <c r="B219" s="1072"/>
      <c r="C219" s="1072"/>
      <c r="D219" s="1072"/>
      <c r="E219" s="1072"/>
      <c r="F219" s="1072"/>
      <c r="G219" s="1073"/>
      <c r="H219" s="1071"/>
      <c r="I219" s="1072"/>
      <c r="J219" s="1072"/>
      <c r="K219" s="1072"/>
      <c r="L219" s="1072"/>
      <c r="M219" s="1072"/>
      <c r="N219" s="1072"/>
      <c r="O219" s="1072"/>
      <c r="P219" s="1072"/>
      <c r="Q219" s="1072"/>
      <c r="R219" s="1072"/>
      <c r="S219" s="1072"/>
      <c r="T219" s="1072"/>
      <c r="U219" s="1072"/>
      <c r="V219" s="1072"/>
      <c r="W219" s="1072"/>
      <c r="X219" s="1072"/>
      <c r="Y219" s="1072"/>
      <c r="Z219" s="1072"/>
      <c r="AA219" s="1072"/>
      <c r="AB219" s="1072"/>
      <c r="AC219" s="1072"/>
      <c r="AD219" s="1072"/>
      <c r="AE219" s="1072"/>
      <c r="AF219" s="1072"/>
      <c r="AG219" s="1072"/>
      <c r="AH219" s="1072"/>
      <c r="AI219" s="1072"/>
      <c r="AJ219" s="1073"/>
    </row>
    <row r="220" spans="1:36" x14ac:dyDescent="0.15">
      <c r="A220" s="1071"/>
      <c r="B220" s="1072"/>
      <c r="C220" s="1072"/>
      <c r="D220" s="1072"/>
      <c r="E220" s="1072"/>
      <c r="F220" s="1072"/>
      <c r="G220" s="1073"/>
      <c r="H220" s="1071"/>
      <c r="I220" s="1072"/>
      <c r="J220" s="1072"/>
      <c r="K220" s="1072"/>
      <c r="L220" s="1072"/>
      <c r="M220" s="1072"/>
      <c r="N220" s="1072"/>
      <c r="O220" s="1072"/>
      <c r="P220" s="1072"/>
      <c r="Q220" s="1072"/>
      <c r="R220" s="1072"/>
      <c r="S220" s="1072"/>
      <c r="T220" s="1072"/>
      <c r="U220" s="1072"/>
      <c r="V220" s="1072"/>
      <c r="W220" s="1072"/>
      <c r="X220" s="1072"/>
      <c r="Y220" s="1072"/>
      <c r="Z220" s="1072"/>
      <c r="AA220" s="1072"/>
      <c r="AB220" s="1072"/>
      <c r="AC220" s="1072"/>
      <c r="AD220" s="1072"/>
      <c r="AE220" s="1072"/>
      <c r="AF220" s="1072"/>
      <c r="AG220" s="1072"/>
      <c r="AH220" s="1072"/>
      <c r="AI220" s="1072"/>
      <c r="AJ220" s="1073"/>
    </row>
    <row r="221" spans="1:36" x14ac:dyDescent="0.15">
      <c r="A221" s="1074"/>
      <c r="B221" s="1075"/>
      <c r="C221" s="1075"/>
      <c r="D221" s="1075"/>
      <c r="E221" s="1075"/>
      <c r="F221" s="1075"/>
      <c r="G221" s="1076"/>
      <c r="H221" s="1074"/>
      <c r="I221" s="1075"/>
      <c r="J221" s="1075"/>
      <c r="K221" s="1075"/>
      <c r="L221" s="1075"/>
      <c r="M221" s="1075"/>
      <c r="N221" s="1075"/>
      <c r="O221" s="1075"/>
      <c r="P221" s="1075"/>
      <c r="Q221" s="1075"/>
      <c r="R221" s="1075"/>
      <c r="S221" s="1075"/>
      <c r="T221" s="1075"/>
      <c r="U221" s="1075"/>
      <c r="V221" s="1075"/>
      <c r="W221" s="1075"/>
      <c r="X221" s="1075"/>
      <c r="Y221" s="1075"/>
      <c r="Z221" s="1075"/>
      <c r="AA221" s="1075"/>
      <c r="AB221" s="1075"/>
      <c r="AC221" s="1075"/>
      <c r="AD221" s="1075"/>
      <c r="AE221" s="1075"/>
      <c r="AF221" s="1075"/>
      <c r="AG221" s="1075"/>
      <c r="AH221" s="1075"/>
      <c r="AI221" s="1075"/>
      <c r="AJ221" s="1076"/>
    </row>
    <row r="222" spans="1:36" x14ac:dyDescent="0.15">
      <c r="A222" s="1068"/>
      <c r="B222" s="1069"/>
      <c r="C222" s="1069"/>
      <c r="D222" s="1069"/>
      <c r="E222" s="1069"/>
      <c r="F222" s="1069"/>
      <c r="G222" s="1070"/>
      <c r="H222" s="1068"/>
      <c r="I222" s="1069"/>
      <c r="J222" s="1069"/>
      <c r="K222" s="1069"/>
      <c r="L222" s="1069"/>
      <c r="M222" s="1069"/>
      <c r="N222" s="1069"/>
      <c r="O222" s="1069"/>
      <c r="P222" s="1069"/>
      <c r="Q222" s="1069"/>
      <c r="R222" s="1069"/>
      <c r="S222" s="1069"/>
      <c r="T222" s="1069"/>
      <c r="U222" s="1069"/>
      <c r="V222" s="1069"/>
      <c r="W222" s="1069"/>
      <c r="X222" s="1069"/>
      <c r="Y222" s="1069"/>
      <c r="Z222" s="1069"/>
      <c r="AA222" s="1069"/>
      <c r="AB222" s="1069"/>
      <c r="AC222" s="1069"/>
      <c r="AD222" s="1069"/>
      <c r="AE222" s="1069"/>
      <c r="AF222" s="1069"/>
      <c r="AG222" s="1069"/>
      <c r="AH222" s="1069"/>
      <c r="AI222" s="1069"/>
      <c r="AJ222" s="1070"/>
    </row>
    <row r="223" spans="1:36" x14ac:dyDescent="0.15">
      <c r="A223" s="1071"/>
      <c r="B223" s="1072"/>
      <c r="C223" s="1072"/>
      <c r="D223" s="1072"/>
      <c r="E223" s="1072"/>
      <c r="F223" s="1072"/>
      <c r="G223" s="1073"/>
      <c r="H223" s="1071"/>
      <c r="I223" s="1072"/>
      <c r="J223" s="1072"/>
      <c r="K223" s="1072"/>
      <c r="L223" s="1072"/>
      <c r="M223" s="1072"/>
      <c r="N223" s="1072"/>
      <c r="O223" s="1072"/>
      <c r="P223" s="1072"/>
      <c r="Q223" s="1072"/>
      <c r="R223" s="1072"/>
      <c r="S223" s="1072"/>
      <c r="T223" s="1072"/>
      <c r="U223" s="1072"/>
      <c r="V223" s="1072"/>
      <c r="W223" s="1072"/>
      <c r="X223" s="1072"/>
      <c r="Y223" s="1072"/>
      <c r="Z223" s="1072"/>
      <c r="AA223" s="1072"/>
      <c r="AB223" s="1072"/>
      <c r="AC223" s="1072"/>
      <c r="AD223" s="1072"/>
      <c r="AE223" s="1072"/>
      <c r="AF223" s="1072"/>
      <c r="AG223" s="1072"/>
      <c r="AH223" s="1072"/>
      <c r="AI223" s="1072"/>
      <c r="AJ223" s="1073"/>
    </row>
    <row r="224" spans="1:36" x14ac:dyDescent="0.15">
      <c r="A224" s="1071"/>
      <c r="B224" s="1072"/>
      <c r="C224" s="1072"/>
      <c r="D224" s="1072"/>
      <c r="E224" s="1072"/>
      <c r="F224" s="1072"/>
      <c r="G224" s="1073"/>
      <c r="H224" s="1071"/>
      <c r="I224" s="1072"/>
      <c r="J224" s="1072"/>
      <c r="K224" s="1072"/>
      <c r="L224" s="1072"/>
      <c r="M224" s="1072"/>
      <c r="N224" s="1072"/>
      <c r="O224" s="1072"/>
      <c r="P224" s="1072"/>
      <c r="Q224" s="1072"/>
      <c r="R224" s="1072"/>
      <c r="S224" s="1072"/>
      <c r="T224" s="1072"/>
      <c r="U224" s="1072"/>
      <c r="V224" s="1072"/>
      <c r="W224" s="1072"/>
      <c r="X224" s="1072"/>
      <c r="Y224" s="1072"/>
      <c r="Z224" s="1072"/>
      <c r="AA224" s="1072"/>
      <c r="AB224" s="1072"/>
      <c r="AC224" s="1072"/>
      <c r="AD224" s="1072"/>
      <c r="AE224" s="1072"/>
      <c r="AF224" s="1072"/>
      <c r="AG224" s="1072"/>
      <c r="AH224" s="1072"/>
      <c r="AI224" s="1072"/>
      <c r="AJ224" s="1073"/>
    </row>
    <row r="225" spans="1:38" x14ac:dyDescent="0.15">
      <c r="A225" s="1071"/>
      <c r="B225" s="1072"/>
      <c r="C225" s="1072"/>
      <c r="D225" s="1072"/>
      <c r="E225" s="1072"/>
      <c r="F225" s="1072"/>
      <c r="G225" s="1073"/>
      <c r="H225" s="1071"/>
      <c r="I225" s="1072"/>
      <c r="J225" s="1072"/>
      <c r="K225" s="1072"/>
      <c r="L225" s="1072"/>
      <c r="M225" s="1072"/>
      <c r="N225" s="1072"/>
      <c r="O225" s="1072"/>
      <c r="P225" s="1072"/>
      <c r="Q225" s="1072"/>
      <c r="R225" s="1072"/>
      <c r="S225" s="1072"/>
      <c r="T225" s="1072"/>
      <c r="U225" s="1072"/>
      <c r="V225" s="1072"/>
      <c r="W225" s="1072"/>
      <c r="X225" s="1072"/>
      <c r="Y225" s="1072"/>
      <c r="Z225" s="1072"/>
      <c r="AA225" s="1072"/>
      <c r="AB225" s="1072"/>
      <c r="AC225" s="1072"/>
      <c r="AD225" s="1072"/>
      <c r="AE225" s="1072"/>
      <c r="AF225" s="1072"/>
      <c r="AG225" s="1072"/>
      <c r="AH225" s="1072"/>
      <c r="AI225" s="1072"/>
      <c r="AJ225" s="1073"/>
    </row>
    <row r="226" spans="1:38" x14ac:dyDescent="0.15">
      <c r="A226" s="1071"/>
      <c r="B226" s="1072"/>
      <c r="C226" s="1072"/>
      <c r="D226" s="1072"/>
      <c r="E226" s="1072"/>
      <c r="F226" s="1072"/>
      <c r="G226" s="1073"/>
      <c r="H226" s="1071"/>
      <c r="I226" s="1072"/>
      <c r="J226" s="1072"/>
      <c r="K226" s="1072"/>
      <c r="L226" s="1072"/>
      <c r="M226" s="1072"/>
      <c r="N226" s="1072"/>
      <c r="O226" s="1072"/>
      <c r="P226" s="1072"/>
      <c r="Q226" s="1072"/>
      <c r="R226" s="1072"/>
      <c r="S226" s="1072"/>
      <c r="T226" s="1072"/>
      <c r="U226" s="1072"/>
      <c r="V226" s="1072"/>
      <c r="W226" s="1072"/>
      <c r="X226" s="1072"/>
      <c r="Y226" s="1072"/>
      <c r="Z226" s="1072"/>
      <c r="AA226" s="1072"/>
      <c r="AB226" s="1072"/>
      <c r="AC226" s="1072"/>
      <c r="AD226" s="1072"/>
      <c r="AE226" s="1072"/>
      <c r="AF226" s="1072"/>
      <c r="AG226" s="1072"/>
      <c r="AH226" s="1072"/>
      <c r="AI226" s="1072"/>
      <c r="AJ226" s="1073"/>
    </row>
    <row r="227" spans="1:38" x14ac:dyDescent="0.15">
      <c r="A227" s="1074"/>
      <c r="B227" s="1075"/>
      <c r="C227" s="1075"/>
      <c r="D227" s="1075"/>
      <c r="E227" s="1075"/>
      <c r="F227" s="1075"/>
      <c r="G227" s="1076"/>
      <c r="H227" s="1074"/>
      <c r="I227" s="1075"/>
      <c r="J227" s="1075"/>
      <c r="K227" s="1075"/>
      <c r="L227" s="1075"/>
      <c r="M227" s="1075"/>
      <c r="N227" s="1075"/>
      <c r="O227" s="1075"/>
      <c r="P227" s="1075"/>
      <c r="Q227" s="1075"/>
      <c r="R227" s="1075"/>
      <c r="S227" s="1075"/>
      <c r="T227" s="1075"/>
      <c r="U227" s="1075"/>
      <c r="V227" s="1075"/>
      <c r="W227" s="1075"/>
      <c r="X227" s="1075"/>
      <c r="Y227" s="1075"/>
      <c r="Z227" s="1075"/>
      <c r="AA227" s="1075"/>
      <c r="AB227" s="1075"/>
      <c r="AC227" s="1075"/>
      <c r="AD227" s="1075"/>
      <c r="AE227" s="1075"/>
      <c r="AF227" s="1075"/>
      <c r="AG227" s="1075"/>
      <c r="AH227" s="1075"/>
      <c r="AI227" s="1075"/>
      <c r="AJ227" s="1076"/>
    </row>
    <row r="229" spans="1:38" ht="14.25" thickBot="1" x14ac:dyDescent="0.2"/>
    <row r="230" spans="1:38" ht="14.25" thickTop="1" x14ac:dyDescent="0.15">
      <c r="AK230" s="354"/>
      <c r="AL230" s="353"/>
    </row>
    <row r="231" spans="1:38" x14ac:dyDescent="0.15">
      <c r="AK231" s="355"/>
    </row>
  </sheetData>
  <sheetProtection algorithmName="SHA-512" hashValue="jty/NubHcms90RKBwMNhA2iqW76MA4w2gt+kfJ/Od8hZ+G4ruGNZ6ag1D0L0sV4D+XHwaR4fcawgjRSdTtePNA==" saltValue="P6nnybQrcJcimrhwlmBYdA==" spinCount="100000" sheet="1" objects="1" scenarios="1"/>
  <protectedRanges>
    <protectedRange sqref="D48:D49 O48:O49 S48:S49 W48:W49 AB48:AB49 AF48:AI49 D54 O54:O55 D60 O60:O61 D65 O65:O66" name="範囲13"/>
    <protectedRange sqref="D26:D29 D33:D37 D41 K41:K44" name="範囲12"/>
    <protectedRange sqref="AF48:AF49" name="範囲3"/>
    <protectedRange sqref="D42" name="範囲2"/>
    <protectedRange sqref="K14 N14 Q14 K16 W16 I18 Y18:Y19 AC18:AC19 AG18:AG19" name="範囲1"/>
    <protectedRange sqref="B74:G75 B77 C79 I73 J74:J78 M75 Q75 V75 Z75 AD75 R77:U78 W77:X78 Z77:AA78 AD77:AH78 N79 S79 AA79 AE79 R80:U80 W79:W80 Z80 AD80 I79:I82 N81:N82 U81 Q83:W84 AB83:AH84" name="範囲6"/>
    <protectedRange sqref="B86:G87 B89 C91 I85 J86:J90 I91:I94 M87 Q87 V87 Z87 AD87 R89:U90 W89:X90 Z89:AA90 AD89:AH90 N91 S91 AA91 AE91 R92:U92 W91:W92 Z92 AD92 U93 N93:N94 Q95:W96 AB95:AH96" name="範囲7"/>
    <protectedRange sqref="B98:G99 B101 C103 I97 J98:J102 I103:I106 M99 Q99 V99 Z99 AD99 R101:U102 W101:X102 Z101:AA102 AD101:AH102 N103 S103 AA103 AE103 R104:U104 W103:W104 Z104 AD104 N105:N106 U105 Q107:W108 AB107:AH108" name="範囲8"/>
    <protectedRange sqref="B110:G111 B113 C115 I109 J110:J114 M111 Q111 V111 Z111 AD111 R113:U114 W113:X114 Z113:AA114 AD113:AH114 I115:I118 N115 S115 AA115 AE115 R116:U116 W115:W116 Z116 AD116 N117:N118 U117 Q119:W120 AB119:AH120 I123" name="範囲9"/>
    <protectedRange sqref="B136:B144 M136:M144 Y136:Y144 N144 Z136 Z138 Z140 Z142 Z144 B151:AJ165" name="範囲10"/>
    <protectedRange sqref="A178:AB195 AC179 AC182 AC185 AC188 AC191 AC194 A204:AJ227" name="範囲11"/>
  </protectedRanges>
  <mergeCells count="205">
    <mergeCell ref="A123:G127"/>
    <mergeCell ref="I123:AI127"/>
    <mergeCell ref="AG19:AI19"/>
    <mergeCell ref="Q14:R14"/>
    <mergeCell ref="A15:G16"/>
    <mergeCell ref="B110:G110"/>
    <mergeCell ref="AE79:AH79"/>
    <mergeCell ref="C79:E79"/>
    <mergeCell ref="U81:AH82"/>
    <mergeCell ref="B86:G86"/>
    <mergeCell ref="Q83:W83"/>
    <mergeCell ref="AB83:AH83"/>
    <mergeCell ref="Q84:W84"/>
    <mergeCell ref="AB84:AH84"/>
    <mergeCell ref="B81:G82"/>
    <mergeCell ref="J80:Q80"/>
    <mergeCell ref="J92:Q92"/>
    <mergeCell ref="J104:Q104"/>
    <mergeCell ref="J116:Q116"/>
    <mergeCell ref="B99:G99"/>
    <mergeCell ref="B105:G106"/>
    <mergeCell ref="T102:U102"/>
    <mergeCell ref="AC18:AE18"/>
    <mergeCell ref="AG18:AI18"/>
    <mergeCell ref="Z136:AI136"/>
    <mergeCell ref="H151:R155"/>
    <mergeCell ref="S151:AB155"/>
    <mergeCell ref="AC151:AJ155"/>
    <mergeCell ref="Z138:AI138"/>
    <mergeCell ref="Z140:AI140"/>
    <mergeCell ref="Z142:AI142"/>
    <mergeCell ref="Z144:AI144"/>
    <mergeCell ref="S150:AB150"/>
    <mergeCell ref="N144:W144"/>
    <mergeCell ref="H150:R150"/>
    <mergeCell ref="AC150:AJ150"/>
    <mergeCell ref="H178:R183"/>
    <mergeCell ref="S178:AB183"/>
    <mergeCell ref="AC179:AJ180"/>
    <mergeCell ref="AC182:AJ183"/>
    <mergeCell ref="H222:AJ227"/>
    <mergeCell ref="H216:AJ221"/>
    <mergeCell ref="H202:AJ203"/>
    <mergeCell ref="A190:G195"/>
    <mergeCell ref="H190:R195"/>
    <mergeCell ref="S190:AB195"/>
    <mergeCell ref="AC191:AJ192"/>
    <mergeCell ref="AC194:AJ195"/>
    <mergeCell ref="A216:G221"/>
    <mergeCell ref="A222:G227"/>
    <mergeCell ref="A204:G209"/>
    <mergeCell ref="H204:AJ209"/>
    <mergeCell ref="A210:G215"/>
    <mergeCell ref="H210:AJ215"/>
    <mergeCell ref="A151:A155"/>
    <mergeCell ref="A156:A160"/>
    <mergeCell ref="B156:G160"/>
    <mergeCell ref="H156:R160"/>
    <mergeCell ref="S156:AB160"/>
    <mergeCell ref="AC156:AJ160"/>
    <mergeCell ref="B151:G155"/>
    <mergeCell ref="A202:G203"/>
    <mergeCell ref="B150:G150"/>
    <mergeCell ref="A184:G189"/>
    <mergeCell ref="H184:R189"/>
    <mergeCell ref="S184:AB189"/>
    <mergeCell ref="AC185:AJ186"/>
    <mergeCell ref="AC188:AJ189"/>
    <mergeCell ref="AC176:AJ177"/>
    <mergeCell ref="A176:G177"/>
    <mergeCell ref="H176:R177"/>
    <mergeCell ref="S176:AB177"/>
    <mergeCell ref="A161:A165"/>
    <mergeCell ref="B161:G165"/>
    <mergeCell ref="H161:R165"/>
    <mergeCell ref="S161:AB165"/>
    <mergeCell ref="AC161:AJ165"/>
    <mergeCell ref="A178:G183"/>
    <mergeCell ref="Y19:AA19"/>
    <mergeCell ref="AC19:AE19"/>
    <mergeCell ref="W16:AF16"/>
    <mergeCell ref="B72:G72"/>
    <mergeCell ref="H72:AJ72"/>
    <mergeCell ref="A1:AJ2"/>
    <mergeCell ref="X5:Y5"/>
    <mergeCell ref="A7:G10"/>
    <mergeCell ref="I7:AI7"/>
    <mergeCell ref="A11:G13"/>
    <mergeCell ref="I11:AI13"/>
    <mergeCell ref="I8:AI8"/>
    <mergeCell ref="I9:AI9"/>
    <mergeCell ref="I10:AI10"/>
    <mergeCell ref="A14:G14"/>
    <mergeCell ref="K14:L14"/>
    <mergeCell ref="N14:O14"/>
    <mergeCell ref="K16:T16"/>
    <mergeCell ref="A17:G19"/>
    <mergeCell ref="I18:W19"/>
    <mergeCell ref="Y18:AA18"/>
    <mergeCell ref="I14:J14"/>
    <mergeCell ref="AF48:AI48"/>
    <mergeCell ref="AF49:AI49"/>
    <mergeCell ref="A73:A84"/>
    <mergeCell ref="B74:G74"/>
    <mergeCell ref="AD75:AH75"/>
    <mergeCell ref="R77:S77"/>
    <mergeCell ref="T77:U77"/>
    <mergeCell ref="W77:X77"/>
    <mergeCell ref="Z77:AA77"/>
    <mergeCell ref="AD77:AH77"/>
    <mergeCell ref="R78:S78"/>
    <mergeCell ref="T78:U78"/>
    <mergeCell ref="B75:G75"/>
    <mergeCell ref="B77:G77"/>
    <mergeCell ref="B83:G84"/>
    <mergeCell ref="A85:A96"/>
    <mergeCell ref="B87:G87"/>
    <mergeCell ref="AD87:AH87"/>
    <mergeCell ref="B89:G89"/>
    <mergeCell ref="R89:S89"/>
    <mergeCell ref="T89:U89"/>
    <mergeCell ref="Z89:AA89"/>
    <mergeCell ref="AD89:AH89"/>
    <mergeCell ref="R90:S90"/>
    <mergeCell ref="T90:U90"/>
    <mergeCell ref="Z90:AA90"/>
    <mergeCell ref="U93:AH94"/>
    <mergeCell ref="B95:G96"/>
    <mergeCell ref="Q95:W95"/>
    <mergeCell ref="AB95:AH95"/>
    <mergeCell ref="Q96:W96"/>
    <mergeCell ref="AB96:AH96"/>
    <mergeCell ref="B93:G94"/>
    <mergeCell ref="AD90:AH90"/>
    <mergeCell ref="W89:X89"/>
    <mergeCell ref="C91:E91"/>
    <mergeCell ref="AE91:AH91"/>
    <mergeCell ref="R92:S92"/>
    <mergeCell ref="T92:U92"/>
    <mergeCell ref="A97:A108"/>
    <mergeCell ref="B98:G98"/>
    <mergeCell ref="AD99:AH99"/>
    <mergeCell ref="B101:G101"/>
    <mergeCell ref="R101:S101"/>
    <mergeCell ref="T101:U101"/>
    <mergeCell ref="W101:X101"/>
    <mergeCell ref="Z101:AA101"/>
    <mergeCell ref="AD101:AH101"/>
    <mergeCell ref="R102:S102"/>
    <mergeCell ref="W102:X102"/>
    <mergeCell ref="Z102:AA102"/>
    <mergeCell ref="AD102:AH102"/>
    <mergeCell ref="C103:E103"/>
    <mergeCell ref="AE103:AH103"/>
    <mergeCell ref="R104:S104"/>
    <mergeCell ref="T104:U104"/>
    <mergeCell ref="W104:X104"/>
    <mergeCell ref="Z104:AA104"/>
    <mergeCell ref="AD104:AH104"/>
    <mergeCell ref="A109:A120"/>
    <mergeCell ref="B111:G111"/>
    <mergeCell ref="AD111:AH111"/>
    <mergeCell ref="B113:G113"/>
    <mergeCell ref="R113:S113"/>
    <mergeCell ref="T113:U113"/>
    <mergeCell ref="W113:X113"/>
    <mergeCell ref="Z113:AA113"/>
    <mergeCell ref="AD116:AH116"/>
    <mergeCell ref="B117:G118"/>
    <mergeCell ref="AD113:AH113"/>
    <mergeCell ref="B119:G120"/>
    <mergeCell ref="Q119:W119"/>
    <mergeCell ref="AB119:AH119"/>
    <mergeCell ref="Q120:W120"/>
    <mergeCell ref="AB120:AH120"/>
    <mergeCell ref="R116:S116"/>
    <mergeCell ref="T116:U116"/>
    <mergeCell ref="W116:X116"/>
    <mergeCell ref="Z116:AA116"/>
    <mergeCell ref="U117:AH118"/>
    <mergeCell ref="T114:U114"/>
    <mergeCell ref="W114:X114"/>
    <mergeCell ref="Z114:AA114"/>
    <mergeCell ref="AD114:AH114"/>
    <mergeCell ref="C115:E115"/>
    <mergeCell ref="AE115:AH115"/>
    <mergeCell ref="R114:S114"/>
    <mergeCell ref="U105:AH106"/>
    <mergeCell ref="B107:G108"/>
    <mergeCell ref="Q107:W107"/>
    <mergeCell ref="AB107:AH107"/>
    <mergeCell ref="Q108:W108"/>
    <mergeCell ref="AB108:AH108"/>
    <mergeCell ref="W92:X92"/>
    <mergeCell ref="Z92:AA92"/>
    <mergeCell ref="AD92:AH92"/>
    <mergeCell ref="W90:X90"/>
    <mergeCell ref="W78:X78"/>
    <mergeCell ref="Z78:AA78"/>
    <mergeCell ref="AD78:AH78"/>
    <mergeCell ref="R80:S80"/>
    <mergeCell ref="T80:U80"/>
    <mergeCell ref="W80:X80"/>
    <mergeCell ref="Z80:AA80"/>
    <mergeCell ref="AD80:AH80"/>
  </mergeCells>
  <phoneticPr fontId="2"/>
  <conditionalFormatting sqref="B74:G74">
    <cfRule type="containsBlanks" dxfId="9" priority="2" stopIfTrue="1">
      <formula>LEN(TRIM(B74))=0</formula>
    </cfRule>
  </conditionalFormatting>
  <conditionalFormatting sqref="B86:G86 B98:G98 B110:G110">
    <cfRule type="containsBlanks" dxfId="8" priority="1" stopIfTrue="1">
      <formula>LEN(TRIM(B86))=0</formula>
    </cfRule>
  </conditionalFormatting>
  <conditionalFormatting sqref="C79:E79">
    <cfRule type="containsBlanks" dxfId="7" priority="6" stopIfTrue="1">
      <formula>LEN(TRIM(C79))=0</formula>
    </cfRule>
  </conditionalFormatting>
  <conditionalFormatting sqref="I18:W19">
    <cfRule type="containsBlanks" dxfId="6" priority="3" stopIfTrue="1">
      <formula>LEN(TRIM(I18))=0</formula>
    </cfRule>
  </conditionalFormatting>
  <conditionalFormatting sqref="K14:L14 N14:O14 Q14:R14">
    <cfRule type="containsBlanks" dxfId="5" priority="5" stopIfTrue="1">
      <formula>LEN(TRIM(K14))=0</formula>
    </cfRule>
  </conditionalFormatting>
  <conditionalFormatting sqref="K16:T16">
    <cfRule type="containsBlanks" dxfId="4" priority="4" stopIfTrue="1">
      <formula>LEN(TRIM(K16))=0</formula>
    </cfRule>
  </conditionalFormatting>
  <dataValidations disablePrompts="1" count="7">
    <dataValidation type="list" allowBlank="1" showInputMessage="1" showErrorMessage="1" sqref="Y144 Y142 Y140 Y138 Y136 B136 B138 B140 B142 B144 M142 M138 M140 M136 M144" xr:uid="{00000000-0002-0000-0C00-000000000000}">
      <formula1>"□,■"</formula1>
    </dataValidation>
    <dataValidation imeMode="off" allowBlank="1" showInputMessage="1" showErrorMessage="1" sqref="M14:V14 C80:E80 T81:T82 V77:V78 Q77:Q78 AB77:AB78 U81 V80 AB80 U117 T93:T94 V89:V90 Q89:Q90 AB89:AB90 AB104 V92 AB92 C104:E104 T117:T118 V113:V114 Q113:Q114 AB113:AB114 U105 V116 AB116 C92:E92 T105:T106 V101:V102 Q101:Q102 AB101:AB102 U93 V104 C116:E116" xr:uid="{00000000-0002-0000-0C00-000001000000}"/>
    <dataValidation type="list" allowBlank="1" showInputMessage="1" showErrorMessage="1" sqref="N81:N82 I79:I82 AA79 I73:I76 S79 W79 R76 N74 AG76 M75 Q75 V75 Z75 J74:J78 N79 N93:N94 I91:I94 AA91 I85:I88 S91 W91 R88 N86 AG88 M87 Q87 V87 Z87 J86:J90 N91 N117:N118 I115:I118 AA115 I109:I112 S115 W115 R112 N110 AG112 M111 Q111 V111 Z111 J110:J114 N115 N105:N106 I103:I106 AA103 I97:I100 S103 W103 R100 N98 AG100 M99 Q99 V99 Z99 J98:J102 N103" xr:uid="{00000000-0002-0000-0C00-000002000000}">
      <formula1>"■,□"</formula1>
    </dataValidation>
    <dataValidation imeMode="halfAlpha" allowBlank="1" showInputMessage="1" showErrorMessage="1" sqref="Z77:Z78 W77:W78 T77:T78 C79:E79 Z80 W80 T80 Z89:Z90 W89:W90 T89:T90 C91:E91 Z92 W92 T92 Z113:Z114 W113:W114 T113:T114 C115:E115 Z116 W116 T116 Z101:Z102 W101:W102 T101:T102 C103:E103 Z104 W104 T104" xr:uid="{00000000-0002-0000-0C00-000003000000}"/>
    <dataValidation type="list" imeMode="off" allowBlank="1" showInputMessage="1" showErrorMessage="1" sqref="R89:R90 R80 R101:R102 R92 R104 R113:R114 R116 R77:R78" xr:uid="{00000000-0002-0000-0C00-000004000000}">
      <formula1>"昭和,平成,令和"</formula1>
    </dataValidation>
    <dataValidation type="list" allowBlank="1" showInputMessage="1" showErrorMessage="1" sqref="B74:G74 B110:G110 B98:G98 B86:G86" xr:uid="{00000000-0002-0000-0C00-000005000000}">
      <formula1>$AU$73:$AU$79</formula1>
    </dataValidation>
    <dataValidation type="list" allowBlank="1" showInputMessage="1" showErrorMessage="1" sqref="O65:O66 D26:D29 D33:D37 D41 K41:K44 D48:D49 O48:O49 S48:S49 W48:W49 AB48:AB49 D54 O54:O55 D60 D65 O60:O61" xr:uid="{00000000-0002-0000-0C00-000006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3" manualBreakCount="3">
    <brk id="67" max="35" man="1"/>
    <brk id="128" max="35" man="1"/>
    <brk id="166" max="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3"/>
  <sheetViews>
    <sheetView view="pageBreakPreview" zoomScaleNormal="100" zoomScaleSheetLayoutView="100" workbookViewId="0">
      <selection activeCell="M1" sqref="M1"/>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3" ht="16.5" customHeight="1" x14ac:dyDescent="0.15">
      <c r="A1" s="46" t="s">
        <v>804</v>
      </c>
    </row>
    <row r="2" spans="1:13" ht="16.5" customHeight="1" x14ac:dyDescent="0.15">
      <c r="A2" s="46"/>
    </row>
    <row r="3" spans="1:13" ht="24" x14ac:dyDescent="0.15">
      <c r="A3" s="47"/>
      <c r="E3" s="47" t="s">
        <v>145</v>
      </c>
    </row>
    <row r="4" spans="1:13" ht="13.5" customHeight="1" x14ac:dyDescent="0.15">
      <c r="A4" s="36"/>
    </row>
    <row r="5" spans="1:13" ht="13.5" customHeight="1" x14ac:dyDescent="0.15">
      <c r="A5" s="46" t="s">
        <v>146</v>
      </c>
    </row>
    <row r="6" spans="1:13" ht="13.5" customHeight="1" x14ac:dyDescent="0.15">
      <c r="A6" s="46" t="s">
        <v>147</v>
      </c>
    </row>
    <row r="7" spans="1:13" ht="13.5" customHeight="1" x14ac:dyDescent="0.15">
      <c r="A7" s="46"/>
    </row>
    <row r="8" spans="1:13" ht="13.5" customHeight="1" x14ac:dyDescent="0.15">
      <c r="A8" s="46"/>
    </row>
    <row r="9" spans="1:13" ht="13.5" customHeight="1" x14ac:dyDescent="0.15">
      <c r="A9" s="46"/>
      <c r="B9" s="110"/>
      <c r="C9" s="110"/>
      <c r="D9" s="110"/>
      <c r="E9" s="110"/>
      <c r="F9" s="110"/>
      <c r="G9" s="110"/>
      <c r="H9" s="112" t="s">
        <v>148</v>
      </c>
      <c r="I9" s="1103" t="str">
        <f>IF(確２面!K16="","",確２面!K16)</f>
        <v/>
      </c>
      <c r="J9" s="1103"/>
      <c r="K9" s="1103"/>
      <c r="L9" s="1103"/>
      <c r="M9" s="109"/>
    </row>
    <row r="10" spans="1:13" ht="13.5" customHeight="1" x14ac:dyDescent="0.15">
      <c r="A10" s="46"/>
      <c r="B10" s="110"/>
      <c r="C10" s="110"/>
      <c r="D10" s="110"/>
      <c r="E10" s="110"/>
      <c r="F10" s="110"/>
      <c r="G10" s="110"/>
      <c r="H10" s="110"/>
      <c r="I10" s="110"/>
      <c r="J10" s="110"/>
      <c r="K10" s="110"/>
      <c r="L10" s="110"/>
      <c r="M10" s="110"/>
    </row>
    <row r="11" spans="1:13" ht="13.5" customHeight="1" x14ac:dyDescent="0.15">
      <c r="A11" s="46" t="s">
        <v>149</v>
      </c>
      <c r="B11" s="110"/>
      <c r="C11" s="110"/>
      <c r="D11" s="110"/>
      <c r="E11" s="110"/>
      <c r="F11" s="110"/>
      <c r="G11" s="110"/>
      <c r="H11" s="110"/>
      <c r="I11" s="110"/>
      <c r="J11" s="110"/>
      <c r="K11" s="110"/>
      <c r="L11" s="110"/>
      <c r="M11" s="110"/>
    </row>
    <row r="12" spans="1:13" ht="13.5" customHeight="1" x14ac:dyDescent="0.15">
      <c r="A12" s="46" t="s">
        <v>150</v>
      </c>
      <c r="B12" s="1101" t="str">
        <f>IF(確２面!K8="","",確２面!K8)</f>
        <v/>
      </c>
      <c r="C12" s="1101"/>
      <c r="D12" s="1101"/>
      <c r="E12" s="1101"/>
      <c r="F12" s="1101"/>
      <c r="G12" s="113"/>
      <c r="H12" s="113"/>
      <c r="I12" s="1101" t="str">
        <f>IF(確２面その２!K16="","",確２面その２!K16)</f>
        <v/>
      </c>
      <c r="J12" s="1101"/>
      <c r="K12" s="1101"/>
      <c r="L12" s="1101"/>
      <c r="M12" s="1101"/>
    </row>
    <row r="13" spans="1:13" ht="13.5" customHeight="1" x14ac:dyDescent="0.15">
      <c r="A13" s="46"/>
      <c r="B13" s="1101" t="str">
        <f>IF(確２面その２!K8="","",確２面その２!K8)</f>
        <v/>
      </c>
      <c r="C13" s="1101"/>
      <c r="D13" s="1101"/>
      <c r="E13" s="1101"/>
      <c r="F13" s="1101"/>
      <c r="G13" s="110"/>
      <c r="H13" s="110"/>
      <c r="I13" s="1101" t="str">
        <f>IF(確２面その２!K24="","",確２面その２!K24)</f>
        <v/>
      </c>
      <c r="J13" s="1101"/>
      <c r="K13" s="1101"/>
      <c r="L13" s="1101"/>
      <c r="M13" s="1101"/>
    </row>
    <row r="14" spans="1:13" ht="13.5" customHeight="1" x14ac:dyDescent="0.15">
      <c r="A14" s="46" t="s">
        <v>293</v>
      </c>
    </row>
    <row r="15" spans="1:13" ht="13.5" customHeight="1" x14ac:dyDescent="0.15">
      <c r="A15" s="48" t="s">
        <v>294</v>
      </c>
    </row>
    <row r="16" spans="1:13" ht="13.5" customHeight="1" x14ac:dyDescent="0.15">
      <c r="A16" s="46" t="s">
        <v>150</v>
      </c>
      <c r="B16" s="1101"/>
      <c r="C16" s="1101"/>
      <c r="D16" s="1101"/>
      <c r="E16" s="1101"/>
      <c r="F16" s="1101"/>
      <c r="G16" s="46"/>
      <c r="H16" s="46"/>
      <c r="I16" s="1101"/>
      <c r="J16" s="1101"/>
      <c r="K16" s="1101"/>
      <c r="L16" s="1101"/>
      <c r="M16" s="1101"/>
    </row>
    <row r="17" spans="1:13" ht="13.5" customHeight="1" x14ac:dyDescent="0.15">
      <c r="A17" s="46" t="s">
        <v>150</v>
      </c>
      <c r="B17" s="1101"/>
      <c r="C17" s="1101"/>
      <c r="D17" s="1101"/>
      <c r="E17" s="1101"/>
      <c r="F17" s="1101"/>
      <c r="G17" s="46"/>
      <c r="H17" s="46"/>
      <c r="I17" s="1101"/>
      <c r="J17" s="1101"/>
      <c r="K17" s="1101"/>
      <c r="L17" s="1101"/>
      <c r="M17" s="1101"/>
    </row>
    <row r="18" spans="1:13" ht="13.5" customHeight="1" x14ac:dyDescent="0.15">
      <c r="A18" s="46"/>
      <c r="B18" s="1101"/>
      <c r="C18" s="1101"/>
      <c r="D18" s="1101"/>
      <c r="E18" s="1101"/>
      <c r="F18" s="1101"/>
      <c r="G18" s="46"/>
      <c r="H18" s="46"/>
      <c r="I18" s="1101"/>
      <c r="J18" s="1101"/>
      <c r="K18" s="1101"/>
      <c r="L18" s="1101"/>
      <c r="M18" s="1101"/>
    </row>
    <row r="19" spans="1:13" ht="13.5" customHeight="1" x14ac:dyDescent="0.15"/>
    <row r="20" spans="1:13" ht="13.5" customHeight="1" x14ac:dyDescent="0.15">
      <c r="A20" s="46" t="s">
        <v>295</v>
      </c>
    </row>
    <row r="21" spans="1:13" ht="13.5" customHeight="1" x14ac:dyDescent="0.15">
      <c r="A21" s="48" t="s">
        <v>283</v>
      </c>
    </row>
    <row r="22" spans="1:13" ht="13.5" customHeight="1" x14ac:dyDescent="0.15">
      <c r="A22" s="46"/>
      <c r="B22" s="1101"/>
      <c r="C22" s="1101"/>
      <c r="D22" s="1101"/>
      <c r="E22" s="1101"/>
      <c r="F22" s="1101"/>
      <c r="G22" s="46"/>
      <c r="H22" s="46"/>
      <c r="I22" s="1101"/>
      <c r="J22" s="1101"/>
      <c r="K22" s="1101"/>
      <c r="L22" s="1101"/>
      <c r="M22" s="1101"/>
    </row>
    <row r="23" spans="1:13" ht="13.5" customHeight="1" x14ac:dyDescent="0.15">
      <c r="A23" s="46"/>
      <c r="B23" s="1101"/>
      <c r="C23" s="1101"/>
      <c r="D23" s="1101"/>
      <c r="E23" s="1101"/>
      <c r="F23" s="1101"/>
      <c r="G23" s="46"/>
      <c r="H23" s="46"/>
      <c r="I23" s="1101"/>
      <c r="J23" s="1101"/>
      <c r="K23" s="1101"/>
      <c r="L23" s="1101"/>
      <c r="M23" s="1101"/>
    </row>
    <row r="24" spans="1:13" ht="13.5" customHeight="1" x14ac:dyDescent="0.15">
      <c r="A24" s="46"/>
      <c r="B24" s="1101"/>
      <c r="C24" s="1101"/>
      <c r="D24" s="1101"/>
      <c r="E24" s="1101"/>
      <c r="F24" s="1101"/>
      <c r="G24" s="46"/>
      <c r="H24" s="46"/>
      <c r="I24" s="1101"/>
      <c r="J24" s="1101"/>
      <c r="K24" s="1101"/>
      <c r="L24" s="1101"/>
      <c r="M24" s="1101"/>
    </row>
    <row r="25" spans="1:13" ht="13.5" customHeight="1" x14ac:dyDescent="0.15">
      <c r="A25" s="46"/>
      <c r="B25" s="1101"/>
      <c r="C25" s="1101"/>
      <c r="D25" s="1101"/>
      <c r="E25" s="1101"/>
      <c r="F25" s="1101"/>
      <c r="G25" s="46"/>
      <c r="H25" s="46"/>
      <c r="I25" s="1101"/>
      <c r="J25" s="1101"/>
      <c r="K25" s="1101"/>
      <c r="L25" s="1101"/>
      <c r="M25" s="1101"/>
    </row>
    <row r="26" spans="1:13" ht="13.5" customHeight="1" x14ac:dyDescent="0.15">
      <c r="B26" s="1101"/>
      <c r="C26" s="1101"/>
      <c r="D26" s="1101"/>
      <c r="E26" s="1101"/>
      <c r="F26" s="1101"/>
      <c r="G26" s="46"/>
      <c r="H26" s="46"/>
      <c r="I26" s="1101"/>
      <c r="J26" s="1101"/>
      <c r="K26" s="1101"/>
      <c r="L26" s="1101"/>
      <c r="M26" s="1101"/>
    </row>
    <row r="27" spans="1:13" ht="13.5" customHeight="1" x14ac:dyDescent="0.15">
      <c r="A27" s="46"/>
      <c r="B27" s="1101"/>
      <c r="C27" s="1101"/>
      <c r="D27" s="1101"/>
      <c r="E27" s="1101"/>
      <c r="F27" s="1101"/>
      <c r="G27" s="46"/>
      <c r="H27" s="46"/>
      <c r="I27" s="1101"/>
      <c r="J27" s="1101"/>
      <c r="K27" s="1101"/>
      <c r="L27" s="1101"/>
      <c r="M27" s="1101"/>
    </row>
    <row r="28" spans="1:13" ht="13.5" customHeight="1" x14ac:dyDescent="0.15">
      <c r="A28" s="46"/>
      <c r="B28" s="1101"/>
      <c r="C28" s="1101"/>
      <c r="D28" s="1101"/>
      <c r="E28" s="1101"/>
      <c r="F28" s="1101"/>
      <c r="G28" s="46"/>
      <c r="H28" s="46"/>
      <c r="I28" s="1101"/>
      <c r="J28" s="1101"/>
      <c r="K28" s="1101"/>
      <c r="L28" s="1101"/>
      <c r="M28" s="1101"/>
    </row>
    <row r="29" spans="1:13" ht="13.5" customHeight="1" x14ac:dyDescent="0.15"/>
    <row r="30" spans="1:13" ht="13.5" customHeight="1" x14ac:dyDescent="0.15">
      <c r="A30" s="46" t="s">
        <v>296</v>
      </c>
    </row>
    <row r="31" spans="1:13" ht="13.5" customHeight="1" x14ac:dyDescent="0.15">
      <c r="A31" s="48"/>
      <c r="B31" s="1101" t="s">
        <v>115</v>
      </c>
      <c r="C31" s="1101"/>
      <c r="D31" s="1101"/>
      <c r="E31" s="1101"/>
      <c r="F31" s="1101"/>
      <c r="G31" s="46"/>
      <c r="H31" s="46"/>
      <c r="I31" s="1101"/>
      <c r="J31" s="1101"/>
      <c r="K31" s="1101"/>
      <c r="L31" s="1101"/>
      <c r="M31" s="1101"/>
    </row>
    <row r="32" spans="1:13" ht="13.5" customHeight="1" x14ac:dyDescent="0.15">
      <c r="A32" s="46"/>
    </row>
    <row r="33" spans="1:14" ht="13.5" customHeight="1" x14ac:dyDescent="0.15">
      <c r="A33" s="46" t="s">
        <v>803</v>
      </c>
    </row>
    <row r="34" spans="1:14" ht="13.5" customHeight="1" x14ac:dyDescent="0.15">
      <c r="A34" s="46" t="s">
        <v>150</v>
      </c>
      <c r="B34" s="1101"/>
      <c r="C34" s="1101"/>
      <c r="D34" s="1101"/>
      <c r="E34" s="1101"/>
      <c r="F34" s="1101"/>
      <c r="G34" s="46"/>
      <c r="H34" s="46"/>
      <c r="I34" s="1101"/>
      <c r="J34" s="1101"/>
      <c r="K34" s="1101"/>
      <c r="L34" s="1101"/>
      <c r="M34" s="1101"/>
    </row>
    <row r="35" spans="1:14" ht="13.5" customHeight="1" x14ac:dyDescent="0.15">
      <c r="A35" s="46" t="s">
        <v>150</v>
      </c>
      <c r="B35" s="1101"/>
      <c r="C35" s="1101"/>
      <c r="D35" s="1101"/>
      <c r="E35" s="1101"/>
      <c r="F35" s="1101"/>
      <c r="G35" s="46"/>
      <c r="H35" s="46"/>
      <c r="I35" s="1101"/>
      <c r="J35" s="1101"/>
      <c r="K35" s="1101"/>
      <c r="L35" s="1101"/>
      <c r="M35" s="1101"/>
    </row>
    <row r="36" spans="1:14" ht="13.5" customHeight="1" x14ac:dyDescent="0.15">
      <c r="A36" s="46"/>
    </row>
    <row r="37" spans="1:14" ht="13.5" customHeight="1" x14ac:dyDescent="0.15"/>
    <row r="38" spans="1:14" ht="13.5" customHeight="1" x14ac:dyDescent="0.15">
      <c r="A38" s="48" t="s">
        <v>284</v>
      </c>
      <c r="B38" s="48"/>
      <c r="C38" s="48"/>
      <c r="D38" s="48"/>
      <c r="E38" s="48"/>
      <c r="F38" s="48"/>
      <c r="G38" s="48"/>
      <c r="H38" s="48"/>
      <c r="I38" s="48"/>
      <c r="J38" s="48"/>
      <c r="K38" s="48"/>
      <c r="L38" s="48"/>
      <c r="M38" s="48"/>
      <c r="N38" s="48"/>
    </row>
    <row r="39" spans="1:14" ht="13.5" customHeight="1" x14ac:dyDescent="0.15">
      <c r="A39" s="48" t="s">
        <v>151</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285</v>
      </c>
      <c r="B42" s="48"/>
      <c r="C42" s="48"/>
      <c r="D42" s="48"/>
      <c r="E42" s="48"/>
      <c r="F42" s="48"/>
      <c r="G42" s="48"/>
      <c r="H42" s="48"/>
      <c r="I42" s="48"/>
      <c r="J42" s="48"/>
      <c r="K42" s="48"/>
      <c r="L42" s="48"/>
      <c r="M42" s="57"/>
      <c r="N42" s="51"/>
    </row>
    <row r="43" spans="1:14" ht="13.5" customHeight="1" x14ac:dyDescent="0.15">
      <c r="A43" s="52" t="s">
        <v>286</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287</v>
      </c>
      <c r="B45" s="48"/>
      <c r="C45" s="48"/>
      <c r="D45" s="48"/>
      <c r="E45" s="48"/>
      <c r="F45" s="48"/>
      <c r="G45" s="48"/>
      <c r="H45" s="48"/>
      <c r="I45" s="48"/>
      <c r="J45" s="48"/>
      <c r="K45" s="48"/>
      <c r="L45" s="48"/>
      <c r="M45" s="57"/>
      <c r="N45" s="51"/>
    </row>
    <row r="46" spans="1:14" ht="13.5" customHeight="1" x14ac:dyDescent="0.15">
      <c r="A46" s="52" t="s">
        <v>288</v>
      </c>
      <c r="B46" s="48"/>
      <c r="C46" s="48"/>
      <c r="D46" s="48"/>
      <c r="E46" s="48"/>
      <c r="F46" s="48"/>
      <c r="G46" s="48"/>
      <c r="H46" s="48"/>
      <c r="I46" s="48"/>
      <c r="J46" s="48"/>
      <c r="K46" s="48"/>
      <c r="L46" s="48"/>
      <c r="M46" s="57"/>
      <c r="N46" s="51"/>
    </row>
    <row r="47" spans="1:14" ht="13.5" customHeight="1" x14ac:dyDescent="0.15">
      <c r="A47" s="52" t="s">
        <v>289</v>
      </c>
      <c r="B47" s="48"/>
      <c r="C47" s="48"/>
      <c r="D47" s="48"/>
      <c r="E47" s="48"/>
      <c r="F47" s="48"/>
      <c r="G47" s="48"/>
      <c r="H47" s="48"/>
      <c r="I47" s="48"/>
      <c r="J47" s="48"/>
      <c r="K47" s="48"/>
      <c r="L47" s="48"/>
      <c r="M47" s="57"/>
      <c r="N47" s="51"/>
    </row>
    <row r="48" spans="1:14" ht="13.5" customHeight="1" x14ac:dyDescent="0.15">
      <c r="A48" s="52" t="s">
        <v>290</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282</v>
      </c>
      <c r="L52" s="10"/>
      <c r="M52" s="10"/>
      <c r="N52" s="10"/>
    </row>
    <row r="53" spans="1:15" ht="13.5" customHeight="1" x14ac:dyDescent="0.15">
      <c r="L53" s="10"/>
      <c r="M53" s="10"/>
      <c r="N53" s="10"/>
    </row>
    <row r="54" spans="1:15" ht="13.5" customHeight="1" x14ac:dyDescent="0.15">
      <c r="F54" s="1102" t="s">
        <v>105</v>
      </c>
      <c r="G54" s="1102"/>
      <c r="H54" s="1102" t="s">
        <v>99</v>
      </c>
      <c r="I54" s="1102"/>
      <c r="J54" s="1102" t="s">
        <v>100</v>
      </c>
      <c r="K54" s="1102"/>
      <c r="L54" s="10"/>
      <c r="M54" s="10"/>
      <c r="N54" s="10"/>
    </row>
    <row r="55" spans="1:15" ht="13.5" customHeight="1" x14ac:dyDescent="0.15">
      <c r="B55" s="5" t="s">
        <v>98</v>
      </c>
      <c r="D55" s="5" t="s">
        <v>103</v>
      </c>
      <c r="F55" s="55" t="s">
        <v>50</v>
      </c>
      <c r="G55" s="11"/>
      <c r="H55" s="55" t="s">
        <v>50</v>
      </c>
      <c r="I55" s="11"/>
      <c r="J55" s="55" t="s">
        <v>50</v>
      </c>
      <c r="K55" s="11"/>
      <c r="L55" s="10"/>
      <c r="M55" s="10"/>
      <c r="N55" s="10"/>
    </row>
    <row r="56" spans="1:15" ht="13.5" customHeight="1" x14ac:dyDescent="0.15">
      <c r="B56" s="1100" t="s">
        <v>291</v>
      </c>
      <c r="F56" s="12"/>
      <c r="G56" s="13"/>
      <c r="H56" s="12"/>
      <c r="I56" s="13"/>
      <c r="J56" s="12"/>
      <c r="K56" s="13"/>
      <c r="L56" s="10"/>
      <c r="M56" s="10"/>
      <c r="N56" s="10"/>
    </row>
    <row r="57" spans="1:15" ht="13.5" customHeight="1" x14ac:dyDescent="0.15">
      <c r="B57" s="1100"/>
      <c r="F57" s="10" t="s">
        <v>292</v>
      </c>
      <c r="G57" s="10"/>
      <c r="H57" s="10" t="s">
        <v>292</v>
      </c>
      <c r="I57" s="10"/>
      <c r="J57" s="10" t="s">
        <v>292</v>
      </c>
      <c r="K57" s="10"/>
      <c r="L57" s="10"/>
      <c r="M57" s="10"/>
      <c r="N57" s="10"/>
    </row>
    <row r="58" spans="1:15" ht="13.5" customHeight="1" x14ac:dyDescent="0.15">
      <c r="B58" s="10" t="s">
        <v>104</v>
      </c>
      <c r="F58" s="10" t="s">
        <v>101</v>
      </c>
      <c r="G58" s="10"/>
      <c r="H58" s="10" t="s">
        <v>102</v>
      </c>
      <c r="I58" s="10"/>
      <c r="J58" s="10" t="s">
        <v>102</v>
      </c>
      <c r="K58" s="10"/>
      <c r="L58" s="10"/>
      <c r="M58" s="10"/>
      <c r="N58" s="10"/>
    </row>
    <row r="59" spans="1:15" ht="13.5" customHeight="1" x14ac:dyDescent="0.15"/>
    <row r="60" spans="1:15" ht="13.5" customHeight="1" x14ac:dyDescent="0.15"/>
    <row r="61" spans="1:15" ht="14.25" thickBot="1" x14ac:dyDescent="0.2"/>
    <row r="62" spans="1:15" ht="14.25" thickTop="1" x14ac:dyDescent="0.15">
      <c r="N62" s="354"/>
      <c r="O62" s="369"/>
    </row>
    <row r="63" spans="1:15" x14ac:dyDescent="0.15">
      <c r="N63" s="355"/>
    </row>
  </sheetData>
  <sheetProtection algorithmName="SHA-512" hashValue="YpJrR24l+OsilPFBzIw/mXjwa8dp52ZPA9gLKvxRM4NeebVtttNX76h/6D5kM+b6zjdqek/92ZxrYoazgG/l3w==" saltValue="nI8eiU+PvnUiUMzGsF6ZAg==" spinCount="100000" sheet="1"/>
  <protectedRanges>
    <protectedRange sqref="B16:F18 I16:M18 B22:F28 I22:M28 B31 I31 B34:F35 I34:M35" name="範囲1"/>
  </protectedRanges>
  <mergeCells count="35">
    <mergeCell ref="B17:F17"/>
    <mergeCell ref="B31:F31"/>
    <mergeCell ref="I31:M31"/>
    <mergeCell ref="B34:F34"/>
    <mergeCell ref="I17:M17"/>
    <mergeCell ref="B18:F18"/>
    <mergeCell ref="I18:M18"/>
    <mergeCell ref="I27:M27"/>
    <mergeCell ref="B28:F28"/>
    <mergeCell ref="I28:M28"/>
    <mergeCell ref="B22:F22"/>
    <mergeCell ref="I22:M22"/>
    <mergeCell ref="B23:F23"/>
    <mergeCell ref="I23:M23"/>
    <mergeCell ref="I9:L9"/>
    <mergeCell ref="B12:F12"/>
    <mergeCell ref="I12:M12"/>
    <mergeCell ref="B16:F16"/>
    <mergeCell ref="I16:M16"/>
    <mergeCell ref="B56:B57"/>
    <mergeCell ref="B13:F13"/>
    <mergeCell ref="I13:M13"/>
    <mergeCell ref="I34:M34"/>
    <mergeCell ref="I24:M24"/>
    <mergeCell ref="B25:F25"/>
    <mergeCell ref="I25:M25"/>
    <mergeCell ref="I26:M26"/>
    <mergeCell ref="B24:F24"/>
    <mergeCell ref="B26:F26"/>
    <mergeCell ref="B35:F35"/>
    <mergeCell ref="I35:M35"/>
    <mergeCell ref="B27:F27"/>
    <mergeCell ref="F54:G54"/>
    <mergeCell ref="H54:I54"/>
    <mergeCell ref="J54:K54"/>
  </mergeCells>
  <phoneticPr fontId="2"/>
  <dataValidations disablePrompts="1" count="1">
    <dataValidation imeMode="hiragana" allowBlank="1" showInputMessage="1" showErrorMessage="1" sqref="I9:M9" xr:uid="{00000000-0002-0000-0D00-000000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AK211"/>
  <sheetViews>
    <sheetView view="pageBreakPreview" zoomScaleNormal="100" zoomScaleSheetLayoutView="100" workbookViewId="0">
      <selection activeCell="AL1" sqref="AL1"/>
    </sheetView>
  </sheetViews>
  <sheetFormatPr defaultColWidth="4.125" defaultRowHeight="12.75" x14ac:dyDescent="0.15"/>
  <cols>
    <col min="1" max="39" width="2.625" style="134" customWidth="1"/>
    <col min="40" max="16384" width="4.125" style="134"/>
  </cols>
  <sheetData>
    <row r="1" spans="1:35" ht="15" customHeight="1" x14ac:dyDescent="0.15">
      <c r="A1" s="291" t="s">
        <v>724</v>
      </c>
      <c r="B1" s="199"/>
      <c r="C1" s="199"/>
      <c r="D1" s="199"/>
      <c r="E1" s="199"/>
      <c r="F1" s="199"/>
      <c r="G1" s="199"/>
      <c r="H1" s="199"/>
      <c r="I1" s="230"/>
      <c r="J1" s="230"/>
      <c r="K1" s="230"/>
      <c r="T1" s="1104" t="s">
        <v>48</v>
      </c>
      <c r="U1" s="1105"/>
      <c r="V1" s="1105"/>
      <c r="W1" s="1105"/>
      <c r="X1" s="1106"/>
      <c r="Y1" s="294" t="s">
        <v>665</v>
      </c>
      <c r="Z1" s="177"/>
      <c r="AA1" s="177"/>
      <c r="AB1" s="295"/>
      <c r="AC1" s="1108" t="str">
        <f>IF(物件情報!$B$24="","",物件情報!$B$24)</f>
        <v/>
      </c>
      <c r="AD1" s="1108"/>
      <c r="AE1" s="1108"/>
      <c r="AF1" s="1108"/>
      <c r="AG1" s="1108"/>
      <c r="AH1" s="1108"/>
      <c r="AI1" s="296" t="s">
        <v>160</v>
      </c>
    </row>
    <row r="2" spans="1:35" ht="15" customHeight="1" x14ac:dyDescent="0.15">
      <c r="A2" s="291" t="s">
        <v>1070</v>
      </c>
      <c r="B2" s="199"/>
      <c r="C2" s="199"/>
      <c r="D2" s="199"/>
      <c r="E2" s="199"/>
      <c r="F2" s="199"/>
      <c r="G2" s="199"/>
      <c r="H2" s="199"/>
      <c r="T2" s="1104" t="s">
        <v>15</v>
      </c>
      <c r="U2" s="1105"/>
      <c r="V2" s="1105"/>
      <c r="W2" s="1105"/>
      <c r="X2" s="1106"/>
      <c r="Y2" s="1109" t="str">
        <f>IF(物件情報!$B$21="","",物件情報!$B$21)</f>
        <v/>
      </c>
      <c r="Z2" s="1110"/>
      <c r="AA2" s="1110"/>
      <c r="AB2" s="1110"/>
      <c r="AC2" s="1110"/>
      <c r="AD2" s="1110"/>
      <c r="AE2" s="1110"/>
      <c r="AF2" s="1110"/>
      <c r="AG2" s="1110"/>
      <c r="AH2" s="1110"/>
      <c r="AI2" s="1111"/>
    </row>
    <row r="3" spans="1:35" ht="6.75" customHeight="1" x14ac:dyDescent="0.15">
      <c r="A3" s="199"/>
      <c r="B3" s="199"/>
      <c r="C3" s="199"/>
      <c r="D3" s="199"/>
      <c r="E3" s="199"/>
      <c r="F3" s="199"/>
      <c r="G3" s="199"/>
      <c r="H3" s="199"/>
      <c r="T3" s="230"/>
      <c r="U3" s="230"/>
      <c r="V3" s="230"/>
    </row>
    <row r="4" spans="1:35" ht="13.5" customHeight="1" x14ac:dyDescent="0.15">
      <c r="A4" s="1107" t="s">
        <v>14</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row>
    <row r="5" spans="1:35" ht="13.5" customHeight="1" x14ac:dyDescent="0.15">
      <c r="A5" s="1107"/>
      <c r="B5" s="1107"/>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c r="AE5" s="1107"/>
      <c r="AF5" s="1107"/>
      <c r="AG5" s="1107"/>
      <c r="AH5" s="1107"/>
      <c r="AI5" s="1107"/>
    </row>
    <row r="6" spans="1:35" ht="6.75" customHeight="1" x14ac:dyDescent="0.15">
      <c r="Q6" s="230"/>
      <c r="R6" s="297"/>
    </row>
    <row r="7" spans="1:35" ht="13.5" customHeight="1" x14ac:dyDescent="0.15">
      <c r="A7" s="946" t="s">
        <v>11</v>
      </c>
      <c r="B7" s="946"/>
      <c r="C7" s="946"/>
      <c r="D7" s="946"/>
      <c r="E7" s="946"/>
      <c r="F7" s="946"/>
      <c r="G7" s="946"/>
      <c r="H7" s="946"/>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row>
    <row r="8" spans="1:35" x14ac:dyDescent="0.15">
      <c r="A8" s="134" t="s">
        <v>157</v>
      </c>
    </row>
    <row r="9" spans="1:35" ht="6"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6" customHeight="1" x14ac:dyDescent="0.15">
      <c r="V10" s="177"/>
      <c r="W10" s="177"/>
      <c r="X10" s="177"/>
      <c r="Y10" s="177"/>
      <c r="Z10" s="177"/>
      <c r="AA10" s="177"/>
      <c r="AB10" s="177"/>
      <c r="AC10" s="177"/>
      <c r="AD10" s="177"/>
      <c r="AE10" s="177"/>
      <c r="AF10" s="177"/>
      <c r="AG10" s="177"/>
      <c r="AH10" s="177"/>
      <c r="AI10" s="177"/>
    </row>
    <row r="11" spans="1:35" x14ac:dyDescent="0.15">
      <c r="A11" s="134" t="s">
        <v>158</v>
      </c>
    </row>
    <row r="12" spans="1:35" x14ac:dyDescent="0.15">
      <c r="C12" s="134" t="s">
        <v>69</v>
      </c>
      <c r="K12" s="948" t="str">
        <f>IF(確２面!K7="","",確２面!K7)</f>
        <v/>
      </c>
      <c r="L12" s="948"/>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row>
    <row r="13" spans="1:35" x14ac:dyDescent="0.15">
      <c r="C13" s="134" t="s">
        <v>70</v>
      </c>
      <c r="H13" s="136" t="str">
        <f>IF(概１面!H18="","",概１面!H18)</f>
        <v/>
      </c>
      <c r="I13" s="136"/>
      <c r="K13" s="948" t="str">
        <f>IF(確２面!K8="","",確２面!K8)</f>
        <v/>
      </c>
      <c r="L13" s="948"/>
      <c r="M13" s="948"/>
      <c r="N13" s="948"/>
      <c r="O13" s="948"/>
      <c r="P13" s="948"/>
      <c r="Q13" s="948"/>
      <c r="R13" s="948"/>
      <c r="S13" s="948"/>
      <c r="T13" s="948"/>
      <c r="U13" s="948"/>
      <c r="V13" s="948"/>
      <c r="W13" s="948"/>
      <c r="X13" s="948"/>
      <c r="Y13" s="948"/>
      <c r="Z13" s="948"/>
      <c r="AA13" s="948"/>
      <c r="AB13" s="948"/>
      <c r="AC13" s="948"/>
      <c r="AD13" s="948"/>
      <c r="AE13" s="948"/>
      <c r="AF13" s="948"/>
      <c r="AG13" s="948"/>
      <c r="AH13" s="948"/>
      <c r="AI13" s="948"/>
    </row>
    <row r="14" spans="1:35" x14ac:dyDescent="0.15">
      <c r="C14" s="134" t="s">
        <v>71</v>
      </c>
      <c r="H14" s="178" t="str">
        <f>IF(概１面!H19="","",概１面!H19)</f>
        <v/>
      </c>
      <c r="I14" s="178"/>
      <c r="K14" s="948" t="str">
        <f>IF(確２面!K9="","",確２面!K9)</f>
        <v/>
      </c>
      <c r="L14" s="948"/>
      <c r="M14" s="948"/>
      <c r="N14" s="948"/>
      <c r="O14" s="948"/>
      <c r="P14" s="948"/>
      <c r="Q14" s="948"/>
      <c r="R14" s="948"/>
      <c r="S14" s="948"/>
      <c r="T14" s="948"/>
      <c r="U14" s="948"/>
      <c r="V14" s="948"/>
      <c r="W14" s="948"/>
      <c r="X14" s="948"/>
      <c r="Y14" s="948"/>
      <c r="Z14" s="948"/>
      <c r="AA14" s="948"/>
      <c r="AB14" s="948"/>
      <c r="AC14" s="948"/>
      <c r="AD14" s="948"/>
      <c r="AE14" s="948"/>
      <c r="AF14" s="948"/>
      <c r="AG14" s="948"/>
      <c r="AH14" s="948"/>
      <c r="AI14" s="948"/>
    </row>
    <row r="15" spans="1:35" x14ac:dyDescent="0.15">
      <c r="C15" s="134" t="s">
        <v>72</v>
      </c>
      <c r="H15" s="136" t="str">
        <f>IF(概１面!H20="","",概１面!H20)</f>
        <v/>
      </c>
      <c r="I15" s="136"/>
      <c r="K15" s="948" t="str">
        <f>IF(確２面!K10="","",確２面!K10)</f>
        <v/>
      </c>
      <c r="L15" s="948"/>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row>
    <row r="16" spans="1:35" x14ac:dyDescent="0.15">
      <c r="H16" s="136"/>
      <c r="I16" s="136"/>
      <c r="K16" s="948"/>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row>
    <row r="17" spans="1:35" ht="6"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6"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x14ac:dyDescent="0.15">
      <c r="A19" s="134" t="s">
        <v>159</v>
      </c>
    </row>
    <row r="20" spans="1:35" x14ac:dyDescent="0.15">
      <c r="C20" s="134" t="s">
        <v>74</v>
      </c>
      <c r="J20" s="135" t="s">
        <v>481</v>
      </c>
      <c r="K20" s="946" t="str">
        <f>IF(確２面!K15="","",確２面!K15)</f>
        <v/>
      </c>
      <c r="L20" s="946"/>
      <c r="M20" s="134" t="s">
        <v>77</v>
      </c>
      <c r="R20" s="135" t="s">
        <v>481</v>
      </c>
      <c r="S20" s="947" t="str">
        <f>IF(確２面!S15="","",確２面!S15)</f>
        <v/>
      </c>
      <c r="T20" s="947"/>
      <c r="U20" s="947"/>
      <c r="V20" s="947"/>
      <c r="W20" s="134" t="s">
        <v>83</v>
      </c>
      <c r="AB20" s="946" t="str">
        <f>IF(確２面!AB15="","",確２面!AB15)</f>
        <v/>
      </c>
      <c r="AC20" s="946"/>
      <c r="AD20" s="946"/>
      <c r="AE20" s="946"/>
      <c r="AF20" s="946"/>
      <c r="AG20" s="946"/>
      <c r="AH20" s="134" t="s">
        <v>160</v>
      </c>
    </row>
    <row r="21" spans="1:35" x14ac:dyDescent="0.15">
      <c r="C21" s="134" t="s">
        <v>70</v>
      </c>
      <c r="K21" s="948" t="str">
        <f>IF(確２面!K16="","",確２面!K16)</f>
        <v/>
      </c>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row>
    <row r="22" spans="1:35" x14ac:dyDescent="0.15">
      <c r="C22" s="134" t="s">
        <v>81</v>
      </c>
      <c r="J22" s="135" t="s">
        <v>481</v>
      </c>
      <c r="K22" s="946" t="str">
        <f>IF(確２面!K17="","",確２面!K17)</f>
        <v/>
      </c>
      <c r="L22" s="946"/>
      <c r="M22" s="134" t="s">
        <v>76</v>
      </c>
      <c r="R22" s="135" t="s">
        <v>481</v>
      </c>
      <c r="S22" s="946" t="str">
        <f>IF(確２面!S17="","",確２面!S17)</f>
        <v/>
      </c>
      <c r="T22" s="946"/>
      <c r="U22" s="946"/>
      <c r="V22" s="946"/>
      <c r="W22" s="134" t="s">
        <v>75</v>
      </c>
      <c r="AB22" s="946" t="str">
        <f>IF(確２面!AB17="","",確２面!AB17)</f>
        <v/>
      </c>
      <c r="AC22" s="946"/>
      <c r="AD22" s="946"/>
      <c r="AE22" s="946"/>
      <c r="AF22" s="946"/>
      <c r="AG22" s="946"/>
      <c r="AH22" s="134" t="s">
        <v>160</v>
      </c>
    </row>
    <row r="23" spans="1:35" x14ac:dyDescent="0.15">
      <c r="H23" s="134" t="str">
        <f>IF(概１面!H28="","",概１面!H28)</f>
        <v/>
      </c>
      <c r="K23" s="948" t="str">
        <f>IF(確２面!K18="","",確２面!K18)</f>
        <v/>
      </c>
      <c r="L23" s="948"/>
      <c r="M23" s="948"/>
      <c r="N23" s="948"/>
      <c r="O23" s="948"/>
      <c r="P23" s="948"/>
      <c r="Q23" s="948"/>
      <c r="R23" s="948"/>
      <c r="S23" s="948"/>
      <c r="T23" s="948"/>
      <c r="U23" s="948"/>
      <c r="V23" s="948"/>
      <c r="W23" s="948"/>
      <c r="X23" s="948"/>
      <c r="Y23" s="948"/>
      <c r="Z23" s="948"/>
      <c r="AA23" s="948"/>
      <c r="AB23" s="948"/>
      <c r="AC23" s="948"/>
      <c r="AD23" s="948"/>
      <c r="AE23" s="948"/>
      <c r="AF23" s="948"/>
      <c r="AG23" s="948"/>
      <c r="AH23" s="948"/>
      <c r="AI23" s="948"/>
    </row>
    <row r="24" spans="1:35" x14ac:dyDescent="0.15">
      <c r="C24" s="134" t="s">
        <v>78</v>
      </c>
      <c r="H24" s="134" t="str">
        <f>IF(概１面!H29="","",概１面!H29)</f>
        <v/>
      </c>
      <c r="J24" s="136"/>
      <c r="K24" s="948" t="str">
        <f>IF(確２面!K19="","",確２面!K19)</f>
        <v/>
      </c>
      <c r="L24" s="948"/>
      <c r="M24" s="948"/>
      <c r="N24" s="948"/>
      <c r="O24" s="948"/>
      <c r="P24" s="948"/>
      <c r="Q24" s="948"/>
      <c r="R24" s="948"/>
      <c r="S24" s="948"/>
      <c r="T24" s="948"/>
      <c r="U24" s="948"/>
      <c r="V24" s="948"/>
      <c r="W24" s="948"/>
      <c r="X24" s="948"/>
      <c r="Y24" s="948"/>
      <c r="Z24" s="948"/>
      <c r="AA24" s="948"/>
      <c r="AB24" s="948"/>
      <c r="AC24" s="948"/>
      <c r="AD24" s="948"/>
      <c r="AE24" s="948"/>
      <c r="AF24" s="948"/>
      <c r="AG24" s="948"/>
      <c r="AH24" s="948"/>
      <c r="AI24" s="948"/>
    </row>
    <row r="25" spans="1:35" x14ac:dyDescent="0.15">
      <c r="C25" s="134" t="s">
        <v>79</v>
      </c>
      <c r="H25" s="134" t="str">
        <f>IF(概１面!H30="","",概１面!H30)</f>
        <v/>
      </c>
      <c r="K25" s="948" t="str">
        <f>IF(確２面!K20="","",確２面!K20)</f>
        <v/>
      </c>
      <c r="L25" s="948"/>
      <c r="M25" s="948"/>
      <c r="N25" s="948"/>
      <c r="O25" s="948"/>
      <c r="P25" s="948"/>
      <c r="Q25" s="948"/>
      <c r="R25" s="948"/>
      <c r="S25" s="948"/>
      <c r="T25" s="948"/>
      <c r="U25" s="948"/>
      <c r="V25" s="948"/>
      <c r="W25" s="948"/>
      <c r="X25" s="948"/>
      <c r="Y25" s="948"/>
      <c r="Z25" s="948"/>
      <c r="AA25" s="948"/>
      <c r="AB25" s="948"/>
      <c r="AC25" s="948"/>
      <c r="AD25" s="948"/>
      <c r="AE25" s="948"/>
      <c r="AF25" s="948"/>
      <c r="AG25" s="948"/>
      <c r="AH25" s="948"/>
      <c r="AI25" s="948"/>
    </row>
    <row r="26" spans="1:35" x14ac:dyDescent="0.15">
      <c r="C26" s="134" t="s">
        <v>80</v>
      </c>
      <c r="H26" s="134" t="str">
        <f>IF(概１面!H31="","",概１面!H31)</f>
        <v/>
      </c>
      <c r="K26" s="948" t="str">
        <f>IF(確２面!K21="","",確２面!K21)</f>
        <v/>
      </c>
      <c r="L26" s="948"/>
      <c r="M26" s="948"/>
      <c r="N26" s="948"/>
      <c r="O26" s="948"/>
      <c r="P26" s="948"/>
      <c r="Q26" s="948"/>
      <c r="R26" s="948"/>
      <c r="S26" s="948"/>
      <c r="T26" s="948"/>
      <c r="U26" s="948"/>
      <c r="V26" s="948"/>
      <c r="W26" s="948"/>
      <c r="X26" s="948"/>
      <c r="Y26" s="948"/>
      <c r="Z26" s="948"/>
      <c r="AA26" s="948"/>
      <c r="AB26" s="948"/>
      <c r="AC26" s="948"/>
      <c r="AD26" s="948"/>
      <c r="AE26" s="948"/>
      <c r="AF26" s="948"/>
      <c r="AG26" s="948"/>
      <c r="AH26" s="948"/>
      <c r="AI26" s="948"/>
    </row>
    <row r="27" spans="1:35" ht="6" customHeight="1"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row>
    <row r="28" spans="1:35" ht="6" customHeight="1" x14ac:dyDescent="0.15">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35" x14ac:dyDescent="0.15">
      <c r="A29" s="134" t="s">
        <v>161</v>
      </c>
    </row>
    <row r="30" spans="1:35" x14ac:dyDescent="0.15">
      <c r="A30" s="134" t="s">
        <v>3</v>
      </c>
    </row>
    <row r="31" spans="1:35" x14ac:dyDescent="0.15">
      <c r="C31" s="134" t="s">
        <v>74</v>
      </c>
      <c r="I31" s="135"/>
      <c r="J31" s="135" t="s">
        <v>481</v>
      </c>
      <c r="K31" s="946" t="str">
        <f>IF(確２面!K26="","",確２面!K26)</f>
        <v/>
      </c>
      <c r="L31" s="946"/>
      <c r="M31" s="134" t="s">
        <v>77</v>
      </c>
      <c r="R31" s="135" t="s">
        <v>481</v>
      </c>
      <c r="S31" s="947" t="str">
        <f>IF(確２面!S26="","",確２面!S26)</f>
        <v/>
      </c>
      <c r="T31" s="947"/>
      <c r="U31" s="947"/>
      <c r="V31" s="947"/>
      <c r="W31" s="134" t="s">
        <v>83</v>
      </c>
      <c r="AB31" s="946" t="str">
        <f>IF(確２面!AB26="","",確２面!AB26)</f>
        <v/>
      </c>
      <c r="AC31" s="946"/>
      <c r="AD31" s="946"/>
      <c r="AE31" s="946"/>
      <c r="AF31" s="946"/>
      <c r="AG31" s="946"/>
      <c r="AH31" s="134" t="s">
        <v>160</v>
      </c>
    </row>
    <row r="32" spans="1:35" x14ac:dyDescent="0.15">
      <c r="C32" s="134" t="s">
        <v>70</v>
      </c>
      <c r="K32" s="948" t="str">
        <f>IF(確２面!K27="","",確２面!K27)</f>
        <v/>
      </c>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row>
    <row r="33" spans="1:35" x14ac:dyDescent="0.15">
      <c r="C33" s="134" t="s">
        <v>81</v>
      </c>
      <c r="I33" s="135"/>
      <c r="J33" s="135" t="s">
        <v>481</v>
      </c>
      <c r="K33" s="946" t="str">
        <f>IF(確２面!K28="","",確２面!K28)</f>
        <v/>
      </c>
      <c r="L33" s="946"/>
      <c r="M33" s="134" t="s">
        <v>76</v>
      </c>
      <c r="R33" s="135" t="s">
        <v>481</v>
      </c>
      <c r="S33" s="946" t="str">
        <f>IF(確２面!S28="","",確２面!S28)</f>
        <v/>
      </c>
      <c r="T33" s="946"/>
      <c r="U33" s="946"/>
      <c r="V33" s="946"/>
      <c r="W33" s="134" t="s">
        <v>75</v>
      </c>
      <c r="AB33" s="946" t="str">
        <f>IF(確２面!AB28="","",確２面!AB28)</f>
        <v/>
      </c>
      <c r="AC33" s="946"/>
      <c r="AD33" s="946"/>
      <c r="AE33" s="946"/>
      <c r="AF33" s="946"/>
      <c r="AG33" s="946"/>
      <c r="AH33" s="134" t="s">
        <v>160</v>
      </c>
    </row>
    <row r="34" spans="1:35" x14ac:dyDescent="0.15">
      <c r="K34" s="948" t="str">
        <f>IF(確２面!K29="","",確２面!K29)</f>
        <v/>
      </c>
      <c r="L34" s="948"/>
      <c r="M34" s="948"/>
      <c r="N34" s="948"/>
      <c r="O34" s="948"/>
      <c r="P34" s="948"/>
      <c r="Q34" s="948"/>
      <c r="R34" s="948"/>
      <c r="S34" s="948"/>
      <c r="T34" s="948"/>
      <c r="U34" s="948"/>
      <c r="V34" s="948"/>
      <c r="W34" s="948"/>
      <c r="X34" s="948"/>
      <c r="Y34" s="948"/>
      <c r="Z34" s="948"/>
      <c r="AA34" s="948"/>
      <c r="AB34" s="948"/>
      <c r="AC34" s="948"/>
      <c r="AD34" s="948"/>
      <c r="AE34" s="948"/>
      <c r="AF34" s="948"/>
      <c r="AG34" s="948"/>
      <c r="AH34" s="948"/>
      <c r="AI34" s="948"/>
    </row>
    <row r="35" spans="1:35" x14ac:dyDescent="0.15">
      <c r="C35" s="134" t="s">
        <v>78</v>
      </c>
      <c r="J35" s="136"/>
      <c r="K35" s="948" t="str">
        <f>IF(確２面!K30="","",確２面!K30)</f>
        <v/>
      </c>
      <c r="L35" s="948"/>
      <c r="M35" s="948"/>
      <c r="N35" s="948"/>
      <c r="O35" s="948"/>
      <c r="P35" s="948"/>
      <c r="Q35" s="948"/>
      <c r="R35" s="948"/>
      <c r="S35" s="948"/>
      <c r="T35" s="948"/>
      <c r="U35" s="948"/>
      <c r="V35" s="948"/>
      <c r="W35" s="948"/>
      <c r="X35" s="948"/>
      <c r="Y35" s="948"/>
      <c r="Z35" s="948"/>
      <c r="AA35" s="948"/>
      <c r="AB35" s="948"/>
      <c r="AC35" s="948"/>
      <c r="AD35" s="948"/>
      <c r="AE35" s="948"/>
      <c r="AF35" s="948"/>
      <c r="AG35" s="948"/>
      <c r="AH35" s="948"/>
      <c r="AI35" s="948"/>
    </row>
    <row r="36" spans="1:35" x14ac:dyDescent="0.15">
      <c r="C36" s="134" t="s">
        <v>79</v>
      </c>
      <c r="K36" s="948" t="str">
        <f>IF(確２面!K31="","",確２面!K31)</f>
        <v/>
      </c>
      <c r="L36" s="948"/>
      <c r="M36" s="948"/>
      <c r="N36" s="948"/>
      <c r="O36" s="948"/>
      <c r="P36" s="948"/>
      <c r="Q36" s="948"/>
      <c r="R36" s="948"/>
      <c r="S36" s="948"/>
      <c r="T36" s="948"/>
      <c r="U36" s="948"/>
      <c r="V36" s="948"/>
      <c r="W36" s="948"/>
      <c r="X36" s="948"/>
      <c r="Y36" s="948"/>
      <c r="Z36" s="948"/>
      <c r="AA36" s="948"/>
      <c r="AB36" s="948"/>
      <c r="AC36" s="948"/>
      <c r="AD36" s="948"/>
      <c r="AE36" s="948"/>
      <c r="AF36" s="948"/>
      <c r="AG36" s="948"/>
      <c r="AH36" s="948"/>
      <c r="AI36" s="948"/>
    </row>
    <row r="37" spans="1:35" x14ac:dyDescent="0.15">
      <c r="C37" s="134" t="s">
        <v>80</v>
      </c>
      <c r="K37" s="948" t="str">
        <f>IF(確２面!K32="","",確２面!K32)</f>
        <v/>
      </c>
      <c r="L37" s="948"/>
      <c r="M37" s="948"/>
      <c r="N37" s="948"/>
      <c r="O37" s="948"/>
      <c r="P37" s="948"/>
      <c r="Q37" s="948"/>
      <c r="R37" s="948"/>
      <c r="S37" s="948"/>
      <c r="T37" s="948"/>
      <c r="U37" s="948"/>
      <c r="V37" s="948"/>
      <c r="W37" s="948"/>
      <c r="X37" s="948"/>
      <c r="Y37" s="948"/>
      <c r="Z37" s="948"/>
      <c r="AA37" s="948"/>
      <c r="AB37" s="948"/>
      <c r="AC37" s="948"/>
      <c r="AD37" s="948"/>
      <c r="AE37" s="948"/>
      <c r="AF37" s="948"/>
      <c r="AG37" s="948"/>
      <c r="AH37" s="948"/>
      <c r="AI37" s="948"/>
    </row>
    <row r="38" spans="1:35" x14ac:dyDescent="0.15">
      <c r="C38" s="969" t="s">
        <v>93</v>
      </c>
      <c r="D38" s="969"/>
      <c r="E38" s="969"/>
      <c r="F38" s="969"/>
      <c r="G38" s="969"/>
      <c r="H38" s="969"/>
      <c r="I38" s="969"/>
      <c r="J38" s="969"/>
      <c r="K38" s="969"/>
      <c r="L38" s="969"/>
      <c r="M38" s="948" t="str">
        <f>IF(確２面!M33="","",確２面!M33)</f>
        <v/>
      </c>
      <c r="N38" s="948"/>
      <c r="O38" s="948"/>
      <c r="P38" s="948"/>
      <c r="Q38" s="948"/>
      <c r="R38" s="948"/>
      <c r="S38" s="948"/>
      <c r="T38" s="948"/>
      <c r="U38" s="948"/>
      <c r="V38" s="948"/>
      <c r="W38" s="948"/>
      <c r="X38" s="948"/>
      <c r="Y38" s="948"/>
      <c r="Z38" s="948"/>
      <c r="AA38" s="948"/>
      <c r="AB38" s="948"/>
      <c r="AC38" s="948"/>
      <c r="AD38" s="948"/>
      <c r="AE38" s="948"/>
      <c r="AF38" s="948"/>
      <c r="AG38" s="948"/>
      <c r="AH38" s="948"/>
      <c r="AI38" s="948"/>
    </row>
    <row r="39" spans="1:35" ht="6" customHeight="1" x14ac:dyDescent="0.1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1:35" ht="6" customHeight="1" x14ac:dyDescent="0.15">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row>
    <row r="41" spans="1:35" ht="13.5" customHeight="1" x14ac:dyDescent="0.15">
      <c r="A41" s="134" t="s">
        <v>4</v>
      </c>
    </row>
    <row r="42" spans="1:35" ht="13.5" customHeight="1" x14ac:dyDescent="0.15">
      <c r="C42" s="134" t="s">
        <v>74</v>
      </c>
      <c r="I42" s="135"/>
      <c r="J42" s="135" t="s">
        <v>481</v>
      </c>
      <c r="K42" s="946" t="str">
        <f>IF(確２面!K37="","",確２面!K37)</f>
        <v/>
      </c>
      <c r="L42" s="946"/>
      <c r="M42" s="134" t="s">
        <v>77</v>
      </c>
      <c r="R42" s="135" t="s">
        <v>481</v>
      </c>
      <c r="S42" s="947" t="str">
        <f>IF(確２面!S37="","",確２面!S37)</f>
        <v/>
      </c>
      <c r="T42" s="947"/>
      <c r="U42" s="947"/>
      <c r="V42" s="947"/>
      <c r="W42" s="134" t="s">
        <v>83</v>
      </c>
      <c r="AB42" s="946" t="str">
        <f>IF(確２面!AB37="","",確２面!AB37)</f>
        <v/>
      </c>
      <c r="AC42" s="946"/>
      <c r="AD42" s="946"/>
      <c r="AE42" s="946"/>
      <c r="AF42" s="946"/>
      <c r="AG42" s="946"/>
      <c r="AH42" s="134" t="s">
        <v>160</v>
      </c>
    </row>
    <row r="43" spans="1:35" ht="13.5" customHeight="1" x14ac:dyDescent="0.15">
      <c r="C43" s="134" t="s">
        <v>70</v>
      </c>
      <c r="K43" s="948" t="str">
        <f>IF(確２面!K38="","",確２面!K38)</f>
        <v/>
      </c>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row>
    <row r="44" spans="1:35" ht="13.5" customHeight="1" x14ac:dyDescent="0.15">
      <c r="C44" s="134" t="s">
        <v>81</v>
      </c>
      <c r="I44" s="135"/>
      <c r="J44" s="135" t="s">
        <v>481</v>
      </c>
      <c r="K44" s="946" t="str">
        <f>IF(確２面!K39="","",確２面!K39)</f>
        <v/>
      </c>
      <c r="L44" s="946"/>
      <c r="M44" s="134" t="s">
        <v>76</v>
      </c>
      <c r="R44" s="135" t="s">
        <v>481</v>
      </c>
      <c r="S44" s="946" t="str">
        <f>IF(確２面!S39="","",確２面!S39)</f>
        <v/>
      </c>
      <c r="T44" s="946"/>
      <c r="U44" s="946"/>
      <c r="V44" s="946"/>
      <c r="W44" s="134" t="s">
        <v>75</v>
      </c>
      <c r="AB44" s="946" t="str">
        <f>IF(確２面!AB39="","",確２面!AB39)</f>
        <v/>
      </c>
      <c r="AC44" s="946"/>
      <c r="AD44" s="946"/>
      <c r="AE44" s="946"/>
      <c r="AF44" s="946"/>
      <c r="AG44" s="946"/>
      <c r="AH44" s="134" t="s">
        <v>160</v>
      </c>
    </row>
    <row r="45" spans="1:35" ht="13.5" customHeight="1" x14ac:dyDescent="0.15">
      <c r="K45" s="948" t="str">
        <f>IF(確２面!K40="","",確２面!K40)</f>
        <v/>
      </c>
      <c r="L45" s="948"/>
      <c r="M45" s="948"/>
      <c r="N45" s="948"/>
      <c r="O45" s="948"/>
      <c r="P45" s="948"/>
      <c r="Q45" s="948"/>
      <c r="R45" s="948"/>
      <c r="S45" s="948"/>
      <c r="T45" s="948"/>
      <c r="U45" s="948"/>
      <c r="V45" s="948"/>
      <c r="W45" s="948"/>
      <c r="X45" s="948"/>
      <c r="Y45" s="948"/>
      <c r="Z45" s="948"/>
      <c r="AA45" s="948"/>
      <c r="AB45" s="948"/>
      <c r="AC45" s="948"/>
      <c r="AD45" s="948"/>
      <c r="AE45" s="948"/>
      <c r="AF45" s="948"/>
      <c r="AG45" s="948"/>
      <c r="AH45" s="948"/>
      <c r="AI45" s="948"/>
    </row>
    <row r="46" spans="1:35" ht="13.5" customHeight="1" x14ac:dyDescent="0.15">
      <c r="C46" s="134" t="s">
        <v>78</v>
      </c>
      <c r="J46" s="136"/>
      <c r="K46" s="948" t="str">
        <f>IF(確２面!K41="","",確２面!K41)</f>
        <v/>
      </c>
      <c r="L46" s="948"/>
      <c r="M46" s="948"/>
      <c r="N46" s="948"/>
      <c r="O46" s="948"/>
      <c r="P46" s="948"/>
      <c r="Q46" s="948"/>
      <c r="R46" s="948"/>
      <c r="S46" s="948"/>
      <c r="T46" s="948"/>
      <c r="U46" s="948"/>
      <c r="V46" s="948"/>
      <c r="W46" s="948"/>
      <c r="X46" s="948"/>
      <c r="Y46" s="948"/>
      <c r="Z46" s="948"/>
      <c r="AA46" s="948"/>
      <c r="AB46" s="948"/>
      <c r="AC46" s="948"/>
      <c r="AD46" s="948"/>
      <c r="AE46" s="948"/>
      <c r="AF46" s="948"/>
      <c r="AG46" s="948"/>
      <c r="AH46" s="948"/>
      <c r="AI46" s="948"/>
    </row>
    <row r="47" spans="1:35" ht="13.5" customHeight="1" x14ac:dyDescent="0.15">
      <c r="C47" s="134" t="s">
        <v>79</v>
      </c>
      <c r="K47" s="948" t="str">
        <f>IF(確２面!K42="","",確２面!K42)</f>
        <v/>
      </c>
      <c r="L47" s="948"/>
      <c r="M47" s="948"/>
      <c r="N47" s="948"/>
      <c r="O47" s="948"/>
      <c r="P47" s="948"/>
      <c r="Q47" s="948"/>
      <c r="R47" s="948"/>
      <c r="S47" s="948"/>
      <c r="T47" s="948"/>
      <c r="U47" s="948"/>
      <c r="V47" s="948"/>
      <c r="W47" s="948"/>
      <c r="X47" s="948"/>
      <c r="Y47" s="948"/>
      <c r="Z47" s="948"/>
      <c r="AA47" s="948"/>
      <c r="AB47" s="948"/>
      <c r="AC47" s="948"/>
      <c r="AD47" s="948"/>
      <c r="AE47" s="948"/>
      <c r="AF47" s="948"/>
      <c r="AG47" s="948"/>
      <c r="AH47" s="948"/>
      <c r="AI47" s="948"/>
    </row>
    <row r="48" spans="1:35" ht="13.5" customHeight="1" x14ac:dyDescent="0.15">
      <c r="C48" s="134" t="s">
        <v>80</v>
      </c>
      <c r="K48" s="948" t="str">
        <f>IF(確２面!K43="","",確２面!K43)</f>
        <v/>
      </c>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row>
    <row r="49" spans="1:35" ht="13.5" customHeight="1" x14ac:dyDescent="0.15">
      <c r="C49" s="969" t="s">
        <v>93</v>
      </c>
      <c r="D49" s="969"/>
      <c r="E49" s="969"/>
      <c r="F49" s="969"/>
      <c r="G49" s="969"/>
      <c r="H49" s="969"/>
      <c r="I49" s="969"/>
      <c r="J49" s="969"/>
      <c r="K49" s="969"/>
      <c r="L49" s="969"/>
      <c r="M49" s="948" t="str">
        <f>IF(確２面!M44="","",確２面!M44)</f>
        <v/>
      </c>
      <c r="N49" s="948"/>
      <c r="O49" s="948"/>
      <c r="P49" s="948"/>
      <c r="Q49" s="948"/>
      <c r="R49" s="948"/>
      <c r="S49" s="948"/>
      <c r="T49" s="948"/>
      <c r="U49" s="948"/>
      <c r="V49" s="948"/>
      <c r="W49" s="948"/>
      <c r="X49" s="948"/>
      <c r="Y49" s="948"/>
      <c r="Z49" s="948"/>
      <c r="AA49" s="948"/>
      <c r="AB49" s="948"/>
      <c r="AC49" s="948"/>
      <c r="AD49" s="948"/>
      <c r="AE49" s="948"/>
      <c r="AF49" s="948"/>
      <c r="AG49" s="948"/>
      <c r="AH49" s="948"/>
      <c r="AI49" s="948"/>
    </row>
    <row r="50" spans="1:35" ht="6" customHeight="1"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row>
    <row r="51" spans="1:35" ht="6" customHeight="1" x14ac:dyDescent="0.15">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row>
    <row r="52" spans="1:35" ht="13.5" customHeight="1" x14ac:dyDescent="0.15">
      <c r="C52" s="134" t="s">
        <v>74</v>
      </c>
      <c r="I52" s="135"/>
      <c r="J52" s="135" t="s">
        <v>481</v>
      </c>
      <c r="K52" s="946" t="str">
        <f>IF(確２面!K47="","",確２面!K47)</f>
        <v/>
      </c>
      <c r="L52" s="946"/>
      <c r="M52" s="134" t="s">
        <v>77</v>
      </c>
      <c r="R52" s="135" t="s">
        <v>481</v>
      </c>
      <c r="S52" s="947" t="str">
        <f>IF(確２面!S47="","",確２面!S47)</f>
        <v/>
      </c>
      <c r="T52" s="947"/>
      <c r="U52" s="947"/>
      <c r="V52" s="947"/>
      <c r="W52" s="134" t="s">
        <v>83</v>
      </c>
      <c r="AB52" s="946" t="str">
        <f>IF(確２面!AB47="","",確２面!AB47)</f>
        <v/>
      </c>
      <c r="AC52" s="946"/>
      <c r="AD52" s="946"/>
      <c r="AE52" s="946"/>
      <c r="AF52" s="946"/>
      <c r="AG52" s="946"/>
      <c r="AH52" s="134" t="s">
        <v>160</v>
      </c>
    </row>
    <row r="53" spans="1:35" ht="13.5" customHeight="1" x14ac:dyDescent="0.15">
      <c r="C53" s="134" t="s">
        <v>70</v>
      </c>
      <c r="K53" s="948" t="str">
        <f>IF(確２面!K48="","",確２面!K48)</f>
        <v/>
      </c>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row>
    <row r="54" spans="1:35" ht="13.5" customHeight="1" x14ac:dyDescent="0.15">
      <c r="C54" s="134" t="s">
        <v>81</v>
      </c>
      <c r="I54" s="135"/>
      <c r="J54" s="135" t="s">
        <v>481</v>
      </c>
      <c r="K54" s="946" t="str">
        <f>IF(確２面!K49="","",確２面!K49)</f>
        <v/>
      </c>
      <c r="L54" s="946"/>
      <c r="M54" s="134" t="s">
        <v>76</v>
      </c>
      <c r="R54" s="135" t="s">
        <v>481</v>
      </c>
      <c r="S54" s="946" t="str">
        <f>IF(確２面!S49="","",確２面!S49)</f>
        <v/>
      </c>
      <c r="T54" s="946"/>
      <c r="U54" s="946"/>
      <c r="V54" s="946"/>
      <c r="W54" s="134" t="s">
        <v>75</v>
      </c>
      <c r="AB54" s="946" t="str">
        <f>IF(確２面!AB49="","",確２面!AB49)</f>
        <v/>
      </c>
      <c r="AC54" s="946"/>
      <c r="AD54" s="946"/>
      <c r="AE54" s="946"/>
      <c r="AF54" s="946"/>
      <c r="AG54" s="946"/>
      <c r="AH54" s="134" t="s">
        <v>160</v>
      </c>
    </row>
    <row r="55" spans="1:35" ht="13.5" customHeight="1" x14ac:dyDescent="0.15">
      <c r="K55" s="948" t="str">
        <f>IF(確２面!K50="","",確２面!K50)</f>
        <v/>
      </c>
      <c r="L55" s="948"/>
      <c r="M55" s="948"/>
      <c r="N55" s="948"/>
      <c r="O55" s="948"/>
      <c r="P55" s="948"/>
      <c r="Q55" s="948"/>
      <c r="R55" s="948"/>
      <c r="S55" s="948"/>
      <c r="T55" s="948"/>
      <c r="U55" s="948"/>
      <c r="V55" s="948"/>
      <c r="W55" s="948"/>
      <c r="X55" s="948"/>
      <c r="Y55" s="948"/>
      <c r="Z55" s="948"/>
      <c r="AA55" s="948"/>
      <c r="AB55" s="948"/>
      <c r="AC55" s="948"/>
      <c r="AD55" s="948"/>
      <c r="AE55" s="948"/>
      <c r="AF55" s="948"/>
      <c r="AG55" s="948"/>
      <c r="AH55" s="948"/>
      <c r="AI55" s="948"/>
    </row>
    <row r="56" spans="1:35" ht="13.5" customHeight="1" x14ac:dyDescent="0.15">
      <c r="C56" s="134" t="s">
        <v>78</v>
      </c>
      <c r="J56" s="136"/>
      <c r="K56" s="948" t="str">
        <f>IF(確２面!K51="","",確２面!K51)</f>
        <v/>
      </c>
      <c r="L56" s="948"/>
      <c r="M56" s="948"/>
      <c r="N56" s="948"/>
      <c r="O56" s="948"/>
      <c r="P56" s="948"/>
      <c r="Q56" s="948"/>
      <c r="R56" s="948"/>
      <c r="S56" s="948"/>
      <c r="T56" s="948"/>
      <c r="U56" s="948"/>
      <c r="V56" s="948"/>
      <c r="W56" s="948"/>
      <c r="X56" s="948"/>
      <c r="Y56" s="948"/>
      <c r="Z56" s="948"/>
      <c r="AA56" s="948"/>
      <c r="AB56" s="948"/>
      <c r="AC56" s="948"/>
      <c r="AD56" s="948"/>
      <c r="AE56" s="948"/>
      <c r="AF56" s="948"/>
      <c r="AG56" s="948"/>
      <c r="AH56" s="948"/>
      <c r="AI56" s="948"/>
    </row>
    <row r="57" spans="1:35" ht="13.5" customHeight="1" x14ac:dyDescent="0.15">
      <c r="C57" s="134" t="s">
        <v>79</v>
      </c>
      <c r="K57" s="948" t="str">
        <f>IF(確２面!K52="","",確２面!K52)</f>
        <v/>
      </c>
      <c r="L57" s="948"/>
      <c r="M57" s="948"/>
      <c r="N57" s="948"/>
      <c r="O57" s="948"/>
      <c r="P57" s="948"/>
      <c r="Q57" s="948"/>
      <c r="R57" s="948"/>
      <c r="S57" s="948"/>
      <c r="T57" s="948"/>
      <c r="U57" s="948"/>
      <c r="V57" s="948"/>
      <c r="W57" s="948"/>
      <c r="X57" s="948"/>
      <c r="Y57" s="948"/>
      <c r="Z57" s="948"/>
      <c r="AA57" s="948"/>
      <c r="AB57" s="948"/>
      <c r="AC57" s="948"/>
      <c r="AD57" s="948"/>
      <c r="AE57" s="948"/>
      <c r="AF57" s="948"/>
      <c r="AG57" s="948"/>
      <c r="AH57" s="948"/>
      <c r="AI57" s="948"/>
    </row>
    <row r="58" spans="1:35" ht="13.5" customHeight="1" x14ac:dyDescent="0.15">
      <c r="C58" s="134" t="s">
        <v>80</v>
      </c>
      <c r="K58" s="948" t="str">
        <f>IF(確２面!K53="","",確２面!K53)</f>
        <v/>
      </c>
      <c r="L58" s="948"/>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row>
    <row r="59" spans="1:35" ht="13.5" customHeight="1" x14ac:dyDescent="0.15">
      <c r="C59" s="969" t="s">
        <v>93</v>
      </c>
      <c r="D59" s="969"/>
      <c r="E59" s="969"/>
      <c r="F59" s="969"/>
      <c r="G59" s="969"/>
      <c r="H59" s="969"/>
      <c r="I59" s="969"/>
      <c r="J59" s="969"/>
      <c r="K59" s="969"/>
      <c r="L59" s="969"/>
      <c r="M59" s="948" t="str">
        <f>IF(確２面!M54="","",確２面!M54)</f>
        <v/>
      </c>
      <c r="N59" s="948"/>
      <c r="O59" s="948"/>
      <c r="P59" s="948"/>
      <c r="Q59" s="948"/>
      <c r="R59" s="948"/>
      <c r="S59" s="948"/>
      <c r="T59" s="948"/>
      <c r="U59" s="948"/>
      <c r="V59" s="948"/>
      <c r="W59" s="948"/>
      <c r="X59" s="948"/>
      <c r="Y59" s="948"/>
      <c r="Z59" s="948"/>
      <c r="AA59" s="948"/>
      <c r="AB59" s="948"/>
      <c r="AC59" s="948"/>
      <c r="AD59" s="948"/>
      <c r="AE59" s="948"/>
      <c r="AF59" s="948"/>
      <c r="AG59" s="948"/>
      <c r="AH59" s="948"/>
      <c r="AI59" s="948"/>
    </row>
    <row r="60" spans="1:35" ht="6" customHeight="1" x14ac:dyDescent="0.15">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row>
    <row r="61" spans="1:35" ht="6" customHeight="1" x14ac:dyDescent="0.15">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row>
    <row r="62" spans="1:35" ht="13.5" customHeight="1" x14ac:dyDescent="0.15">
      <c r="C62" s="134" t="s">
        <v>74</v>
      </c>
      <c r="I62" s="135"/>
      <c r="J62" s="135" t="s">
        <v>481</v>
      </c>
      <c r="K62" s="946" t="str">
        <f>IF(確２面!K57="","",確２面!K57)</f>
        <v/>
      </c>
      <c r="L62" s="946"/>
      <c r="M62" s="134" t="s">
        <v>77</v>
      </c>
      <c r="R62" s="135" t="s">
        <v>481</v>
      </c>
      <c r="S62" s="947" t="str">
        <f>IF(確２面!S57="","",確２面!S57)</f>
        <v/>
      </c>
      <c r="T62" s="947"/>
      <c r="U62" s="947"/>
      <c r="V62" s="947"/>
      <c r="W62" s="134" t="s">
        <v>83</v>
      </c>
      <c r="AB62" s="946" t="str">
        <f>IF(確２面!AB57="","",確２面!AB57)</f>
        <v/>
      </c>
      <c r="AC62" s="946"/>
      <c r="AD62" s="946"/>
      <c r="AE62" s="946"/>
      <c r="AF62" s="946"/>
      <c r="AG62" s="946"/>
      <c r="AH62" s="134" t="s">
        <v>160</v>
      </c>
    </row>
    <row r="63" spans="1:35" ht="13.5" customHeight="1" x14ac:dyDescent="0.15">
      <c r="C63" s="134" t="s">
        <v>70</v>
      </c>
      <c r="K63" s="948" t="str">
        <f>IF(確２面!K58="","",確２面!K58)</f>
        <v/>
      </c>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row>
    <row r="64" spans="1:35" ht="13.5" customHeight="1" x14ac:dyDescent="0.15">
      <c r="C64" s="134" t="s">
        <v>81</v>
      </c>
      <c r="I64" s="135"/>
      <c r="J64" s="135" t="s">
        <v>481</v>
      </c>
      <c r="K64" s="946" t="str">
        <f>IF(確２面!K59="","",確２面!K59)</f>
        <v/>
      </c>
      <c r="L64" s="946"/>
      <c r="M64" s="134" t="s">
        <v>76</v>
      </c>
      <c r="R64" s="135" t="s">
        <v>481</v>
      </c>
      <c r="S64" s="946" t="str">
        <f>IF(確２面!S59="","",確２面!S59)</f>
        <v/>
      </c>
      <c r="T64" s="946"/>
      <c r="U64" s="946"/>
      <c r="V64" s="946"/>
      <c r="W64" s="134" t="s">
        <v>75</v>
      </c>
      <c r="AB64" s="946" t="str">
        <f>IF(確２面!AB59="","",確２面!AB59)</f>
        <v/>
      </c>
      <c r="AC64" s="946"/>
      <c r="AD64" s="946"/>
      <c r="AE64" s="946"/>
      <c r="AF64" s="946"/>
      <c r="AG64" s="946"/>
      <c r="AH64" s="134" t="s">
        <v>160</v>
      </c>
    </row>
    <row r="65" spans="1:37" ht="13.5" customHeight="1" x14ac:dyDescent="0.15">
      <c r="K65" s="948" t="str">
        <f>IF(確２面!K60="","",確２面!K60)</f>
        <v/>
      </c>
      <c r="L65" s="948"/>
      <c r="M65" s="948"/>
      <c r="N65" s="948"/>
      <c r="O65" s="948"/>
      <c r="P65" s="948"/>
      <c r="Q65" s="948"/>
      <c r="R65" s="948"/>
      <c r="S65" s="948"/>
      <c r="T65" s="948"/>
      <c r="U65" s="948"/>
      <c r="V65" s="948"/>
      <c r="W65" s="948"/>
      <c r="X65" s="948"/>
      <c r="Y65" s="948"/>
      <c r="Z65" s="948"/>
      <c r="AA65" s="948"/>
      <c r="AB65" s="948"/>
      <c r="AC65" s="948"/>
      <c r="AD65" s="948"/>
      <c r="AE65" s="948"/>
      <c r="AF65" s="948"/>
      <c r="AG65" s="948"/>
      <c r="AH65" s="948"/>
      <c r="AI65" s="948"/>
    </row>
    <row r="66" spans="1:37" ht="13.5" customHeight="1" x14ac:dyDescent="0.15">
      <c r="C66" s="134" t="s">
        <v>78</v>
      </c>
      <c r="J66" s="136"/>
      <c r="K66" s="948" t="str">
        <f>IF(確２面!K61="","",確２面!K61)</f>
        <v/>
      </c>
      <c r="L66" s="948"/>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row>
    <row r="67" spans="1:37" ht="13.5" customHeight="1" x14ac:dyDescent="0.15">
      <c r="C67" s="134" t="s">
        <v>79</v>
      </c>
      <c r="K67" s="948" t="str">
        <f>IF(確２面!K62="","",確２面!K62)</f>
        <v/>
      </c>
      <c r="L67" s="948"/>
      <c r="M67" s="948"/>
      <c r="N67" s="948"/>
      <c r="O67" s="948"/>
      <c r="P67" s="948"/>
      <c r="Q67" s="948"/>
      <c r="R67" s="948"/>
      <c r="S67" s="948"/>
      <c r="T67" s="948"/>
      <c r="U67" s="948"/>
      <c r="V67" s="948"/>
      <c r="W67" s="948"/>
      <c r="X67" s="948"/>
      <c r="Y67" s="948"/>
      <c r="Z67" s="948"/>
      <c r="AA67" s="948"/>
      <c r="AB67" s="948"/>
      <c r="AC67" s="948"/>
      <c r="AD67" s="948"/>
      <c r="AE67" s="948"/>
      <c r="AF67" s="948"/>
      <c r="AG67" s="948"/>
      <c r="AH67" s="948"/>
      <c r="AI67" s="948"/>
    </row>
    <row r="68" spans="1:37" ht="13.5" customHeight="1" x14ac:dyDescent="0.15">
      <c r="C68" s="134" t="s">
        <v>80</v>
      </c>
      <c r="K68" s="948" t="str">
        <f>IF(確２面!K63="","",確２面!K63)</f>
        <v/>
      </c>
      <c r="L68" s="948"/>
      <c r="M68" s="948"/>
      <c r="N68" s="948"/>
      <c r="O68" s="948"/>
      <c r="P68" s="948"/>
      <c r="Q68" s="948"/>
      <c r="R68" s="948"/>
      <c r="S68" s="948"/>
      <c r="T68" s="948"/>
      <c r="U68" s="948"/>
      <c r="V68" s="948"/>
      <c r="W68" s="948"/>
      <c r="X68" s="948"/>
      <c r="Y68" s="948"/>
      <c r="Z68" s="948"/>
      <c r="AA68" s="948"/>
      <c r="AB68" s="948"/>
      <c r="AC68" s="948"/>
      <c r="AD68" s="948"/>
      <c r="AE68" s="948"/>
      <c r="AF68" s="948"/>
      <c r="AG68" s="948"/>
      <c r="AH68" s="948"/>
      <c r="AI68" s="948"/>
    </row>
    <row r="69" spans="1:37" ht="13.5" customHeight="1" x14ac:dyDescent="0.15">
      <c r="C69" s="969" t="s">
        <v>93</v>
      </c>
      <c r="D69" s="969"/>
      <c r="E69" s="969"/>
      <c r="F69" s="969"/>
      <c r="G69" s="969"/>
      <c r="H69" s="969"/>
      <c r="I69" s="969"/>
      <c r="J69" s="969"/>
      <c r="K69" s="969"/>
      <c r="L69" s="969"/>
      <c r="M69" s="948" t="str">
        <f>IF(確２面!M64="","",確２面!M64)</f>
        <v/>
      </c>
      <c r="N69" s="948"/>
      <c r="O69" s="948"/>
      <c r="P69" s="948"/>
      <c r="Q69" s="948"/>
      <c r="R69" s="948"/>
      <c r="S69" s="948"/>
      <c r="T69" s="948"/>
      <c r="U69" s="948"/>
      <c r="V69" s="948"/>
      <c r="W69" s="948"/>
      <c r="X69" s="948"/>
      <c r="Y69" s="948"/>
      <c r="Z69" s="948"/>
      <c r="AA69" s="948"/>
      <c r="AB69" s="948"/>
      <c r="AC69" s="948"/>
      <c r="AD69" s="948"/>
      <c r="AE69" s="948"/>
      <c r="AF69" s="948"/>
      <c r="AG69" s="948"/>
      <c r="AH69" s="948"/>
      <c r="AI69" s="948"/>
    </row>
    <row r="70" spans="1:37" ht="6" customHeight="1" x14ac:dyDescent="0.1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row>
    <row r="71" spans="1:37" ht="6" customHeight="1" thickBot="1" x14ac:dyDescent="0.2">
      <c r="A71" s="177"/>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row>
    <row r="72" spans="1:37" ht="13.5" customHeight="1" thickTop="1" x14ac:dyDescent="0.15">
      <c r="AJ72" s="350"/>
      <c r="AK72" s="350"/>
    </row>
    <row r="73" spans="1:37" ht="13.5" customHeight="1" x14ac:dyDescent="0.1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row>
    <row r="74" spans="1:37" ht="6.75" customHeight="1" x14ac:dyDescent="0.15">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row>
    <row r="75" spans="1:37" ht="13.5" customHeight="1" x14ac:dyDescent="0.15">
      <c r="A75" s="134" t="s">
        <v>681</v>
      </c>
    </row>
    <row r="76" spans="1:37" ht="13.5" customHeight="1" x14ac:dyDescent="0.15">
      <c r="B76" s="134" t="s">
        <v>680</v>
      </c>
    </row>
    <row r="77" spans="1:37" ht="13.5" customHeight="1" x14ac:dyDescent="0.15">
      <c r="B77" s="230" t="str">
        <f>確２面!B72</f>
        <v>□</v>
      </c>
      <c r="C77" s="134" t="s">
        <v>94</v>
      </c>
    </row>
    <row r="78" spans="1:37" ht="13.5" customHeight="1" x14ac:dyDescent="0.15">
      <c r="C78" s="134" t="s">
        <v>84</v>
      </c>
      <c r="K78" s="948" t="str">
        <f>IF(確２面!K73="","",確２面!K73)</f>
        <v/>
      </c>
      <c r="L78" s="948"/>
      <c r="M78" s="948"/>
      <c r="N78" s="948"/>
      <c r="O78" s="948"/>
      <c r="P78" s="948"/>
      <c r="Q78" s="948"/>
      <c r="R78" s="948"/>
      <c r="S78" s="948"/>
      <c r="T78" s="948"/>
      <c r="U78" s="948"/>
      <c r="V78" s="948"/>
      <c r="W78" s="948"/>
      <c r="X78" s="948"/>
      <c r="Y78" s="948"/>
      <c r="Z78" s="948"/>
      <c r="AA78" s="948"/>
    </row>
    <row r="79" spans="1:37" ht="13.5" customHeight="1" x14ac:dyDescent="0.15">
      <c r="C79" s="134" t="s">
        <v>85</v>
      </c>
      <c r="H79" s="134" t="s">
        <v>383</v>
      </c>
      <c r="R79" s="134" t="s">
        <v>165</v>
      </c>
      <c r="S79" s="946" t="str">
        <f>IF(確２面!S74="","",確２面!S74)</f>
        <v/>
      </c>
      <c r="T79" s="946"/>
      <c r="U79" s="946"/>
      <c r="V79" s="946"/>
      <c r="W79" s="946"/>
      <c r="X79" s="134" t="s">
        <v>160</v>
      </c>
    </row>
    <row r="80" spans="1:37" ht="13.5" customHeight="1" x14ac:dyDescent="0.15">
      <c r="B80" s="230" t="str">
        <f>確２面!B75</f>
        <v>□</v>
      </c>
      <c r="C80" s="134" t="s">
        <v>95</v>
      </c>
    </row>
    <row r="81" spans="2:27" ht="13.5" customHeight="1" x14ac:dyDescent="0.15">
      <c r="C81" s="134" t="s">
        <v>84</v>
      </c>
      <c r="K81" s="948" t="str">
        <f>IF(確２面!K76="","",確２面!K76)</f>
        <v/>
      </c>
      <c r="L81" s="948"/>
      <c r="M81" s="948"/>
      <c r="N81" s="948"/>
      <c r="O81" s="948"/>
      <c r="P81" s="948"/>
      <c r="Q81" s="948"/>
      <c r="R81" s="948"/>
      <c r="S81" s="948"/>
      <c r="T81" s="948"/>
      <c r="U81" s="948"/>
      <c r="V81" s="948"/>
      <c r="W81" s="948"/>
      <c r="X81" s="948"/>
      <c r="Y81" s="948"/>
      <c r="Z81" s="948"/>
      <c r="AA81" s="948"/>
    </row>
    <row r="82" spans="2:27" ht="13.5" customHeight="1" x14ac:dyDescent="0.15">
      <c r="C82" s="134" t="s">
        <v>85</v>
      </c>
      <c r="H82" s="134" t="s">
        <v>383</v>
      </c>
      <c r="R82" s="134" t="s">
        <v>165</v>
      </c>
      <c r="S82" s="946" t="str">
        <f>IF(確２面!S77="","",確２面!S77)</f>
        <v/>
      </c>
      <c r="T82" s="946"/>
      <c r="U82" s="946"/>
      <c r="V82" s="946"/>
      <c r="W82" s="946"/>
      <c r="X82" s="134" t="s">
        <v>160</v>
      </c>
    </row>
    <row r="83" spans="2:27" ht="13.5" customHeight="1" x14ac:dyDescent="0.15">
      <c r="B83" s="230" t="str">
        <f>確２面!B78</f>
        <v>□</v>
      </c>
      <c r="C83" s="134" t="s">
        <v>96</v>
      </c>
    </row>
    <row r="84" spans="2:27" ht="13.5" customHeight="1" x14ac:dyDescent="0.15">
      <c r="C84" s="134" t="s">
        <v>84</v>
      </c>
      <c r="K84" s="948" t="str">
        <f>IF(確２面!K79="","",確２面!K79)</f>
        <v/>
      </c>
      <c r="L84" s="948"/>
      <c r="M84" s="948"/>
      <c r="N84" s="948"/>
      <c r="O84" s="948"/>
      <c r="P84" s="948"/>
      <c r="Q84" s="948"/>
      <c r="R84" s="948"/>
      <c r="S84" s="948"/>
      <c r="T84" s="948"/>
      <c r="U84" s="948"/>
      <c r="V84" s="948"/>
      <c r="W84" s="948"/>
      <c r="X84" s="948"/>
      <c r="Y84" s="948"/>
      <c r="Z84" s="948"/>
      <c r="AA84" s="948"/>
    </row>
    <row r="85" spans="2:27" ht="13.5" customHeight="1" x14ac:dyDescent="0.15">
      <c r="C85" s="134" t="s">
        <v>85</v>
      </c>
      <c r="H85" s="134" t="s">
        <v>384</v>
      </c>
      <c r="R85" s="134" t="s">
        <v>165</v>
      </c>
      <c r="S85" s="946" t="str">
        <f>IF(確２面!S80="","",確２面!S80)</f>
        <v/>
      </c>
      <c r="T85" s="946"/>
      <c r="U85" s="946"/>
      <c r="V85" s="946"/>
      <c r="W85" s="946"/>
      <c r="X85" s="134" t="s">
        <v>160</v>
      </c>
    </row>
    <row r="86" spans="2:27" ht="13.5" customHeight="1" x14ac:dyDescent="0.15">
      <c r="C86" s="134" t="s">
        <v>84</v>
      </c>
      <c r="K86" s="948" t="str">
        <f>IF(確２面!K81="","",確２面!K81)</f>
        <v/>
      </c>
      <c r="L86" s="948"/>
      <c r="M86" s="948"/>
      <c r="N86" s="948"/>
      <c r="O86" s="948"/>
      <c r="P86" s="948"/>
      <c r="Q86" s="948"/>
      <c r="R86" s="948"/>
      <c r="S86" s="948"/>
      <c r="T86" s="948"/>
      <c r="U86" s="948"/>
      <c r="V86" s="948"/>
      <c r="W86" s="948"/>
      <c r="X86" s="948"/>
      <c r="Y86" s="948"/>
      <c r="Z86" s="948"/>
      <c r="AA86" s="948"/>
    </row>
    <row r="87" spans="2:27" ht="13.5" customHeight="1" x14ac:dyDescent="0.15">
      <c r="C87" s="134" t="s">
        <v>85</v>
      </c>
      <c r="H87" s="134" t="s">
        <v>384</v>
      </c>
      <c r="R87" s="134" t="s">
        <v>165</v>
      </c>
      <c r="S87" s="946" t="str">
        <f>IF(確２面!S82="","",確２面!S82)</f>
        <v/>
      </c>
      <c r="T87" s="946"/>
      <c r="U87" s="946"/>
      <c r="V87" s="946"/>
      <c r="W87" s="946"/>
      <c r="X87" s="134" t="s">
        <v>160</v>
      </c>
    </row>
    <row r="88" spans="2:27" ht="13.5" customHeight="1" x14ac:dyDescent="0.15">
      <c r="C88" s="134" t="s">
        <v>84</v>
      </c>
      <c r="K88" s="948" t="str">
        <f>IF(確２面!K83="","",確２面!K83)</f>
        <v/>
      </c>
      <c r="L88" s="948"/>
      <c r="M88" s="948"/>
      <c r="N88" s="948"/>
      <c r="O88" s="948"/>
      <c r="P88" s="948"/>
      <c r="Q88" s="948"/>
      <c r="R88" s="948"/>
      <c r="S88" s="948"/>
      <c r="T88" s="948"/>
      <c r="U88" s="948"/>
      <c r="V88" s="948"/>
      <c r="W88" s="948"/>
      <c r="X88" s="948"/>
      <c r="Y88" s="948"/>
      <c r="Z88" s="948"/>
      <c r="AA88" s="948"/>
    </row>
    <row r="89" spans="2:27" ht="13.5" customHeight="1" x14ac:dyDescent="0.15">
      <c r="C89" s="134" t="s">
        <v>85</v>
      </c>
      <c r="H89" s="134" t="s">
        <v>384</v>
      </c>
      <c r="R89" s="134" t="s">
        <v>165</v>
      </c>
      <c r="S89" s="946" t="str">
        <f>IF(確２面!S84="","",確２面!S84)</f>
        <v/>
      </c>
      <c r="T89" s="946"/>
      <c r="U89" s="946"/>
      <c r="V89" s="946"/>
      <c r="W89" s="946"/>
      <c r="X89" s="134" t="s">
        <v>160</v>
      </c>
    </row>
    <row r="90" spans="2:27" ht="13.5" customHeight="1" x14ac:dyDescent="0.15">
      <c r="B90" s="230" t="str">
        <f>確２面!B85</f>
        <v>□</v>
      </c>
      <c r="C90" s="134" t="s">
        <v>97</v>
      </c>
    </row>
    <row r="91" spans="2:27" ht="13.5" customHeight="1" x14ac:dyDescent="0.15">
      <c r="C91" s="134" t="s">
        <v>84</v>
      </c>
      <c r="K91" s="948" t="str">
        <f>IF(確２面!K86="","",確２面!K86)</f>
        <v/>
      </c>
      <c r="L91" s="948"/>
      <c r="M91" s="948"/>
      <c r="N91" s="948"/>
      <c r="O91" s="948"/>
      <c r="P91" s="948"/>
      <c r="Q91" s="948"/>
      <c r="R91" s="948"/>
      <c r="S91" s="948"/>
      <c r="T91" s="948"/>
      <c r="U91" s="948"/>
      <c r="V91" s="948"/>
      <c r="W91" s="948"/>
      <c r="X91" s="948"/>
      <c r="Y91" s="948"/>
      <c r="Z91" s="948"/>
      <c r="AA91" s="948"/>
    </row>
    <row r="92" spans="2:27" ht="13.5" customHeight="1" x14ac:dyDescent="0.15">
      <c r="C92" s="134" t="s">
        <v>85</v>
      </c>
      <c r="H92" s="134" t="s">
        <v>384</v>
      </c>
      <c r="R92" s="134" t="s">
        <v>165</v>
      </c>
      <c r="S92" s="946" t="str">
        <f>IF(確２面!S87="","",確２面!S87)</f>
        <v/>
      </c>
      <c r="T92" s="946"/>
      <c r="U92" s="946"/>
      <c r="V92" s="946"/>
      <c r="W92" s="946"/>
      <c r="X92" s="134" t="s">
        <v>160</v>
      </c>
    </row>
    <row r="93" spans="2:27" ht="13.5" customHeight="1" x14ac:dyDescent="0.15">
      <c r="C93" s="134" t="s">
        <v>84</v>
      </c>
      <c r="K93" s="948" t="str">
        <f>IF(確２面!K88="","",確２面!K88)</f>
        <v/>
      </c>
      <c r="L93" s="948"/>
      <c r="M93" s="948"/>
      <c r="N93" s="948"/>
      <c r="O93" s="948"/>
      <c r="P93" s="948"/>
      <c r="Q93" s="948"/>
      <c r="R93" s="948"/>
      <c r="S93" s="948"/>
      <c r="T93" s="948"/>
      <c r="U93" s="948"/>
      <c r="V93" s="948"/>
      <c r="W93" s="948"/>
      <c r="X93" s="948"/>
      <c r="Y93" s="948"/>
      <c r="Z93" s="948"/>
      <c r="AA93" s="948"/>
    </row>
    <row r="94" spans="2:27" ht="13.5" customHeight="1" x14ac:dyDescent="0.15">
      <c r="C94" s="134" t="s">
        <v>85</v>
      </c>
      <c r="H94" s="134" t="s">
        <v>384</v>
      </c>
      <c r="R94" s="134" t="s">
        <v>165</v>
      </c>
      <c r="S94" s="946" t="str">
        <f>IF(確２面!S89="","",確２面!S89)</f>
        <v/>
      </c>
      <c r="T94" s="946"/>
      <c r="U94" s="946"/>
      <c r="V94" s="946"/>
      <c r="W94" s="946"/>
      <c r="X94" s="134" t="s">
        <v>160</v>
      </c>
    </row>
    <row r="95" spans="2:27" ht="13.5" customHeight="1" x14ac:dyDescent="0.15">
      <c r="C95" s="134" t="s">
        <v>84</v>
      </c>
      <c r="K95" s="948" t="str">
        <f>IF(確２面!K90="","",確２面!K90)</f>
        <v/>
      </c>
      <c r="L95" s="948"/>
      <c r="M95" s="948"/>
      <c r="N95" s="948"/>
      <c r="O95" s="948"/>
      <c r="P95" s="948"/>
      <c r="Q95" s="948"/>
      <c r="R95" s="948"/>
      <c r="S95" s="948"/>
      <c r="T95" s="948"/>
      <c r="U95" s="948"/>
      <c r="V95" s="948"/>
      <c r="W95" s="948"/>
      <c r="X95" s="948"/>
      <c r="Y95" s="948"/>
      <c r="Z95" s="948"/>
      <c r="AA95" s="948"/>
    </row>
    <row r="96" spans="2:27" ht="13.5" customHeight="1" x14ac:dyDescent="0.15">
      <c r="C96" s="134" t="s">
        <v>85</v>
      </c>
      <c r="H96" s="134" t="s">
        <v>384</v>
      </c>
      <c r="R96" s="134" t="s">
        <v>165</v>
      </c>
      <c r="S96" s="946" t="str">
        <f>IF(確２面!S91="","",確２面!S91)</f>
        <v/>
      </c>
      <c r="T96" s="946"/>
      <c r="U96" s="946"/>
      <c r="V96" s="946"/>
      <c r="W96" s="946"/>
      <c r="X96" s="134" t="s">
        <v>160</v>
      </c>
    </row>
    <row r="97" spans="1:35" ht="6" customHeight="1" x14ac:dyDescent="0.1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row>
    <row r="98" spans="1:35" ht="6" customHeight="1" x14ac:dyDescent="0.15">
      <c r="A98" s="177"/>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row>
    <row r="99" spans="1:35" ht="13.5" customHeight="1" x14ac:dyDescent="0.15">
      <c r="A99" s="134" t="s">
        <v>682</v>
      </c>
    </row>
    <row r="100" spans="1:35" ht="13.5" customHeight="1" x14ac:dyDescent="0.15">
      <c r="A100" s="134" t="s">
        <v>683</v>
      </c>
    </row>
    <row r="101" spans="1:35" ht="13.5" customHeight="1" x14ac:dyDescent="0.15">
      <c r="C101" s="134" t="s">
        <v>84</v>
      </c>
      <c r="H101" s="136"/>
      <c r="I101" s="136"/>
      <c r="J101" s="136"/>
      <c r="K101" s="948" t="str">
        <f>IF(確２面!K96="","",確２面!K96)</f>
        <v/>
      </c>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row>
    <row r="102" spans="1:35" ht="13.5" customHeight="1" x14ac:dyDescent="0.15">
      <c r="C102" s="134" t="s">
        <v>86</v>
      </c>
      <c r="H102" s="136"/>
      <c r="I102" s="136"/>
      <c r="J102" s="136"/>
      <c r="K102" s="948" t="str">
        <f>IF(確２面!K97="","",確２面!K97)</f>
        <v/>
      </c>
      <c r="L102" s="948"/>
      <c r="M102" s="948"/>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row>
    <row r="103" spans="1:35" ht="13.5" customHeight="1" x14ac:dyDescent="0.15">
      <c r="C103" s="134" t="s">
        <v>71</v>
      </c>
      <c r="H103" s="136"/>
      <c r="I103" s="136"/>
      <c r="J103" s="136"/>
      <c r="K103" s="948" t="str">
        <f>IF(確２面!K98="","",確２面!K98)</f>
        <v/>
      </c>
      <c r="L103" s="948"/>
      <c r="M103" s="948"/>
      <c r="N103" s="948"/>
      <c r="O103" s="948"/>
      <c r="P103" s="948"/>
      <c r="Q103" s="948"/>
      <c r="R103" s="948"/>
      <c r="S103" s="948"/>
      <c r="T103" s="948"/>
      <c r="U103" s="948"/>
      <c r="V103" s="948"/>
      <c r="W103" s="948"/>
      <c r="X103" s="948"/>
      <c r="Y103" s="948"/>
      <c r="Z103" s="948"/>
      <c r="AA103" s="948"/>
      <c r="AB103" s="948"/>
      <c r="AC103" s="948"/>
      <c r="AD103" s="948"/>
      <c r="AE103" s="948"/>
      <c r="AF103" s="948"/>
      <c r="AG103" s="948"/>
      <c r="AH103" s="948"/>
      <c r="AI103" s="948"/>
    </row>
    <row r="104" spans="1:35" ht="13.5" customHeight="1" x14ac:dyDescent="0.15">
      <c r="C104" s="134" t="s">
        <v>87</v>
      </c>
      <c r="H104" s="136"/>
      <c r="I104" s="136"/>
      <c r="J104" s="136"/>
      <c r="K104" s="948" t="str">
        <f>IF(確２面!K99="","",確２面!K99)</f>
        <v/>
      </c>
      <c r="L104" s="948"/>
      <c r="M104" s="948"/>
      <c r="N104" s="948"/>
      <c r="O104" s="948"/>
      <c r="P104" s="948"/>
      <c r="Q104" s="948"/>
      <c r="R104" s="948"/>
      <c r="S104" s="948"/>
      <c r="T104" s="948"/>
      <c r="U104" s="948"/>
      <c r="V104" s="948"/>
      <c r="W104" s="948"/>
      <c r="X104" s="948"/>
      <c r="Y104" s="948"/>
      <c r="Z104" s="948"/>
      <c r="AA104" s="948"/>
      <c r="AB104" s="948"/>
      <c r="AC104" s="948"/>
      <c r="AD104" s="948"/>
      <c r="AE104" s="948"/>
      <c r="AF104" s="948"/>
      <c r="AG104" s="948"/>
      <c r="AH104" s="948"/>
      <c r="AI104" s="948"/>
    </row>
    <row r="105" spans="1:35" ht="13.5" customHeight="1" x14ac:dyDescent="0.15">
      <c r="C105" s="134" t="s">
        <v>73</v>
      </c>
      <c r="H105" s="136"/>
      <c r="I105" s="136"/>
      <c r="J105" s="136"/>
      <c r="K105" s="948" t="str">
        <f>IF(確２面!K100="","",確２面!K100)</f>
        <v/>
      </c>
      <c r="L105" s="948"/>
      <c r="M105" s="948"/>
      <c r="N105" s="948"/>
      <c r="O105" s="948"/>
      <c r="P105" s="948"/>
      <c r="Q105" s="948"/>
      <c r="R105" s="948"/>
      <c r="S105" s="948"/>
      <c r="T105" s="948"/>
      <c r="U105" s="948"/>
      <c r="V105" s="948"/>
      <c r="W105" s="948"/>
      <c r="X105" s="948"/>
      <c r="Y105" s="948"/>
      <c r="Z105" s="948"/>
      <c r="AA105" s="948"/>
      <c r="AB105" s="948"/>
      <c r="AC105" s="948"/>
      <c r="AD105" s="948"/>
      <c r="AE105" s="948"/>
      <c r="AF105" s="948"/>
      <c r="AG105" s="948"/>
      <c r="AH105" s="948"/>
      <c r="AI105" s="948"/>
    </row>
    <row r="106" spans="1:35" ht="13.5" customHeight="1" x14ac:dyDescent="0.15">
      <c r="C106" s="134" t="s">
        <v>684</v>
      </c>
      <c r="H106" s="136"/>
      <c r="I106" s="136"/>
      <c r="J106" s="136"/>
      <c r="K106" s="948" t="str">
        <f>IF(確２面!K101="","",確２面!K101)</f>
        <v/>
      </c>
      <c r="L106" s="948"/>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row>
    <row r="107" spans="1:35" ht="13.5" customHeight="1" x14ac:dyDescent="0.15">
      <c r="C107" s="134" t="s">
        <v>694</v>
      </c>
      <c r="M107" s="948" t="str">
        <f>IF(確２面!M102="","",確２面!M102)</f>
        <v/>
      </c>
      <c r="N107" s="948"/>
      <c r="O107" s="948"/>
      <c r="P107" s="948"/>
      <c r="Q107" s="948"/>
      <c r="R107" s="948"/>
      <c r="S107" s="948"/>
      <c r="T107" s="948"/>
      <c r="U107" s="948"/>
      <c r="V107" s="948"/>
      <c r="W107" s="948"/>
      <c r="X107" s="948"/>
      <c r="Y107" s="948"/>
      <c r="Z107" s="948"/>
      <c r="AA107" s="948"/>
      <c r="AB107" s="948"/>
      <c r="AC107" s="948"/>
      <c r="AD107" s="948"/>
      <c r="AE107" s="948"/>
      <c r="AF107" s="948"/>
      <c r="AG107" s="948"/>
      <c r="AH107" s="948"/>
      <c r="AI107" s="948"/>
    </row>
    <row r="108" spans="1:35" ht="6.75" customHeight="1" x14ac:dyDescent="0.15"/>
    <row r="109" spans="1:35" ht="6.75" customHeight="1" x14ac:dyDescent="0.15"/>
    <row r="110" spans="1:35" ht="13.5" customHeight="1" x14ac:dyDescent="0.15">
      <c r="A110" s="134" t="s">
        <v>695</v>
      </c>
    </row>
    <row r="111" spans="1:35" ht="13.5" customHeight="1" x14ac:dyDescent="0.15">
      <c r="C111" s="134" t="s">
        <v>84</v>
      </c>
      <c r="H111" s="136"/>
      <c r="I111" s="136"/>
      <c r="J111" s="136"/>
      <c r="K111" s="948" t="str">
        <f>IF(確２面!K106="","",確２面!K106)</f>
        <v/>
      </c>
      <c r="L111" s="948"/>
      <c r="M111" s="948"/>
      <c r="N111" s="948"/>
      <c r="O111" s="948"/>
      <c r="P111" s="948"/>
      <c r="Q111" s="948"/>
      <c r="R111" s="948"/>
      <c r="S111" s="948"/>
      <c r="T111" s="948"/>
      <c r="U111" s="948"/>
      <c r="V111" s="948"/>
      <c r="W111" s="948"/>
      <c r="X111" s="948"/>
      <c r="Y111" s="948"/>
      <c r="Z111" s="948"/>
      <c r="AA111" s="948"/>
      <c r="AB111" s="948"/>
      <c r="AC111" s="948"/>
      <c r="AD111" s="948"/>
      <c r="AE111" s="948"/>
      <c r="AF111" s="948"/>
      <c r="AG111" s="948"/>
      <c r="AH111" s="948"/>
      <c r="AI111" s="948"/>
    </row>
    <row r="112" spans="1:35" ht="13.5" customHeight="1" x14ac:dyDescent="0.15">
      <c r="C112" s="134" t="s">
        <v>86</v>
      </c>
      <c r="H112" s="136"/>
      <c r="I112" s="136"/>
      <c r="J112" s="136"/>
      <c r="K112" s="948" t="str">
        <f>IF(確２面!K107="","",確２面!K107)</f>
        <v/>
      </c>
      <c r="L112" s="948"/>
      <c r="M112" s="948"/>
      <c r="N112" s="948"/>
      <c r="O112" s="948"/>
      <c r="P112" s="948"/>
      <c r="Q112" s="948"/>
      <c r="R112" s="948"/>
      <c r="S112" s="948"/>
      <c r="T112" s="948"/>
      <c r="U112" s="948"/>
      <c r="V112" s="948"/>
      <c r="W112" s="948"/>
      <c r="X112" s="948"/>
      <c r="Y112" s="948"/>
      <c r="Z112" s="948"/>
      <c r="AA112" s="948"/>
      <c r="AB112" s="948"/>
      <c r="AC112" s="948"/>
      <c r="AD112" s="948"/>
      <c r="AE112" s="948"/>
      <c r="AF112" s="948"/>
      <c r="AG112" s="948"/>
      <c r="AH112" s="948"/>
      <c r="AI112" s="948"/>
    </row>
    <row r="113" spans="3:35" ht="13.5" customHeight="1" x14ac:dyDescent="0.15">
      <c r="C113" s="134" t="s">
        <v>71</v>
      </c>
      <c r="H113" s="136"/>
      <c r="I113" s="136"/>
      <c r="J113" s="136"/>
      <c r="K113" s="948" t="str">
        <f>IF(確２面!K108="","",確２面!K108)</f>
        <v/>
      </c>
      <c r="L113" s="948"/>
      <c r="M113" s="948"/>
      <c r="N113" s="948"/>
      <c r="O113" s="948"/>
      <c r="P113" s="948"/>
      <c r="Q113" s="948"/>
      <c r="R113" s="948"/>
      <c r="S113" s="948"/>
      <c r="T113" s="948"/>
      <c r="U113" s="948"/>
      <c r="V113" s="948"/>
      <c r="W113" s="948"/>
      <c r="X113" s="948"/>
      <c r="Y113" s="948"/>
      <c r="Z113" s="948"/>
      <c r="AA113" s="948"/>
      <c r="AB113" s="948"/>
      <c r="AC113" s="948"/>
      <c r="AD113" s="948"/>
      <c r="AE113" s="948"/>
      <c r="AF113" s="948"/>
      <c r="AG113" s="948"/>
      <c r="AH113" s="948"/>
      <c r="AI113" s="948"/>
    </row>
    <row r="114" spans="3:35" ht="13.5" customHeight="1" x14ac:dyDescent="0.15">
      <c r="C114" s="134" t="s">
        <v>87</v>
      </c>
      <c r="H114" s="136"/>
      <c r="I114" s="136"/>
      <c r="J114" s="136"/>
      <c r="K114" s="948" t="str">
        <f>IF(確２面!K109="","",確２面!K109)</f>
        <v/>
      </c>
      <c r="L114" s="948"/>
      <c r="M114" s="948"/>
      <c r="N114" s="948"/>
      <c r="O114" s="948"/>
      <c r="P114" s="948"/>
      <c r="Q114" s="948"/>
      <c r="R114" s="948"/>
      <c r="S114" s="948"/>
      <c r="T114" s="948"/>
      <c r="U114" s="948"/>
      <c r="V114" s="948"/>
      <c r="W114" s="948"/>
      <c r="X114" s="948"/>
      <c r="Y114" s="948"/>
      <c r="Z114" s="948"/>
      <c r="AA114" s="948"/>
      <c r="AB114" s="948"/>
      <c r="AC114" s="948"/>
      <c r="AD114" s="948"/>
      <c r="AE114" s="948"/>
      <c r="AF114" s="948"/>
      <c r="AG114" s="948"/>
      <c r="AH114" s="948"/>
      <c r="AI114" s="948"/>
    </row>
    <row r="115" spans="3:35" ht="13.5" customHeight="1" x14ac:dyDescent="0.15">
      <c r="C115" s="134" t="s">
        <v>73</v>
      </c>
      <c r="H115" s="136"/>
      <c r="I115" s="136"/>
      <c r="J115" s="136"/>
      <c r="K115" s="948" t="str">
        <f>IF(確２面!K110="","",確２面!K110)</f>
        <v/>
      </c>
      <c r="L115" s="948"/>
      <c r="M115" s="948"/>
      <c r="N115" s="948"/>
      <c r="O115" s="948"/>
      <c r="P115" s="948"/>
      <c r="Q115" s="948"/>
      <c r="R115" s="948"/>
      <c r="S115" s="948"/>
      <c r="T115" s="948"/>
      <c r="U115" s="948"/>
      <c r="V115" s="948"/>
      <c r="W115" s="948"/>
      <c r="X115" s="948"/>
      <c r="Y115" s="948"/>
      <c r="Z115" s="948"/>
      <c r="AA115" s="948"/>
      <c r="AB115" s="948"/>
      <c r="AC115" s="948"/>
      <c r="AD115" s="948"/>
      <c r="AE115" s="948"/>
      <c r="AF115" s="948"/>
      <c r="AG115" s="948"/>
      <c r="AH115" s="948"/>
      <c r="AI115" s="948"/>
    </row>
    <row r="116" spans="3:35" ht="13.5" customHeight="1" x14ac:dyDescent="0.15">
      <c r="C116" s="134" t="s">
        <v>684</v>
      </c>
      <c r="H116" s="136"/>
      <c r="I116" s="136"/>
      <c r="J116" s="136"/>
      <c r="K116" s="948" t="str">
        <f>IF(確２面!K111="","",確２面!K111)</f>
        <v/>
      </c>
      <c r="L116" s="948"/>
      <c r="M116" s="948"/>
      <c r="N116" s="948"/>
      <c r="O116" s="948"/>
      <c r="P116" s="948"/>
      <c r="Q116" s="948"/>
      <c r="R116" s="948"/>
      <c r="S116" s="948"/>
      <c r="T116" s="948"/>
      <c r="U116" s="948"/>
      <c r="V116" s="948"/>
      <c r="W116" s="948"/>
      <c r="X116" s="948"/>
      <c r="Y116" s="948"/>
      <c r="Z116" s="948"/>
      <c r="AA116" s="948"/>
      <c r="AB116" s="948"/>
      <c r="AC116" s="948"/>
      <c r="AD116" s="948"/>
      <c r="AE116" s="948"/>
      <c r="AF116" s="948"/>
      <c r="AG116" s="948"/>
      <c r="AH116" s="948"/>
      <c r="AI116" s="948"/>
    </row>
    <row r="117" spans="3:35" ht="13.5" customHeight="1" x14ac:dyDescent="0.15">
      <c r="C117" s="134" t="s">
        <v>694</v>
      </c>
      <c r="M117" s="948" t="str">
        <f>IF(確２面!M112="","",確２面!M112)</f>
        <v/>
      </c>
      <c r="N117" s="948"/>
      <c r="O117" s="948"/>
      <c r="P117" s="948"/>
      <c r="Q117" s="948"/>
      <c r="R117" s="948"/>
      <c r="S117" s="948"/>
      <c r="T117" s="948"/>
      <c r="U117" s="948"/>
      <c r="V117" s="948"/>
      <c r="W117" s="948"/>
      <c r="X117" s="948"/>
      <c r="Y117" s="948"/>
      <c r="Z117" s="948"/>
      <c r="AA117" s="948"/>
      <c r="AB117" s="948"/>
      <c r="AC117" s="948"/>
      <c r="AD117" s="948"/>
      <c r="AE117" s="948"/>
      <c r="AF117" s="948"/>
      <c r="AG117" s="948"/>
      <c r="AH117" s="948"/>
      <c r="AI117" s="948"/>
    </row>
    <row r="118" spans="3:35" ht="6.75" customHeight="1" x14ac:dyDescent="0.15"/>
    <row r="119" spans="3:35" ht="6.75" customHeight="1" x14ac:dyDescent="0.15"/>
    <row r="120" spans="3:35" ht="13.5" customHeight="1" x14ac:dyDescent="0.15">
      <c r="C120" s="134" t="s">
        <v>84</v>
      </c>
      <c r="H120" s="136"/>
      <c r="I120" s="136"/>
      <c r="J120" s="136"/>
      <c r="K120" s="948" t="str">
        <f>IF(確２面!K115="","",確２面!K115)</f>
        <v/>
      </c>
      <c r="L120" s="948"/>
      <c r="M120" s="948"/>
      <c r="N120" s="948"/>
      <c r="O120" s="948"/>
      <c r="P120" s="948"/>
      <c r="Q120" s="948"/>
      <c r="R120" s="948"/>
      <c r="S120" s="948"/>
      <c r="T120" s="948"/>
      <c r="U120" s="948"/>
      <c r="V120" s="948"/>
      <c r="W120" s="948"/>
      <c r="X120" s="948"/>
      <c r="Y120" s="948"/>
      <c r="Z120" s="948"/>
      <c r="AA120" s="948"/>
      <c r="AB120" s="948"/>
      <c r="AC120" s="948"/>
      <c r="AD120" s="948"/>
      <c r="AE120" s="948"/>
      <c r="AF120" s="948"/>
      <c r="AG120" s="948"/>
      <c r="AH120" s="948"/>
      <c r="AI120" s="948"/>
    </row>
    <row r="121" spans="3:35" ht="13.5" customHeight="1" x14ac:dyDescent="0.15">
      <c r="C121" s="134" t="s">
        <v>86</v>
      </c>
      <c r="H121" s="136"/>
      <c r="I121" s="136"/>
      <c r="J121" s="136"/>
      <c r="K121" s="948" t="str">
        <f>IF(確２面!K116="","",確２面!K116)</f>
        <v/>
      </c>
      <c r="L121" s="948"/>
      <c r="M121" s="948"/>
      <c r="N121" s="948"/>
      <c r="O121" s="948"/>
      <c r="P121" s="948"/>
      <c r="Q121" s="948"/>
      <c r="R121" s="948"/>
      <c r="S121" s="948"/>
      <c r="T121" s="948"/>
      <c r="U121" s="948"/>
      <c r="V121" s="948"/>
      <c r="W121" s="948"/>
      <c r="X121" s="948"/>
      <c r="Y121" s="948"/>
      <c r="Z121" s="948"/>
      <c r="AA121" s="948"/>
      <c r="AB121" s="948"/>
      <c r="AC121" s="948"/>
      <c r="AD121" s="948"/>
      <c r="AE121" s="948"/>
      <c r="AF121" s="948"/>
      <c r="AG121" s="948"/>
      <c r="AH121" s="948"/>
      <c r="AI121" s="948"/>
    </row>
    <row r="122" spans="3:35" ht="13.5" customHeight="1" x14ac:dyDescent="0.15">
      <c r="C122" s="134" t="s">
        <v>71</v>
      </c>
      <c r="H122" s="136"/>
      <c r="I122" s="136"/>
      <c r="J122" s="136"/>
      <c r="K122" s="948" t="str">
        <f>IF(確２面!K117="","",確２面!K117)</f>
        <v/>
      </c>
      <c r="L122" s="948"/>
      <c r="M122" s="948"/>
      <c r="N122" s="948"/>
      <c r="O122" s="948"/>
      <c r="P122" s="948"/>
      <c r="Q122" s="948"/>
      <c r="R122" s="948"/>
      <c r="S122" s="948"/>
      <c r="T122" s="948"/>
      <c r="U122" s="948"/>
      <c r="V122" s="948"/>
      <c r="W122" s="948"/>
      <c r="X122" s="948"/>
      <c r="Y122" s="948"/>
      <c r="Z122" s="948"/>
      <c r="AA122" s="948"/>
      <c r="AB122" s="948"/>
      <c r="AC122" s="948"/>
      <c r="AD122" s="948"/>
      <c r="AE122" s="948"/>
      <c r="AF122" s="948"/>
      <c r="AG122" s="948"/>
      <c r="AH122" s="948"/>
      <c r="AI122" s="948"/>
    </row>
    <row r="123" spans="3:35" ht="13.5" customHeight="1" x14ac:dyDescent="0.15">
      <c r="C123" s="134" t="s">
        <v>87</v>
      </c>
      <c r="H123" s="136"/>
      <c r="I123" s="136"/>
      <c r="J123" s="136"/>
      <c r="K123" s="948" t="str">
        <f>IF(確２面!K118="","",確２面!K118)</f>
        <v/>
      </c>
      <c r="L123" s="948"/>
      <c r="M123" s="948"/>
      <c r="N123" s="948"/>
      <c r="O123" s="948"/>
      <c r="P123" s="948"/>
      <c r="Q123" s="948"/>
      <c r="R123" s="948"/>
      <c r="S123" s="948"/>
      <c r="T123" s="948"/>
      <c r="U123" s="948"/>
      <c r="V123" s="948"/>
      <c r="W123" s="948"/>
      <c r="X123" s="948"/>
      <c r="Y123" s="948"/>
      <c r="Z123" s="948"/>
      <c r="AA123" s="948"/>
      <c r="AB123" s="948"/>
      <c r="AC123" s="948"/>
      <c r="AD123" s="948"/>
      <c r="AE123" s="948"/>
      <c r="AF123" s="948"/>
      <c r="AG123" s="948"/>
      <c r="AH123" s="948"/>
      <c r="AI123" s="948"/>
    </row>
    <row r="124" spans="3:35" ht="13.5" customHeight="1" x14ac:dyDescent="0.15">
      <c r="C124" s="134" t="s">
        <v>73</v>
      </c>
      <c r="H124" s="136"/>
      <c r="I124" s="136"/>
      <c r="J124" s="136"/>
      <c r="K124" s="948" t="str">
        <f>IF(確２面!K119="","",確２面!K119)</f>
        <v/>
      </c>
      <c r="L124" s="948"/>
      <c r="M124" s="948"/>
      <c r="N124" s="948"/>
      <c r="O124" s="948"/>
      <c r="P124" s="948"/>
      <c r="Q124" s="948"/>
      <c r="R124" s="948"/>
      <c r="S124" s="948"/>
      <c r="T124" s="948"/>
      <c r="U124" s="948"/>
      <c r="V124" s="948"/>
      <c r="W124" s="948"/>
      <c r="X124" s="948"/>
      <c r="Y124" s="948"/>
      <c r="Z124" s="948"/>
      <c r="AA124" s="948"/>
      <c r="AB124" s="948"/>
      <c r="AC124" s="948"/>
      <c r="AD124" s="948"/>
      <c r="AE124" s="948"/>
      <c r="AF124" s="948"/>
      <c r="AG124" s="948"/>
      <c r="AH124" s="948"/>
      <c r="AI124" s="948"/>
    </row>
    <row r="125" spans="3:35" ht="13.5" customHeight="1" x14ac:dyDescent="0.15">
      <c r="C125" s="134" t="s">
        <v>684</v>
      </c>
      <c r="H125" s="136"/>
      <c r="I125" s="136"/>
      <c r="J125" s="136"/>
      <c r="K125" s="948" t="str">
        <f>IF(確２面!K120="","",確２面!K120)</f>
        <v/>
      </c>
      <c r="L125" s="948"/>
      <c r="M125" s="948"/>
      <c r="N125" s="948"/>
      <c r="O125" s="948"/>
      <c r="P125" s="948"/>
      <c r="Q125" s="948"/>
      <c r="R125" s="948"/>
      <c r="S125" s="948"/>
      <c r="T125" s="948"/>
      <c r="U125" s="948"/>
      <c r="V125" s="948"/>
      <c r="W125" s="948"/>
      <c r="X125" s="948"/>
      <c r="Y125" s="948"/>
      <c r="Z125" s="948"/>
      <c r="AA125" s="948"/>
      <c r="AB125" s="948"/>
      <c r="AC125" s="948"/>
      <c r="AD125" s="948"/>
      <c r="AE125" s="948"/>
      <c r="AF125" s="948"/>
      <c r="AG125" s="948"/>
      <c r="AH125" s="948"/>
      <c r="AI125" s="948"/>
    </row>
    <row r="126" spans="3:35" ht="13.5" customHeight="1" x14ac:dyDescent="0.15">
      <c r="C126" s="134" t="s">
        <v>694</v>
      </c>
      <c r="M126" s="948" t="str">
        <f>IF(確２面!M121="","",確２面!M121)</f>
        <v/>
      </c>
      <c r="N126" s="948"/>
      <c r="O126" s="948"/>
      <c r="P126" s="948"/>
      <c r="Q126" s="948"/>
      <c r="R126" s="948"/>
      <c r="S126" s="948"/>
      <c r="T126" s="948"/>
      <c r="U126" s="948"/>
      <c r="V126" s="948"/>
      <c r="W126" s="948"/>
      <c r="X126" s="948"/>
      <c r="Y126" s="948"/>
      <c r="Z126" s="948"/>
      <c r="AA126" s="948"/>
      <c r="AB126" s="948"/>
      <c r="AC126" s="948"/>
      <c r="AD126" s="948"/>
      <c r="AE126" s="948"/>
      <c r="AF126" s="948"/>
      <c r="AG126" s="948"/>
      <c r="AH126" s="948"/>
      <c r="AI126" s="948"/>
    </row>
    <row r="127" spans="3:35" ht="6.75" customHeight="1" x14ac:dyDescent="0.15"/>
    <row r="128" spans="3:35" ht="6.75" customHeight="1" x14ac:dyDescent="0.15"/>
    <row r="129" spans="1:37" ht="13.5" customHeight="1" x14ac:dyDescent="0.15">
      <c r="C129" s="134" t="s">
        <v>84</v>
      </c>
      <c r="H129" s="136"/>
      <c r="I129" s="136"/>
      <c r="J129" s="136"/>
      <c r="K129" s="948" t="str">
        <f>IF(確２面!K124="","",確２面!K124)</f>
        <v/>
      </c>
      <c r="L129" s="948"/>
      <c r="M129" s="948"/>
      <c r="N129" s="948"/>
      <c r="O129" s="948"/>
      <c r="P129" s="948"/>
      <c r="Q129" s="948"/>
      <c r="R129" s="948"/>
      <c r="S129" s="948"/>
      <c r="T129" s="948"/>
      <c r="U129" s="948"/>
      <c r="V129" s="948"/>
      <c r="W129" s="948"/>
      <c r="X129" s="948"/>
      <c r="Y129" s="948"/>
      <c r="Z129" s="948"/>
      <c r="AA129" s="948"/>
      <c r="AB129" s="948"/>
      <c r="AC129" s="948"/>
      <c r="AD129" s="948"/>
      <c r="AE129" s="948"/>
      <c r="AF129" s="948"/>
      <c r="AG129" s="948"/>
      <c r="AH129" s="948"/>
      <c r="AI129" s="948"/>
    </row>
    <row r="130" spans="1:37" ht="13.5" customHeight="1" x14ac:dyDescent="0.15">
      <c r="C130" s="134" t="s">
        <v>86</v>
      </c>
      <c r="H130" s="136"/>
      <c r="I130" s="136"/>
      <c r="J130" s="136"/>
      <c r="K130" s="948" t="str">
        <f>IF(確２面!K125="","",確２面!K125)</f>
        <v/>
      </c>
      <c r="L130" s="948"/>
      <c r="M130" s="948"/>
      <c r="N130" s="948"/>
      <c r="O130" s="948"/>
      <c r="P130" s="948"/>
      <c r="Q130" s="948"/>
      <c r="R130" s="948"/>
      <c r="S130" s="948"/>
      <c r="T130" s="948"/>
      <c r="U130" s="948"/>
      <c r="V130" s="948"/>
      <c r="W130" s="948"/>
      <c r="X130" s="948"/>
      <c r="Y130" s="948"/>
      <c r="Z130" s="948"/>
      <c r="AA130" s="948"/>
      <c r="AB130" s="948"/>
      <c r="AC130" s="948"/>
      <c r="AD130" s="948"/>
      <c r="AE130" s="948"/>
      <c r="AF130" s="948"/>
      <c r="AG130" s="948"/>
      <c r="AH130" s="948"/>
      <c r="AI130" s="948"/>
    </row>
    <row r="131" spans="1:37" ht="13.5" customHeight="1" x14ac:dyDescent="0.15">
      <c r="C131" s="134" t="s">
        <v>71</v>
      </c>
      <c r="H131" s="136"/>
      <c r="I131" s="136"/>
      <c r="J131" s="136"/>
      <c r="K131" s="948" t="str">
        <f>IF(確２面!K126="","",確２面!K126)</f>
        <v/>
      </c>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row>
    <row r="132" spans="1:37" ht="13.5" customHeight="1" x14ac:dyDescent="0.15">
      <c r="C132" s="134" t="s">
        <v>87</v>
      </c>
      <c r="H132" s="136"/>
      <c r="I132" s="136"/>
      <c r="J132" s="136"/>
      <c r="K132" s="948" t="str">
        <f>IF(確２面!K127="","",確２面!K127)</f>
        <v/>
      </c>
      <c r="L132" s="948"/>
      <c r="M132" s="948"/>
      <c r="N132" s="948"/>
      <c r="O132" s="948"/>
      <c r="P132" s="948"/>
      <c r="Q132" s="948"/>
      <c r="R132" s="948"/>
      <c r="S132" s="948"/>
      <c r="T132" s="948"/>
      <c r="U132" s="948"/>
      <c r="V132" s="948"/>
      <c r="W132" s="948"/>
      <c r="X132" s="948"/>
      <c r="Y132" s="948"/>
      <c r="Z132" s="948"/>
      <c r="AA132" s="948"/>
      <c r="AB132" s="948"/>
      <c r="AC132" s="948"/>
      <c r="AD132" s="948"/>
      <c r="AE132" s="948"/>
      <c r="AF132" s="948"/>
      <c r="AG132" s="948"/>
      <c r="AH132" s="948"/>
      <c r="AI132" s="948"/>
    </row>
    <row r="133" spans="1:37" ht="13.5" customHeight="1" x14ac:dyDescent="0.15">
      <c r="C133" s="134" t="s">
        <v>73</v>
      </c>
      <c r="H133" s="136"/>
      <c r="I133" s="136"/>
      <c r="J133" s="136"/>
      <c r="K133" s="948" t="str">
        <f>IF(確２面!K128="","",確２面!K128)</f>
        <v/>
      </c>
      <c r="L133" s="948"/>
      <c r="M133" s="948"/>
      <c r="N133" s="948"/>
      <c r="O133" s="948"/>
      <c r="P133" s="948"/>
      <c r="Q133" s="948"/>
      <c r="R133" s="948"/>
      <c r="S133" s="948"/>
      <c r="T133" s="948"/>
      <c r="U133" s="948"/>
      <c r="V133" s="948"/>
      <c r="W133" s="948"/>
      <c r="X133" s="948"/>
      <c r="Y133" s="948"/>
      <c r="Z133" s="948"/>
      <c r="AA133" s="948"/>
      <c r="AB133" s="948"/>
      <c r="AC133" s="948"/>
      <c r="AD133" s="948"/>
      <c r="AE133" s="948"/>
      <c r="AF133" s="948"/>
      <c r="AG133" s="948"/>
      <c r="AH133" s="948"/>
      <c r="AI133" s="948"/>
    </row>
    <row r="134" spans="1:37" ht="13.5" customHeight="1" x14ac:dyDescent="0.15">
      <c r="C134" s="134" t="s">
        <v>684</v>
      </c>
      <c r="H134" s="136"/>
      <c r="I134" s="136"/>
      <c r="J134" s="136"/>
      <c r="K134" s="948" t="str">
        <f>IF(確２面!K129="","",確２面!K129)</f>
        <v/>
      </c>
      <c r="L134" s="948"/>
      <c r="M134" s="948"/>
      <c r="N134" s="948"/>
      <c r="O134" s="948"/>
      <c r="P134" s="948"/>
      <c r="Q134" s="948"/>
      <c r="R134" s="948"/>
      <c r="S134" s="948"/>
      <c r="T134" s="948"/>
      <c r="U134" s="948"/>
      <c r="V134" s="948"/>
      <c r="W134" s="948"/>
      <c r="X134" s="948"/>
      <c r="Y134" s="948"/>
      <c r="Z134" s="948"/>
      <c r="AA134" s="948"/>
      <c r="AB134" s="948"/>
      <c r="AC134" s="948"/>
      <c r="AD134" s="948"/>
      <c r="AE134" s="948"/>
      <c r="AF134" s="948"/>
      <c r="AG134" s="948"/>
      <c r="AH134" s="948"/>
      <c r="AI134" s="948"/>
    </row>
    <row r="135" spans="1:37" ht="13.5" customHeight="1" x14ac:dyDescent="0.15">
      <c r="C135" s="134" t="s">
        <v>694</v>
      </c>
      <c r="M135" s="948" t="str">
        <f>IF(確２面!M130="","",確２面!M130)</f>
        <v/>
      </c>
      <c r="N135" s="948"/>
      <c r="O135" s="948"/>
      <c r="P135" s="948"/>
      <c r="Q135" s="948"/>
      <c r="R135" s="948"/>
      <c r="S135" s="948"/>
      <c r="T135" s="948"/>
      <c r="U135" s="948"/>
      <c r="V135" s="948"/>
      <c r="W135" s="948"/>
      <c r="X135" s="948"/>
      <c r="Y135" s="948"/>
      <c r="Z135" s="948"/>
      <c r="AA135" s="948"/>
      <c r="AB135" s="948"/>
      <c r="AC135" s="948"/>
      <c r="AD135" s="948"/>
      <c r="AE135" s="948"/>
      <c r="AF135" s="948"/>
      <c r="AG135" s="948"/>
      <c r="AH135" s="948"/>
      <c r="AI135" s="948"/>
    </row>
    <row r="136" spans="1:37" ht="6.75" customHeight="1" x14ac:dyDescent="0.15">
      <c r="A136" s="137"/>
      <c r="B136" s="137"/>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row>
    <row r="137" spans="1:37" ht="6.75" customHeight="1" thickBot="1" x14ac:dyDescent="0.2">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row>
    <row r="138" spans="1:37" ht="13.5" customHeight="1" thickTop="1" x14ac:dyDescent="0.15">
      <c r="AJ138" s="350"/>
      <c r="AK138" s="350"/>
    </row>
    <row r="139" spans="1:37" ht="13.5" customHeight="1" x14ac:dyDescent="0.1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row>
    <row r="140" spans="1:37" ht="6.75" customHeight="1" x14ac:dyDescent="0.15">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row>
    <row r="141" spans="1:37" ht="13.5" customHeight="1" x14ac:dyDescent="0.15">
      <c r="A141" s="134" t="s">
        <v>162</v>
      </c>
    </row>
    <row r="142" spans="1:37" ht="13.5" customHeight="1" x14ac:dyDescent="0.15">
      <c r="A142" s="134" t="s">
        <v>5</v>
      </c>
    </row>
    <row r="143" spans="1:37" ht="13.5" customHeight="1" x14ac:dyDescent="0.15">
      <c r="C143" s="134" t="s">
        <v>74</v>
      </c>
      <c r="I143" s="135"/>
      <c r="J143" s="135" t="s">
        <v>481</v>
      </c>
      <c r="K143" s="946" t="str">
        <f>IF(確２面!K138="","",確２面!K138)</f>
        <v/>
      </c>
      <c r="L143" s="946"/>
      <c r="M143" s="134" t="s">
        <v>77</v>
      </c>
      <c r="R143" s="135" t="s">
        <v>481</v>
      </c>
      <c r="S143" s="946" t="str">
        <f>IF(確２面!S138="","",確２面!S138)</f>
        <v/>
      </c>
      <c r="T143" s="946"/>
      <c r="U143" s="946"/>
      <c r="V143" s="946"/>
      <c r="W143" s="134" t="s">
        <v>83</v>
      </c>
      <c r="AB143" s="946" t="str">
        <f>IF(確２面!AB138="","",確２面!AB138)</f>
        <v/>
      </c>
      <c r="AC143" s="946"/>
      <c r="AD143" s="946"/>
      <c r="AE143" s="946"/>
      <c r="AF143" s="946"/>
      <c r="AG143" s="946"/>
      <c r="AH143" s="134" t="s">
        <v>160</v>
      </c>
    </row>
    <row r="144" spans="1:37" ht="13.5" customHeight="1" x14ac:dyDescent="0.15">
      <c r="C144" s="134" t="s">
        <v>70</v>
      </c>
      <c r="K144" s="948" t="str">
        <f>IF(確２面!K139="","",確２面!K139)</f>
        <v/>
      </c>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5" ht="13.5" customHeight="1" x14ac:dyDescent="0.15">
      <c r="C145" s="134" t="s">
        <v>81</v>
      </c>
      <c r="I145" s="135"/>
      <c r="J145" s="135" t="s">
        <v>481</v>
      </c>
      <c r="K145" s="946" t="str">
        <f>IF(確２面!K140="","",確２面!K140)</f>
        <v/>
      </c>
      <c r="L145" s="946"/>
      <c r="M145" s="134" t="s">
        <v>76</v>
      </c>
      <c r="R145" s="135" t="s">
        <v>481</v>
      </c>
      <c r="S145" s="946" t="str">
        <f>IF(確２面!S140="","",確２面!S140)</f>
        <v/>
      </c>
      <c r="T145" s="946"/>
      <c r="U145" s="946"/>
      <c r="V145" s="946"/>
      <c r="W145" s="134" t="s">
        <v>75</v>
      </c>
      <c r="AB145" s="946" t="str">
        <f>IF(確２面!AB140="","",確２面!AB140)</f>
        <v/>
      </c>
      <c r="AC145" s="946"/>
      <c r="AD145" s="946"/>
      <c r="AE145" s="946"/>
      <c r="AF145" s="946"/>
      <c r="AG145" s="946"/>
      <c r="AH145" s="134" t="s">
        <v>160</v>
      </c>
    </row>
    <row r="146" spans="1:35" ht="13.5" customHeight="1" x14ac:dyDescent="0.15">
      <c r="K146" s="948" t="str">
        <f>IF(確２面!K141="","",確２面!K141)</f>
        <v/>
      </c>
      <c r="L146" s="948"/>
      <c r="M146" s="948"/>
      <c r="N146" s="948"/>
      <c r="O146" s="948"/>
      <c r="P146" s="948"/>
      <c r="Q146" s="948"/>
      <c r="R146" s="948"/>
      <c r="S146" s="948"/>
      <c r="T146" s="948"/>
      <c r="U146" s="948"/>
      <c r="V146" s="948"/>
      <c r="W146" s="948"/>
      <c r="X146" s="948"/>
      <c r="Y146" s="948"/>
      <c r="Z146" s="948"/>
      <c r="AA146" s="948"/>
      <c r="AB146" s="948"/>
      <c r="AC146" s="948"/>
      <c r="AD146" s="948"/>
      <c r="AE146" s="948"/>
      <c r="AF146" s="948"/>
      <c r="AG146" s="948"/>
      <c r="AH146" s="948"/>
      <c r="AI146" s="948"/>
    </row>
    <row r="147" spans="1:35" ht="13.5" customHeight="1" x14ac:dyDescent="0.15">
      <c r="C147" s="134" t="s">
        <v>78</v>
      </c>
      <c r="J147" s="136"/>
      <c r="K147" s="948" t="str">
        <f>IF(確２面!K142="","",確２面!K142)</f>
        <v/>
      </c>
      <c r="L147" s="948"/>
      <c r="M147" s="948"/>
      <c r="N147" s="948"/>
      <c r="O147" s="948"/>
      <c r="P147" s="948"/>
      <c r="Q147" s="948"/>
      <c r="R147" s="948"/>
      <c r="S147" s="948"/>
      <c r="T147" s="948"/>
      <c r="U147" s="948"/>
      <c r="V147" s="948"/>
      <c r="W147" s="948"/>
      <c r="X147" s="948"/>
      <c r="Y147" s="948"/>
      <c r="Z147" s="948"/>
      <c r="AA147" s="948"/>
      <c r="AB147" s="948"/>
      <c r="AC147" s="948"/>
      <c r="AD147" s="948"/>
      <c r="AE147" s="948"/>
      <c r="AF147" s="948"/>
      <c r="AG147" s="948"/>
      <c r="AH147" s="948"/>
      <c r="AI147" s="948"/>
    </row>
    <row r="148" spans="1:35" ht="13.5" customHeight="1" x14ac:dyDescent="0.15">
      <c r="C148" s="134" t="s">
        <v>79</v>
      </c>
      <c r="K148" s="948" t="str">
        <f>IF(確２面!K143="","",確２面!K143)</f>
        <v/>
      </c>
      <c r="L148" s="948"/>
      <c r="M148" s="948"/>
      <c r="N148" s="948"/>
      <c r="O148" s="948"/>
      <c r="P148" s="948"/>
      <c r="Q148" s="948"/>
      <c r="R148" s="948"/>
      <c r="S148" s="948"/>
      <c r="T148" s="948"/>
      <c r="U148" s="948"/>
      <c r="V148" s="948"/>
      <c r="W148" s="948"/>
      <c r="X148" s="948"/>
      <c r="Y148" s="948"/>
      <c r="Z148" s="948"/>
      <c r="AA148" s="948"/>
      <c r="AB148" s="948"/>
      <c r="AC148" s="948"/>
      <c r="AD148" s="948"/>
      <c r="AE148" s="948"/>
      <c r="AF148" s="948"/>
      <c r="AG148" s="948"/>
      <c r="AH148" s="948"/>
      <c r="AI148" s="948"/>
    </row>
    <row r="149" spans="1:35" ht="13.5" customHeight="1" x14ac:dyDescent="0.15">
      <c r="C149" s="134" t="s">
        <v>80</v>
      </c>
      <c r="K149" s="948" t="str">
        <f>IF(確２面!K144="","",確２面!K144)</f>
        <v/>
      </c>
      <c r="L149" s="948"/>
      <c r="M149" s="948"/>
      <c r="N149" s="948"/>
      <c r="O149" s="948"/>
      <c r="P149" s="948"/>
      <c r="Q149" s="948"/>
      <c r="R149" s="948"/>
      <c r="S149" s="948"/>
      <c r="T149" s="948"/>
      <c r="U149" s="948"/>
      <c r="V149" s="948"/>
      <c r="W149" s="948"/>
      <c r="X149" s="948"/>
      <c r="Y149" s="948"/>
      <c r="Z149" s="948"/>
      <c r="AA149" s="948"/>
      <c r="AB149" s="948"/>
      <c r="AC149" s="948"/>
      <c r="AD149" s="948"/>
      <c r="AE149" s="948"/>
      <c r="AF149" s="948"/>
      <c r="AG149" s="948"/>
      <c r="AH149" s="948"/>
      <c r="AI149" s="948"/>
    </row>
    <row r="150" spans="1:35" ht="13.5" customHeight="1" x14ac:dyDescent="0.15">
      <c r="C150" s="134" t="s">
        <v>89</v>
      </c>
      <c r="K150" s="152"/>
      <c r="L150" s="152"/>
      <c r="M150" s="948" t="str">
        <f>IF(確２面!M145="","",確２面!M145)</f>
        <v/>
      </c>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row>
    <row r="151" spans="1:35" ht="6.75" customHeight="1" x14ac:dyDescent="0.15">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row>
    <row r="152" spans="1:35" ht="6.75" customHeight="1" x14ac:dyDescent="0.15">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row>
    <row r="153" spans="1:35" ht="13.5" customHeight="1" x14ac:dyDescent="0.15">
      <c r="A153" s="134" t="s">
        <v>6</v>
      </c>
    </row>
    <row r="154" spans="1:35" ht="13.5" customHeight="1" x14ac:dyDescent="0.15">
      <c r="C154" s="134" t="s">
        <v>74</v>
      </c>
      <c r="I154" s="135"/>
      <c r="J154" s="135" t="s">
        <v>481</v>
      </c>
      <c r="K154" s="946" t="str">
        <f>IF(確２面!K149="","",確２面!K149)</f>
        <v/>
      </c>
      <c r="L154" s="946"/>
      <c r="M154" s="134" t="s">
        <v>77</v>
      </c>
      <c r="R154" s="135" t="s">
        <v>481</v>
      </c>
      <c r="S154" s="946" t="str">
        <f>IF(確２面!S149="","",確２面!S149)</f>
        <v/>
      </c>
      <c r="T154" s="946"/>
      <c r="U154" s="946"/>
      <c r="V154" s="946"/>
      <c r="W154" s="134" t="s">
        <v>83</v>
      </c>
      <c r="AB154" s="946" t="str">
        <f>IF(確２面!AB149="","",確２面!AB149)</f>
        <v/>
      </c>
      <c r="AC154" s="946"/>
      <c r="AD154" s="946"/>
      <c r="AE154" s="946"/>
      <c r="AF154" s="946"/>
      <c r="AG154" s="946"/>
      <c r="AH154" s="134" t="s">
        <v>160</v>
      </c>
    </row>
    <row r="155" spans="1:35" ht="13.5" customHeight="1" x14ac:dyDescent="0.15">
      <c r="C155" s="134" t="s">
        <v>70</v>
      </c>
      <c r="K155" s="948" t="str">
        <f>IF(確２面!K150="","",確２面!K150)</f>
        <v/>
      </c>
      <c r="L155" s="948"/>
      <c r="M155" s="948"/>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35" ht="13.5" customHeight="1" x14ac:dyDescent="0.15">
      <c r="C156" s="134" t="s">
        <v>81</v>
      </c>
      <c r="I156" s="135"/>
      <c r="J156" s="135" t="s">
        <v>481</v>
      </c>
      <c r="K156" s="946" t="str">
        <f>IF(確２面!K151="","",確２面!K151)</f>
        <v/>
      </c>
      <c r="L156" s="946"/>
      <c r="M156" s="134" t="s">
        <v>76</v>
      </c>
      <c r="R156" s="135" t="s">
        <v>481</v>
      </c>
      <c r="S156" s="946" t="str">
        <f>IF(確２面!S151="","",確２面!S151)</f>
        <v/>
      </c>
      <c r="T156" s="946"/>
      <c r="U156" s="946"/>
      <c r="V156" s="946"/>
      <c r="W156" s="134" t="s">
        <v>75</v>
      </c>
      <c r="AB156" s="946" t="str">
        <f>IF(確２面!AB151="","",確２面!AB151)</f>
        <v/>
      </c>
      <c r="AC156" s="946"/>
      <c r="AD156" s="946"/>
      <c r="AE156" s="946"/>
      <c r="AF156" s="946"/>
      <c r="AG156" s="946"/>
      <c r="AH156" s="134" t="s">
        <v>160</v>
      </c>
    </row>
    <row r="157" spans="1:35" ht="13.5" customHeight="1" x14ac:dyDescent="0.15">
      <c r="K157" s="948" t="str">
        <f>IF(確２面!K152="","",確２面!K152)</f>
        <v/>
      </c>
      <c r="L157" s="948"/>
      <c r="M157" s="948"/>
      <c r="N157" s="948"/>
      <c r="O157" s="948"/>
      <c r="P157" s="948"/>
      <c r="Q157" s="948"/>
      <c r="R157" s="948"/>
      <c r="S157" s="948"/>
      <c r="T157" s="948"/>
      <c r="U157" s="948"/>
      <c r="V157" s="948"/>
      <c r="W157" s="948"/>
      <c r="X157" s="948"/>
      <c r="Y157" s="948"/>
      <c r="Z157" s="948"/>
      <c r="AA157" s="948"/>
      <c r="AB157" s="948"/>
      <c r="AC157" s="948"/>
      <c r="AD157" s="948"/>
      <c r="AE157" s="948"/>
      <c r="AF157" s="948"/>
      <c r="AG157" s="948"/>
      <c r="AH157" s="948"/>
      <c r="AI157" s="948"/>
    </row>
    <row r="158" spans="1:35" ht="13.5" customHeight="1" x14ac:dyDescent="0.15">
      <c r="C158" s="134" t="s">
        <v>78</v>
      </c>
      <c r="J158" s="136"/>
      <c r="K158" s="948" t="str">
        <f>IF(確２面!K153="","",確２面!K153)</f>
        <v/>
      </c>
      <c r="L158" s="948"/>
      <c r="M158" s="948"/>
      <c r="N158" s="948"/>
      <c r="O158" s="948"/>
      <c r="P158" s="948"/>
      <c r="Q158" s="948"/>
      <c r="R158" s="948"/>
      <c r="S158" s="948"/>
      <c r="T158" s="948"/>
      <c r="U158" s="948"/>
      <c r="V158" s="948"/>
      <c r="W158" s="948"/>
      <c r="X158" s="948"/>
      <c r="Y158" s="948"/>
      <c r="Z158" s="948"/>
      <c r="AA158" s="948"/>
      <c r="AB158" s="948"/>
      <c r="AC158" s="948"/>
      <c r="AD158" s="948"/>
      <c r="AE158" s="948"/>
      <c r="AF158" s="948"/>
      <c r="AG158" s="948"/>
      <c r="AH158" s="948"/>
      <c r="AI158" s="948"/>
    </row>
    <row r="159" spans="1:35" ht="13.5" customHeight="1" x14ac:dyDescent="0.15">
      <c r="C159" s="134" t="s">
        <v>79</v>
      </c>
      <c r="K159" s="948" t="str">
        <f>IF(確２面!K154="","",確２面!K154)</f>
        <v/>
      </c>
      <c r="L159" s="948"/>
      <c r="M159" s="948"/>
      <c r="N159" s="948"/>
      <c r="O159" s="948"/>
      <c r="P159" s="948"/>
      <c r="Q159" s="948"/>
      <c r="R159" s="948"/>
      <c r="S159" s="948"/>
      <c r="T159" s="948"/>
      <c r="U159" s="948"/>
      <c r="V159" s="948"/>
      <c r="W159" s="948"/>
      <c r="X159" s="948"/>
      <c r="Y159" s="948"/>
      <c r="Z159" s="948"/>
      <c r="AA159" s="948"/>
      <c r="AB159" s="948"/>
      <c r="AC159" s="948"/>
      <c r="AD159" s="948"/>
      <c r="AE159" s="948"/>
      <c r="AF159" s="948"/>
      <c r="AG159" s="948"/>
      <c r="AH159" s="948"/>
      <c r="AI159" s="948"/>
    </row>
    <row r="160" spans="1:35" ht="13.5" customHeight="1" x14ac:dyDescent="0.15">
      <c r="C160" s="134" t="s">
        <v>80</v>
      </c>
      <c r="K160" s="948" t="str">
        <f>IF(確２面!K155="","",確２面!K155)</f>
        <v/>
      </c>
      <c r="L160" s="948"/>
      <c r="M160" s="948"/>
      <c r="N160" s="948"/>
      <c r="O160" s="948"/>
      <c r="P160" s="948"/>
      <c r="Q160" s="948"/>
      <c r="R160" s="948"/>
      <c r="S160" s="948"/>
      <c r="T160" s="948"/>
      <c r="U160" s="948"/>
      <c r="V160" s="948"/>
      <c r="W160" s="948"/>
      <c r="X160" s="948"/>
      <c r="Y160" s="948"/>
      <c r="Z160" s="948"/>
      <c r="AA160" s="948"/>
      <c r="AB160" s="948"/>
      <c r="AC160" s="948"/>
      <c r="AD160" s="948"/>
      <c r="AE160" s="948"/>
      <c r="AF160" s="948"/>
      <c r="AG160" s="948"/>
      <c r="AH160" s="948"/>
      <c r="AI160" s="948"/>
    </row>
    <row r="161" spans="1:35" ht="13.5" customHeight="1" x14ac:dyDescent="0.15">
      <c r="C161" s="134" t="s">
        <v>89</v>
      </c>
      <c r="K161" s="152"/>
      <c r="L161" s="152"/>
      <c r="M161" s="948" t="str">
        <f>IF(確２面!M156="","",確２面!M156)</f>
        <v/>
      </c>
      <c r="N161" s="948"/>
      <c r="O161" s="948"/>
      <c r="P161" s="948"/>
      <c r="Q161" s="948"/>
      <c r="R161" s="948"/>
      <c r="S161" s="948"/>
      <c r="T161" s="948"/>
      <c r="U161" s="948"/>
      <c r="V161" s="948"/>
      <c r="W161" s="948"/>
      <c r="X161" s="948"/>
      <c r="Y161" s="948"/>
      <c r="Z161" s="948"/>
      <c r="AA161" s="948"/>
      <c r="AB161" s="948"/>
      <c r="AC161" s="948"/>
      <c r="AD161" s="948"/>
      <c r="AE161" s="948"/>
      <c r="AF161" s="948"/>
      <c r="AG161" s="948"/>
      <c r="AH161" s="948"/>
      <c r="AI161" s="948"/>
    </row>
    <row r="162" spans="1:35" ht="6.75" customHeight="1" x14ac:dyDescent="0.15">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row>
    <row r="163" spans="1:35" ht="6.75" customHeight="1" x14ac:dyDescent="0.15">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row>
    <row r="164" spans="1:35" ht="13.5" customHeight="1" x14ac:dyDescent="0.15">
      <c r="C164" s="134" t="s">
        <v>74</v>
      </c>
      <c r="I164" s="135"/>
      <c r="J164" s="135" t="s">
        <v>481</v>
      </c>
      <c r="K164" s="946" t="str">
        <f>IF(確２面!K159="","",確２面!K159)</f>
        <v/>
      </c>
      <c r="L164" s="946"/>
      <c r="M164" s="134" t="s">
        <v>77</v>
      </c>
      <c r="R164" s="135" t="s">
        <v>481</v>
      </c>
      <c r="S164" s="946" t="str">
        <f>IF(確２面!S159="","",確２面!S159)</f>
        <v/>
      </c>
      <c r="T164" s="946"/>
      <c r="U164" s="946"/>
      <c r="V164" s="946"/>
      <c r="W164" s="134" t="s">
        <v>83</v>
      </c>
      <c r="AB164" s="946" t="str">
        <f>IF(確２面!AB159="","",確２面!AB159)</f>
        <v/>
      </c>
      <c r="AC164" s="946"/>
      <c r="AD164" s="946"/>
      <c r="AE164" s="946"/>
      <c r="AF164" s="946"/>
      <c r="AG164" s="946"/>
      <c r="AH164" s="134" t="s">
        <v>160</v>
      </c>
    </row>
    <row r="165" spans="1:35" ht="13.5" customHeight="1" x14ac:dyDescent="0.15">
      <c r="C165" s="134" t="s">
        <v>70</v>
      </c>
      <c r="K165" s="948" t="str">
        <f>IF(確２面!K160="","",確２面!K160)</f>
        <v/>
      </c>
      <c r="L165" s="948"/>
      <c r="M165" s="948"/>
      <c r="N165" s="948"/>
      <c r="O165" s="948"/>
      <c r="P165" s="948"/>
      <c r="Q165" s="948"/>
      <c r="R165" s="948"/>
      <c r="S165" s="948"/>
      <c r="T165" s="948"/>
      <c r="U165" s="948"/>
      <c r="V165" s="948"/>
      <c r="W165" s="948"/>
      <c r="X165" s="948"/>
      <c r="Y165" s="948"/>
      <c r="Z165" s="948"/>
      <c r="AA165" s="948"/>
      <c r="AB165" s="948"/>
      <c r="AC165" s="948"/>
      <c r="AD165" s="948"/>
      <c r="AE165" s="948"/>
      <c r="AF165" s="948"/>
      <c r="AG165" s="948"/>
      <c r="AH165" s="948"/>
      <c r="AI165" s="948"/>
    </row>
    <row r="166" spans="1:35" ht="13.5" customHeight="1" x14ac:dyDescent="0.15">
      <c r="C166" s="134" t="s">
        <v>81</v>
      </c>
      <c r="I166" s="135"/>
      <c r="J166" s="135" t="s">
        <v>481</v>
      </c>
      <c r="K166" s="946" t="str">
        <f>IF(確２面!K161="","",確２面!K161)</f>
        <v/>
      </c>
      <c r="L166" s="946"/>
      <c r="M166" s="134" t="s">
        <v>76</v>
      </c>
      <c r="R166" s="135" t="s">
        <v>481</v>
      </c>
      <c r="S166" s="946" t="str">
        <f>IF(確２面!S161="","",確２面!S161)</f>
        <v/>
      </c>
      <c r="T166" s="946"/>
      <c r="U166" s="946"/>
      <c r="V166" s="946"/>
      <c r="W166" s="134" t="s">
        <v>75</v>
      </c>
      <c r="AB166" s="946" t="str">
        <f>IF(確２面!AB161="","",確２面!AB161)</f>
        <v/>
      </c>
      <c r="AC166" s="946"/>
      <c r="AD166" s="946"/>
      <c r="AE166" s="946"/>
      <c r="AF166" s="946"/>
      <c r="AG166" s="946"/>
      <c r="AH166" s="134" t="s">
        <v>160</v>
      </c>
    </row>
    <row r="167" spans="1:35" ht="13.5" customHeight="1" x14ac:dyDescent="0.15">
      <c r="K167" s="948" t="str">
        <f>IF(確２面!K162="","",確２面!K162)</f>
        <v/>
      </c>
      <c r="L167" s="948"/>
      <c r="M167" s="948"/>
      <c r="N167" s="948"/>
      <c r="O167" s="948"/>
      <c r="P167" s="948"/>
      <c r="Q167" s="948"/>
      <c r="R167" s="948"/>
      <c r="S167" s="948"/>
      <c r="T167" s="948"/>
      <c r="U167" s="948"/>
      <c r="V167" s="948"/>
      <c r="W167" s="948"/>
      <c r="X167" s="948"/>
      <c r="Y167" s="948"/>
      <c r="Z167" s="948"/>
      <c r="AA167" s="948"/>
      <c r="AB167" s="948"/>
      <c r="AC167" s="948"/>
      <c r="AD167" s="948"/>
      <c r="AE167" s="948"/>
      <c r="AF167" s="948"/>
      <c r="AG167" s="948"/>
      <c r="AH167" s="948"/>
      <c r="AI167" s="948"/>
    </row>
    <row r="168" spans="1:35" ht="13.5" customHeight="1" x14ac:dyDescent="0.15">
      <c r="C168" s="134" t="s">
        <v>78</v>
      </c>
      <c r="J168" s="136"/>
      <c r="K168" s="948" t="str">
        <f>IF(確２面!K163="","",確２面!K163)</f>
        <v/>
      </c>
      <c r="L168" s="948"/>
      <c r="M168" s="948"/>
      <c r="N168" s="948"/>
      <c r="O168" s="948"/>
      <c r="P168" s="948"/>
      <c r="Q168" s="948"/>
      <c r="R168" s="948"/>
      <c r="S168" s="948"/>
      <c r="T168" s="948"/>
      <c r="U168" s="948"/>
      <c r="V168" s="948"/>
      <c r="W168" s="948"/>
      <c r="X168" s="948"/>
      <c r="Y168" s="948"/>
      <c r="Z168" s="948"/>
      <c r="AA168" s="948"/>
      <c r="AB168" s="948"/>
      <c r="AC168" s="948"/>
      <c r="AD168" s="948"/>
      <c r="AE168" s="948"/>
      <c r="AF168" s="948"/>
      <c r="AG168" s="948"/>
      <c r="AH168" s="948"/>
      <c r="AI168" s="948"/>
    </row>
    <row r="169" spans="1:35" ht="13.5" customHeight="1" x14ac:dyDescent="0.15">
      <c r="C169" s="134" t="s">
        <v>79</v>
      </c>
      <c r="K169" s="948" t="str">
        <f>IF(確２面!K164="","",確２面!K164)</f>
        <v/>
      </c>
      <c r="L169" s="948"/>
      <c r="M169" s="948"/>
      <c r="N169" s="948"/>
      <c r="O169" s="948"/>
      <c r="P169" s="948"/>
      <c r="Q169" s="948"/>
      <c r="R169" s="948"/>
      <c r="S169" s="948"/>
      <c r="T169" s="948"/>
      <c r="U169" s="948"/>
      <c r="V169" s="948"/>
      <c r="W169" s="948"/>
      <c r="X169" s="948"/>
      <c r="Y169" s="948"/>
      <c r="Z169" s="948"/>
      <c r="AA169" s="948"/>
      <c r="AB169" s="948"/>
      <c r="AC169" s="948"/>
      <c r="AD169" s="948"/>
      <c r="AE169" s="948"/>
      <c r="AF169" s="948"/>
      <c r="AG169" s="948"/>
      <c r="AH169" s="948"/>
      <c r="AI169" s="948"/>
    </row>
    <row r="170" spans="1:35" ht="13.5" customHeight="1" x14ac:dyDescent="0.15">
      <c r="C170" s="134" t="s">
        <v>80</v>
      </c>
      <c r="K170" s="948" t="str">
        <f>IF(確２面!K165="","",確２面!K165)</f>
        <v/>
      </c>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row>
    <row r="171" spans="1:35" ht="13.5" customHeight="1" x14ac:dyDescent="0.15">
      <c r="C171" s="134" t="s">
        <v>89</v>
      </c>
      <c r="K171" s="152"/>
      <c r="L171" s="152"/>
      <c r="M171" s="948" t="str">
        <f>IF(確２面!M166="","",確２面!M166)</f>
        <v/>
      </c>
      <c r="N171" s="948"/>
      <c r="O171" s="948"/>
      <c r="P171" s="948"/>
      <c r="Q171" s="948"/>
      <c r="R171" s="948"/>
      <c r="S171" s="948"/>
      <c r="T171" s="948"/>
      <c r="U171" s="948"/>
      <c r="V171" s="948"/>
      <c r="W171" s="948"/>
      <c r="X171" s="948"/>
      <c r="Y171" s="948"/>
      <c r="Z171" s="948"/>
      <c r="AA171" s="948"/>
      <c r="AB171" s="948"/>
      <c r="AC171" s="948"/>
      <c r="AD171" s="948"/>
      <c r="AE171" s="948"/>
      <c r="AF171" s="948"/>
      <c r="AG171" s="948"/>
      <c r="AH171" s="948"/>
      <c r="AI171" s="948"/>
    </row>
    <row r="172" spans="1:35" ht="6.75" customHeight="1" x14ac:dyDescent="0.15">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row>
    <row r="173" spans="1:35" ht="6.75" customHeight="1" x14ac:dyDescent="0.15">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row>
    <row r="174" spans="1:35" ht="13.5" customHeight="1" x14ac:dyDescent="0.15">
      <c r="C174" s="134" t="s">
        <v>74</v>
      </c>
      <c r="I174" s="135"/>
      <c r="J174" s="135" t="s">
        <v>481</v>
      </c>
      <c r="K174" s="946" t="str">
        <f>IF(確２面!K169="","",確２面!K169)</f>
        <v/>
      </c>
      <c r="L174" s="946"/>
      <c r="M174" s="134" t="s">
        <v>77</v>
      </c>
      <c r="R174" s="135" t="s">
        <v>481</v>
      </c>
      <c r="S174" s="946" t="str">
        <f>IF(確２面!S169="","",確２面!S169)</f>
        <v/>
      </c>
      <c r="T174" s="946"/>
      <c r="U174" s="946"/>
      <c r="V174" s="946"/>
      <c r="W174" s="134" t="s">
        <v>83</v>
      </c>
      <c r="AB174" s="946" t="str">
        <f>IF(確２面!AB169="","",確２面!AB169)</f>
        <v/>
      </c>
      <c r="AC174" s="946"/>
      <c r="AD174" s="946"/>
      <c r="AE174" s="946"/>
      <c r="AF174" s="946"/>
      <c r="AG174" s="946"/>
      <c r="AH174" s="134" t="s">
        <v>160</v>
      </c>
    </row>
    <row r="175" spans="1:35" ht="13.5" customHeight="1" x14ac:dyDescent="0.15">
      <c r="C175" s="134" t="s">
        <v>70</v>
      </c>
      <c r="K175" s="948" t="str">
        <f>IF(確２面!K170="","",確２面!K170)</f>
        <v/>
      </c>
      <c r="L175" s="948"/>
      <c r="M175" s="948"/>
      <c r="N175" s="948"/>
      <c r="O175" s="948"/>
      <c r="P175" s="948"/>
      <c r="Q175" s="948"/>
      <c r="R175" s="948"/>
      <c r="S175" s="948"/>
      <c r="T175" s="948"/>
      <c r="U175" s="948"/>
      <c r="V175" s="948"/>
      <c r="W175" s="948"/>
      <c r="X175" s="948"/>
      <c r="Y175" s="948"/>
      <c r="Z175" s="948"/>
      <c r="AA175" s="948"/>
      <c r="AB175" s="948"/>
      <c r="AC175" s="948"/>
      <c r="AD175" s="948"/>
      <c r="AE175" s="948"/>
      <c r="AF175" s="948"/>
      <c r="AG175" s="948"/>
      <c r="AH175" s="948"/>
      <c r="AI175" s="948"/>
    </row>
    <row r="176" spans="1:35" ht="13.5" customHeight="1" x14ac:dyDescent="0.15">
      <c r="C176" s="134" t="s">
        <v>81</v>
      </c>
      <c r="I176" s="135"/>
      <c r="J176" s="135" t="s">
        <v>481</v>
      </c>
      <c r="K176" s="946" t="str">
        <f>IF(確２面!K171="","",確２面!K171)</f>
        <v/>
      </c>
      <c r="L176" s="946"/>
      <c r="M176" s="134" t="s">
        <v>76</v>
      </c>
      <c r="R176" s="135" t="s">
        <v>481</v>
      </c>
      <c r="S176" s="946" t="str">
        <f>IF(確２面!S171="","",確２面!S171)</f>
        <v/>
      </c>
      <c r="T176" s="946"/>
      <c r="U176" s="946"/>
      <c r="V176" s="946"/>
      <c r="W176" s="134" t="s">
        <v>75</v>
      </c>
      <c r="AB176" s="946" t="str">
        <f>IF(確２面!AB171="","",確２面!AB171)</f>
        <v/>
      </c>
      <c r="AC176" s="946"/>
      <c r="AD176" s="946"/>
      <c r="AE176" s="946"/>
      <c r="AF176" s="946"/>
      <c r="AG176" s="946"/>
      <c r="AH176" s="134" t="s">
        <v>160</v>
      </c>
    </row>
    <row r="177" spans="1:35" ht="13.5" customHeight="1" x14ac:dyDescent="0.15">
      <c r="K177" s="948" t="str">
        <f>IF(確２面!K172="","",確２面!K172)</f>
        <v/>
      </c>
      <c r="L177" s="948"/>
      <c r="M177" s="948"/>
      <c r="N177" s="948"/>
      <c r="O177" s="948"/>
      <c r="P177" s="948"/>
      <c r="Q177" s="948"/>
      <c r="R177" s="948"/>
      <c r="S177" s="948"/>
      <c r="T177" s="948"/>
      <c r="U177" s="948"/>
      <c r="V177" s="948"/>
      <c r="W177" s="948"/>
      <c r="X177" s="948"/>
      <c r="Y177" s="948"/>
      <c r="Z177" s="948"/>
      <c r="AA177" s="948"/>
      <c r="AB177" s="948"/>
      <c r="AC177" s="948"/>
      <c r="AD177" s="948"/>
      <c r="AE177" s="948"/>
      <c r="AF177" s="948"/>
      <c r="AG177" s="948"/>
      <c r="AH177" s="948"/>
      <c r="AI177" s="948"/>
    </row>
    <row r="178" spans="1:35" ht="13.5" customHeight="1" x14ac:dyDescent="0.15">
      <c r="C178" s="134" t="s">
        <v>78</v>
      </c>
      <c r="J178" s="136"/>
      <c r="K178" s="948" t="str">
        <f>IF(確２面!K173="","",確２面!K173)</f>
        <v/>
      </c>
      <c r="L178" s="948"/>
      <c r="M178" s="948"/>
      <c r="N178" s="948"/>
      <c r="O178" s="948"/>
      <c r="P178" s="948"/>
      <c r="Q178" s="948"/>
      <c r="R178" s="948"/>
      <c r="S178" s="948"/>
      <c r="T178" s="948"/>
      <c r="U178" s="948"/>
      <c r="V178" s="948"/>
      <c r="W178" s="948"/>
      <c r="X178" s="948"/>
      <c r="Y178" s="948"/>
      <c r="Z178" s="948"/>
      <c r="AA178" s="948"/>
      <c r="AB178" s="948"/>
      <c r="AC178" s="948"/>
      <c r="AD178" s="948"/>
      <c r="AE178" s="948"/>
      <c r="AF178" s="948"/>
      <c r="AG178" s="948"/>
      <c r="AH178" s="948"/>
      <c r="AI178" s="948"/>
    </row>
    <row r="179" spans="1:35" ht="13.5" customHeight="1" x14ac:dyDescent="0.15">
      <c r="C179" s="134" t="s">
        <v>79</v>
      </c>
      <c r="K179" s="948" t="str">
        <f>IF(確２面!K174="","",確２面!K174)</f>
        <v/>
      </c>
      <c r="L179" s="948"/>
      <c r="M179" s="948"/>
      <c r="N179" s="948"/>
      <c r="O179" s="948"/>
      <c r="P179" s="948"/>
      <c r="Q179" s="948"/>
      <c r="R179" s="948"/>
      <c r="S179" s="948"/>
      <c r="T179" s="948"/>
      <c r="U179" s="948"/>
      <c r="V179" s="948"/>
      <c r="W179" s="948"/>
      <c r="X179" s="948"/>
      <c r="Y179" s="948"/>
      <c r="Z179" s="948"/>
      <c r="AA179" s="948"/>
      <c r="AB179" s="948"/>
      <c r="AC179" s="948"/>
      <c r="AD179" s="948"/>
      <c r="AE179" s="948"/>
      <c r="AF179" s="948"/>
      <c r="AG179" s="948"/>
      <c r="AH179" s="948"/>
      <c r="AI179" s="948"/>
    </row>
    <row r="180" spans="1:35" ht="13.5" customHeight="1" x14ac:dyDescent="0.15">
      <c r="C180" s="134" t="s">
        <v>80</v>
      </c>
      <c r="K180" s="948" t="str">
        <f>IF(確２面!K175="","",確２面!K175)</f>
        <v/>
      </c>
      <c r="L180" s="948"/>
      <c r="M180" s="948"/>
      <c r="N180" s="948"/>
      <c r="O180" s="948"/>
      <c r="P180" s="948"/>
      <c r="Q180" s="948"/>
      <c r="R180" s="948"/>
      <c r="S180" s="948"/>
      <c r="T180" s="948"/>
      <c r="U180" s="948"/>
      <c r="V180" s="948"/>
      <c r="W180" s="948"/>
      <c r="X180" s="948"/>
      <c r="Y180" s="948"/>
      <c r="Z180" s="948"/>
      <c r="AA180" s="948"/>
      <c r="AB180" s="948"/>
      <c r="AC180" s="948"/>
      <c r="AD180" s="948"/>
      <c r="AE180" s="948"/>
      <c r="AF180" s="948"/>
      <c r="AG180" s="948"/>
      <c r="AH180" s="948"/>
      <c r="AI180" s="948"/>
    </row>
    <row r="181" spans="1:35" ht="13.5" customHeight="1" x14ac:dyDescent="0.15">
      <c r="C181" s="134" t="s">
        <v>89</v>
      </c>
      <c r="K181" s="152"/>
      <c r="L181" s="152"/>
      <c r="M181" s="948" t="str">
        <f>IF(確２面!M176="","",確２面!M176)</f>
        <v/>
      </c>
      <c r="N181" s="948"/>
      <c r="O181" s="948"/>
      <c r="P181" s="948"/>
      <c r="Q181" s="948"/>
      <c r="R181" s="948"/>
      <c r="S181" s="948"/>
      <c r="T181" s="948"/>
      <c r="U181" s="948"/>
      <c r="V181" s="948"/>
      <c r="W181" s="948"/>
      <c r="X181" s="948"/>
      <c r="Y181" s="948"/>
      <c r="Z181" s="948"/>
      <c r="AA181" s="948"/>
      <c r="AB181" s="948"/>
      <c r="AC181" s="948"/>
      <c r="AD181" s="948"/>
      <c r="AE181" s="948"/>
      <c r="AF181" s="948"/>
      <c r="AG181" s="948"/>
      <c r="AH181" s="948"/>
      <c r="AI181" s="948"/>
    </row>
    <row r="182" spans="1:35" ht="6.75" customHeight="1" x14ac:dyDescent="0.1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row>
    <row r="183" spans="1:35" ht="6.75" customHeight="1" x14ac:dyDescent="0.15">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7"/>
    </row>
    <row r="184" spans="1:35" x14ac:dyDescent="0.15">
      <c r="A184" s="134" t="s">
        <v>163</v>
      </c>
    </row>
    <row r="185" spans="1:35" x14ac:dyDescent="0.15">
      <c r="C185" s="134" t="s">
        <v>84</v>
      </c>
      <c r="H185" s="134" t="str">
        <f>IF(概１面!H201="","",概１面!H201)</f>
        <v/>
      </c>
      <c r="K185" s="948" t="str">
        <f>IF(確２面!K180="","",確２面!K180)</f>
        <v/>
      </c>
      <c r="L185" s="948"/>
      <c r="M185" s="948"/>
      <c r="N185" s="948"/>
      <c r="O185" s="948"/>
      <c r="P185" s="948"/>
      <c r="Q185" s="948"/>
      <c r="R185" s="948"/>
      <c r="S185" s="948"/>
      <c r="T185" s="948"/>
      <c r="U185" s="948"/>
      <c r="V185" s="948"/>
      <c r="W185" s="948"/>
      <c r="X185" s="948"/>
      <c r="Y185" s="948"/>
      <c r="Z185" s="948"/>
      <c r="AA185" s="948"/>
      <c r="AB185" s="948"/>
      <c r="AC185" s="948"/>
      <c r="AD185" s="948"/>
      <c r="AE185" s="948"/>
      <c r="AF185" s="948"/>
      <c r="AG185" s="948"/>
      <c r="AH185" s="948"/>
      <c r="AI185" s="948"/>
    </row>
    <row r="186" spans="1:35" x14ac:dyDescent="0.15">
      <c r="C186" s="134" t="s">
        <v>90</v>
      </c>
      <c r="K186" s="134" t="s">
        <v>164</v>
      </c>
      <c r="O186" s="136"/>
      <c r="P186" s="135" t="s">
        <v>481</v>
      </c>
      <c r="Q186" s="946" t="str">
        <f>IF(確２面!Q181="","",確２面!Q181)</f>
        <v/>
      </c>
      <c r="R186" s="946"/>
      <c r="S186" s="946"/>
      <c r="T186" s="946"/>
      <c r="U186" s="946"/>
      <c r="V186" s="134" t="s">
        <v>482</v>
      </c>
      <c r="W186" s="134" t="s">
        <v>165</v>
      </c>
      <c r="X186" s="134" t="str">
        <f>IF(確２面!X181="","",確２面!X181)</f>
        <v/>
      </c>
      <c r="Z186" s="946" t="str">
        <f>IF(確２面!Z181="","",確２面!Z181)</f>
        <v/>
      </c>
      <c r="AA186" s="946"/>
      <c r="AB186" s="134" t="str">
        <f>IF(確２面!AB181="","",確２面!AB181)</f>
        <v/>
      </c>
      <c r="AC186" s="946" t="str">
        <f>IF(確２面!AC181="","",確２面!AC181)</f>
        <v/>
      </c>
      <c r="AD186" s="946"/>
      <c r="AE186" s="946"/>
      <c r="AF186" s="946"/>
      <c r="AG186" s="946"/>
      <c r="AH186" s="134" t="s">
        <v>160</v>
      </c>
    </row>
    <row r="187" spans="1:35" x14ac:dyDescent="0.15">
      <c r="H187" s="136"/>
      <c r="I187" s="136"/>
      <c r="J187" s="136"/>
      <c r="K187" s="948" t="str">
        <f>IF(確２面!K182="","",確２面!K182)</f>
        <v/>
      </c>
      <c r="L187" s="948"/>
      <c r="M187" s="948"/>
      <c r="N187" s="948"/>
      <c r="O187" s="948"/>
      <c r="P187" s="948"/>
      <c r="Q187" s="948"/>
      <c r="R187" s="948"/>
      <c r="S187" s="948"/>
      <c r="T187" s="948"/>
      <c r="U187" s="948"/>
      <c r="V187" s="948"/>
      <c r="W187" s="948"/>
      <c r="X187" s="948"/>
      <c r="Y187" s="948"/>
      <c r="Z187" s="948"/>
      <c r="AA187" s="948"/>
      <c r="AB187" s="948"/>
      <c r="AC187" s="948"/>
      <c r="AD187" s="948"/>
      <c r="AE187" s="948"/>
      <c r="AF187" s="948"/>
      <c r="AG187" s="948"/>
      <c r="AH187" s="948"/>
      <c r="AI187" s="948"/>
    </row>
    <row r="188" spans="1:35" x14ac:dyDescent="0.15">
      <c r="C188" s="134" t="s">
        <v>71</v>
      </c>
      <c r="H188" s="178"/>
      <c r="I188" s="178"/>
      <c r="J188" s="178"/>
      <c r="K188" s="948" t="str">
        <f>IF(確２面!K183="","",確２面!K183)</f>
        <v/>
      </c>
      <c r="L188" s="948"/>
      <c r="M188" s="948"/>
      <c r="N188" s="948"/>
      <c r="O188" s="948"/>
      <c r="P188" s="948"/>
      <c r="Q188" s="948"/>
      <c r="R188" s="948"/>
      <c r="S188" s="948"/>
      <c r="T188" s="948"/>
      <c r="U188" s="948"/>
      <c r="V188" s="948"/>
      <c r="W188" s="948"/>
      <c r="X188" s="948"/>
      <c r="Y188" s="948"/>
      <c r="Z188" s="948"/>
      <c r="AA188" s="948"/>
      <c r="AB188" s="948"/>
      <c r="AC188" s="948"/>
      <c r="AD188" s="948"/>
      <c r="AE188" s="948"/>
      <c r="AF188" s="948"/>
      <c r="AG188" s="948"/>
      <c r="AH188" s="948"/>
      <c r="AI188" s="948"/>
    </row>
    <row r="189" spans="1:35" x14ac:dyDescent="0.15">
      <c r="C189" s="134" t="s">
        <v>87</v>
      </c>
      <c r="H189" s="136"/>
      <c r="I189" s="136"/>
      <c r="J189" s="136"/>
      <c r="K189" s="948" t="str">
        <f>IF(確２面!K184="","",確２面!K184)</f>
        <v/>
      </c>
      <c r="L189" s="948"/>
      <c r="M189" s="948"/>
      <c r="N189" s="948"/>
      <c r="O189" s="948"/>
      <c r="P189" s="948"/>
      <c r="Q189" s="948"/>
      <c r="R189" s="948"/>
      <c r="S189" s="948"/>
      <c r="T189" s="948"/>
      <c r="U189" s="948"/>
      <c r="V189" s="948"/>
      <c r="W189" s="948"/>
      <c r="X189" s="948"/>
      <c r="Y189" s="948"/>
      <c r="Z189" s="948"/>
      <c r="AA189" s="948"/>
      <c r="AB189" s="948"/>
      <c r="AC189" s="948"/>
      <c r="AD189" s="948"/>
      <c r="AE189" s="948"/>
      <c r="AF189" s="948"/>
      <c r="AG189" s="948"/>
      <c r="AH189" s="948"/>
      <c r="AI189" s="948"/>
    </row>
    <row r="190" spans="1:35" x14ac:dyDescent="0.15">
      <c r="C190" s="134" t="s">
        <v>73</v>
      </c>
      <c r="H190" s="136"/>
      <c r="I190" s="136"/>
      <c r="J190" s="136"/>
      <c r="K190" s="948" t="str">
        <f>IF(確２面!K185="","",確２面!K185)</f>
        <v/>
      </c>
      <c r="L190" s="948"/>
      <c r="M190" s="948"/>
      <c r="N190" s="948"/>
      <c r="O190" s="948"/>
      <c r="P190" s="948"/>
      <c r="Q190" s="948"/>
      <c r="R190" s="948"/>
      <c r="S190" s="948"/>
      <c r="T190" s="948"/>
      <c r="U190" s="948"/>
      <c r="V190" s="948"/>
      <c r="W190" s="948"/>
      <c r="X190" s="948"/>
      <c r="Y190" s="948"/>
      <c r="Z190" s="948"/>
      <c r="AA190" s="948"/>
      <c r="AB190" s="948"/>
      <c r="AC190" s="948"/>
      <c r="AD190" s="948"/>
      <c r="AE190" s="948"/>
      <c r="AF190" s="948"/>
      <c r="AG190" s="948"/>
      <c r="AH190" s="948"/>
      <c r="AI190" s="948"/>
    </row>
    <row r="191" spans="1:35" ht="6.75" customHeight="1" x14ac:dyDescent="0.1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row>
    <row r="192" spans="1:35" ht="6.75" customHeight="1" x14ac:dyDescent="0.15">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row>
    <row r="193" spans="1:37" ht="13.5" customHeight="1" x14ac:dyDescent="0.15">
      <c r="A193" s="134" t="s">
        <v>166</v>
      </c>
      <c r="H193" s="136"/>
      <c r="I193" s="136"/>
      <c r="J193" s="136"/>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row>
    <row r="194" spans="1:37" ht="13.5" customHeight="1" x14ac:dyDescent="0.15">
      <c r="B194" s="134" t="s">
        <v>0</v>
      </c>
      <c r="H194" s="136"/>
      <c r="I194" s="136"/>
      <c r="AI194" s="152"/>
    </row>
    <row r="195" spans="1:37" ht="13.5" customHeight="1" x14ac:dyDescent="0.15">
      <c r="C195" s="134" t="s">
        <v>1</v>
      </c>
      <c r="H195" s="136"/>
      <c r="I195" s="136"/>
      <c r="J195" s="298"/>
      <c r="K195" s="969" t="str">
        <f>IF(確２面!K202="","",確２面!K202)</f>
        <v/>
      </c>
      <c r="L195" s="969"/>
      <c r="M195" s="969"/>
      <c r="N195" s="969"/>
      <c r="O195" s="969"/>
      <c r="P195" s="969"/>
      <c r="Q195" s="969"/>
      <c r="R195" s="969"/>
      <c r="S195" s="969"/>
      <c r="T195" s="969"/>
      <c r="U195" s="969"/>
      <c r="V195" s="969"/>
      <c r="W195" s="969"/>
      <c r="X195" s="969"/>
      <c r="Y195" s="969"/>
      <c r="Z195" s="969"/>
      <c r="AA195" s="969"/>
      <c r="AB195" s="969"/>
      <c r="AC195" s="969"/>
      <c r="AD195" s="969"/>
      <c r="AE195" s="969"/>
      <c r="AF195" s="969"/>
      <c r="AG195" s="969"/>
      <c r="AH195" s="152"/>
      <c r="AI195" s="152"/>
    </row>
    <row r="196" spans="1:37" ht="13.5" customHeight="1" x14ac:dyDescent="0.15">
      <c r="C196" s="134" t="s">
        <v>2</v>
      </c>
      <c r="H196" s="136"/>
      <c r="I196" s="136"/>
      <c r="J196" s="298"/>
      <c r="K196" s="969" t="str">
        <f>IF(確２面!K203="","",確２面!K203)</f>
        <v/>
      </c>
      <c r="L196" s="969"/>
      <c r="M196" s="969"/>
      <c r="N196" s="969"/>
      <c r="O196" s="969"/>
      <c r="P196" s="969"/>
      <c r="Q196" s="969"/>
      <c r="R196" s="969"/>
      <c r="S196" s="969"/>
      <c r="T196" s="969"/>
      <c r="U196" s="969"/>
      <c r="V196" s="969"/>
      <c r="W196" s="969"/>
      <c r="X196" s="969"/>
      <c r="Y196" s="969"/>
      <c r="Z196" s="969"/>
      <c r="AA196" s="969"/>
      <c r="AB196" s="969"/>
      <c r="AC196" s="969"/>
      <c r="AD196" s="969"/>
      <c r="AE196" s="969"/>
      <c r="AF196" s="969"/>
      <c r="AG196" s="969"/>
      <c r="AH196" s="152"/>
      <c r="AI196" s="136"/>
    </row>
    <row r="197" spans="1:37" ht="6.75" customHeight="1" x14ac:dyDescent="0.1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row>
    <row r="198" spans="1:37" ht="6.75" customHeight="1" x14ac:dyDescent="0.15">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row>
    <row r="199" spans="1:37" ht="13.5" customHeight="1" x14ac:dyDescent="0.15">
      <c r="H199" s="136"/>
      <c r="I199" s="136"/>
      <c r="J199" s="136"/>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row>
    <row r="200" spans="1:37" x14ac:dyDescent="0.15">
      <c r="H200" s="136"/>
      <c r="I200" s="136"/>
    </row>
    <row r="201" spans="1:37" x14ac:dyDescent="0.15">
      <c r="H201" s="136"/>
      <c r="I201" s="136"/>
      <c r="J201" s="298"/>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row>
    <row r="202" spans="1:37" ht="13.5" customHeight="1" x14ac:dyDescent="0.15">
      <c r="H202" s="136"/>
      <c r="I202" s="136"/>
      <c r="J202" s="298"/>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row>
    <row r="203" spans="1:37" ht="6" customHeight="1" thickBot="1" x14ac:dyDescent="0.2">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row>
    <row r="204" spans="1:37" ht="13.5" customHeight="1" thickTop="1" x14ac:dyDescent="0.15">
      <c r="AJ204" s="362"/>
      <c r="AK204" s="350"/>
    </row>
    <row r="205" spans="1:37" ht="13.5" customHeight="1" x14ac:dyDescent="0.15">
      <c r="AJ205" s="363"/>
    </row>
    <row r="206" spans="1:37" ht="13.5" customHeight="1" x14ac:dyDescent="0.15"/>
    <row r="207" spans="1:37" ht="13.5" customHeight="1" x14ac:dyDescent="0.15"/>
    <row r="208" spans="1:37" ht="13.5" customHeight="1" x14ac:dyDescent="0.15"/>
    <row r="209" ht="15" customHeight="1" x14ac:dyDescent="0.15"/>
    <row r="210" ht="15" customHeight="1" x14ac:dyDescent="0.15"/>
    <row r="211" ht="15" customHeight="1" x14ac:dyDescent="0.15"/>
  </sheetData>
  <sheetProtection algorithmName="SHA-512" hashValue="RzPno1CPSU9EsZmQ9OOZbNA1yFqFn34UTUtRWc0mohd8yxLoAwAnXEyYpjegsoDlMTOvvtmiMUrqtO2+xCNp/Q==" saltValue="pxN9cEQs6BMqvfWmXSOlsQ==" spinCount="100000" sheet="1"/>
  <mergeCells count="176">
    <mergeCell ref="K106:AI106"/>
    <mergeCell ref="K116:AI116"/>
    <mergeCell ref="S96:W96"/>
    <mergeCell ref="S85:W85"/>
    <mergeCell ref="M117:AI117"/>
    <mergeCell ref="K111:AI111"/>
    <mergeCell ref="K112:AI112"/>
    <mergeCell ref="K113:AI113"/>
    <mergeCell ref="K114:AI114"/>
    <mergeCell ref="K115:AI115"/>
    <mergeCell ref="K93:AA93"/>
    <mergeCell ref="K120:AI120"/>
    <mergeCell ref="K121:AI121"/>
    <mergeCell ref="K195:AG195"/>
    <mergeCell ref="K134:AI134"/>
    <mergeCell ref="K86:AA86"/>
    <mergeCell ref="S94:W94"/>
    <mergeCell ref="M107:AI107"/>
    <mergeCell ref="K101:AI101"/>
    <mergeCell ref="K102:AI102"/>
    <mergeCell ref="K103:AI103"/>
    <mergeCell ref="K104:AI104"/>
    <mergeCell ref="S87:W87"/>
    <mergeCell ref="S89:W89"/>
    <mergeCell ref="S92:W92"/>
    <mergeCell ref="K88:AA88"/>
    <mergeCell ref="K95:AA95"/>
    <mergeCell ref="K105:AI105"/>
    <mergeCell ref="K122:AI122"/>
    <mergeCell ref="K123:AI123"/>
    <mergeCell ref="K124:AI124"/>
    <mergeCell ref="K125:AI125"/>
    <mergeCell ref="K129:AI129"/>
    <mergeCell ref="K130:AI130"/>
    <mergeCell ref="K91:AA91"/>
    <mergeCell ref="K53:AI53"/>
    <mergeCell ref="K54:L54"/>
    <mergeCell ref="S54:V54"/>
    <mergeCell ref="K62:L62"/>
    <mergeCell ref="K64:L64"/>
    <mergeCell ref="S62:V62"/>
    <mergeCell ref="AB54:AG54"/>
    <mergeCell ref="K55:AI55"/>
    <mergeCell ref="K56:AI56"/>
    <mergeCell ref="K57:AI57"/>
    <mergeCell ref="C59:L59"/>
    <mergeCell ref="K58:AI58"/>
    <mergeCell ref="M59:AI59"/>
    <mergeCell ref="AB62:AG62"/>
    <mergeCell ref="K63:AI63"/>
    <mergeCell ref="S64:V64"/>
    <mergeCell ref="AB64:AG64"/>
    <mergeCell ref="K42:L42"/>
    <mergeCell ref="K35:AI35"/>
    <mergeCell ref="AB33:AG33"/>
    <mergeCell ref="AB52:AG52"/>
    <mergeCell ref="K43:AI43"/>
    <mergeCell ref="K44:L44"/>
    <mergeCell ref="K36:AI36"/>
    <mergeCell ref="K34:AI34"/>
    <mergeCell ref="S42:V42"/>
    <mergeCell ref="AB42:AG42"/>
    <mergeCell ref="C38:L38"/>
    <mergeCell ref="C49:L49"/>
    <mergeCell ref="K45:AI45"/>
    <mergeCell ref="K46:AI46"/>
    <mergeCell ref="K47:AI47"/>
    <mergeCell ref="K48:AI48"/>
    <mergeCell ref="M49:AI49"/>
    <mergeCell ref="K52:L52"/>
    <mergeCell ref="S52:V52"/>
    <mergeCell ref="S44:V44"/>
    <mergeCell ref="AB44:AG44"/>
    <mergeCell ref="K20:L20"/>
    <mergeCell ref="S20:V20"/>
    <mergeCell ref="AB20:AG20"/>
    <mergeCell ref="K21:AI21"/>
    <mergeCell ref="K22:L22"/>
    <mergeCell ref="S22:V22"/>
    <mergeCell ref="AB22:AG22"/>
    <mergeCell ref="T1:X1"/>
    <mergeCell ref="K12:AI12"/>
    <mergeCell ref="K13:AI13"/>
    <mergeCell ref="K14:AI14"/>
    <mergeCell ref="K15:AI15"/>
    <mergeCell ref="K16:AI16"/>
    <mergeCell ref="AC1:AH1"/>
    <mergeCell ref="Y2:AI2"/>
    <mergeCell ref="K31:L31"/>
    <mergeCell ref="S31:V31"/>
    <mergeCell ref="AB31:AG31"/>
    <mergeCell ref="K33:L33"/>
    <mergeCell ref="S33:V33"/>
    <mergeCell ref="K32:AI32"/>
    <mergeCell ref="K37:AI37"/>
    <mergeCell ref="M38:AI38"/>
    <mergeCell ref="K23:AI23"/>
    <mergeCell ref="K24:AI24"/>
    <mergeCell ref="K25:AI25"/>
    <mergeCell ref="K26:AI26"/>
    <mergeCell ref="K65:AI65"/>
    <mergeCell ref="K68:AI68"/>
    <mergeCell ref="K66:AI66"/>
    <mergeCell ref="K67:AI67"/>
    <mergeCell ref="K81:AA81"/>
    <mergeCell ref="K84:AA84"/>
    <mergeCell ref="M69:AI69"/>
    <mergeCell ref="K78:AA78"/>
    <mergeCell ref="S79:W79"/>
    <mergeCell ref="S82:W82"/>
    <mergeCell ref="C69:L69"/>
    <mergeCell ref="K131:AI131"/>
    <mergeCell ref="K132:AI132"/>
    <mergeCell ref="K133:AI133"/>
    <mergeCell ref="M126:AI126"/>
    <mergeCell ref="K145:L145"/>
    <mergeCell ref="S145:V145"/>
    <mergeCell ref="AB145:AG145"/>
    <mergeCell ref="M135:AI135"/>
    <mergeCell ref="K143:L143"/>
    <mergeCell ref="S143:V143"/>
    <mergeCell ref="K144:AI144"/>
    <mergeCell ref="AB143:AG143"/>
    <mergeCell ref="K146:AI146"/>
    <mergeCell ref="K147:AI147"/>
    <mergeCell ref="K148:AI148"/>
    <mergeCell ref="K149:AI149"/>
    <mergeCell ref="K156:L156"/>
    <mergeCell ref="S156:V156"/>
    <mergeCell ref="K158:AI158"/>
    <mergeCell ref="K159:AI159"/>
    <mergeCell ref="K155:AI155"/>
    <mergeCell ref="K157:AI157"/>
    <mergeCell ref="Z186:AA186"/>
    <mergeCell ref="AC186:AG186"/>
    <mergeCell ref="K196:AG196"/>
    <mergeCell ref="T2:X2"/>
    <mergeCell ref="A7:AI7"/>
    <mergeCell ref="A4:AI5"/>
    <mergeCell ref="K185:AI185"/>
    <mergeCell ref="K187:AI187"/>
    <mergeCell ref="K188:AI188"/>
    <mergeCell ref="K177:AI177"/>
    <mergeCell ref="K190:AI190"/>
    <mergeCell ref="K166:L166"/>
    <mergeCell ref="S166:V166"/>
    <mergeCell ref="AB166:AG166"/>
    <mergeCell ref="K167:AI167"/>
    <mergeCell ref="M171:AI171"/>
    <mergeCell ref="S174:V174"/>
    <mergeCell ref="K178:AI178"/>
    <mergeCell ref="K174:L174"/>
    <mergeCell ref="Q186:U186"/>
    <mergeCell ref="K189:AI189"/>
    <mergeCell ref="AB174:AG174"/>
    <mergeCell ref="K175:AI175"/>
    <mergeCell ref="K176:L176"/>
    <mergeCell ref="K160:AI160"/>
    <mergeCell ref="AB164:AG164"/>
    <mergeCell ref="K165:AI165"/>
    <mergeCell ref="S164:V164"/>
    <mergeCell ref="K169:AI169"/>
    <mergeCell ref="M181:AI181"/>
    <mergeCell ref="M150:AI150"/>
    <mergeCell ref="K154:L154"/>
    <mergeCell ref="S154:V154"/>
    <mergeCell ref="AB154:AG154"/>
    <mergeCell ref="AB156:AG156"/>
    <mergeCell ref="K168:AI168"/>
    <mergeCell ref="K170:AI170"/>
    <mergeCell ref="K179:AI179"/>
    <mergeCell ref="AB176:AG176"/>
    <mergeCell ref="M161:AI161"/>
    <mergeCell ref="K164:L164"/>
    <mergeCell ref="K180:AI180"/>
    <mergeCell ref="S176:V176"/>
  </mergeCells>
  <phoneticPr fontId="2"/>
  <dataValidations disablePrompts="1" count="6">
    <dataValidation imeMode="hiragana" allowBlank="1" showInputMessage="1" showErrorMessage="1" sqref="AJ21 H84 AS21:AU21 H15:I15 H13:I13 H193:I195 H91 H95 H93 H78 H86 H81 H88 H199:I201" xr:uid="{00000000-0002-0000-0E00-000000000000}"/>
    <dataValidation imeMode="halfKatakana" allowBlank="1" showInputMessage="1" showErrorMessage="1" sqref="H12:I12" xr:uid="{00000000-0002-0000-0E00-000001000000}"/>
    <dataValidation imeMode="off" allowBlank="1" showInputMessage="1" showErrorMessage="1" sqref="H190:J190 H14:I14 H16:I16 AS20:AT20 H196:I196 H202:I202" xr:uid="{00000000-0002-0000-0E00-000002000000}"/>
    <dataValidation imeMode="halfAlpha" allowBlank="1" showInputMessage="1" showErrorMessage="1" sqref="R92:Z92 R89:Z89 R87:Z87 R85:Z85 R82:Z82 R94:Z94 R79:Z79 R96:Z96" xr:uid="{00000000-0002-0000-0E00-000003000000}"/>
    <dataValidation type="list" allowBlank="1" showInputMessage="1" showErrorMessage="1" sqref="B77 B83 B80 B90" xr:uid="{00000000-0002-0000-0E00-000004000000}">
      <formula1>"■,□"</formula1>
    </dataValidation>
    <dataValidation type="textLength" imeMode="halfAlpha" allowBlank="1" showInputMessage="1" showErrorMessage="1" sqref="AI196" xr:uid="{00000000-0002-0000-0E00-000005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2" manualBreakCount="2">
    <brk id="71" max="34" man="1"/>
    <brk id="137"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68"/>
  <sheetViews>
    <sheetView view="pageBreakPreview" zoomScaleNormal="100" zoomScaleSheetLayoutView="100" workbookViewId="0">
      <selection activeCell="AL1" sqref="AL1"/>
    </sheetView>
  </sheetViews>
  <sheetFormatPr defaultColWidth="4.125" defaultRowHeight="12.75" x14ac:dyDescent="0.15"/>
  <cols>
    <col min="1" max="38" width="2.625" style="141" customWidth="1"/>
    <col min="39" max="16384" width="4.125" style="141"/>
  </cols>
  <sheetData>
    <row r="1" spans="1:38" ht="13.5" customHeight="1" x14ac:dyDescent="0.15">
      <c r="A1" s="946" t="s">
        <v>831</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8" ht="13.5"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L2" s="141" t="s">
        <v>673</v>
      </c>
    </row>
    <row r="3" spans="1:38" x14ac:dyDescent="0.15">
      <c r="A3" s="141" t="s">
        <v>157</v>
      </c>
    </row>
    <row r="4" spans="1:38" ht="6.75"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8" ht="6.75" customHeight="1" x14ac:dyDescent="0.15"/>
    <row r="6" spans="1:38" x14ac:dyDescent="0.15">
      <c r="A6" s="141" t="s">
        <v>158</v>
      </c>
    </row>
    <row r="7" spans="1:38" x14ac:dyDescent="0.15">
      <c r="C7" s="134" t="s">
        <v>69</v>
      </c>
      <c r="D7" s="134"/>
      <c r="E7" s="134"/>
      <c r="F7" s="134"/>
      <c r="G7" s="134"/>
      <c r="H7" s="134"/>
      <c r="I7" s="134"/>
      <c r="K7" s="957" t="str">
        <f>IF(確２面その２!K7="","",確２面その２!K7)</f>
        <v/>
      </c>
      <c r="L7" s="957"/>
      <c r="M7" s="957"/>
      <c r="N7" s="957"/>
      <c r="O7" s="957"/>
      <c r="P7" s="957"/>
      <c r="Q7" s="957"/>
      <c r="R7" s="957"/>
      <c r="S7" s="957"/>
      <c r="T7" s="957"/>
      <c r="U7" s="957"/>
      <c r="V7" s="957"/>
      <c r="W7" s="957"/>
      <c r="X7" s="957"/>
      <c r="Y7" s="957"/>
      <c r="Z7" s="957"/>
      <c r="AA7" s="957"/>
      <c r="AB7" s="957"/>
      <c r="AC7" s="957"/>
      <c r="AD7" s="957"/>
      <c r="AE7" s="957"/>
      <c r="AF7" s="957"/>
      <c r="AG7" s="957"/>
      <c r="AH7" s="957"/>
      <c r="AI7" s="957"/>
    </row>
    <row r="8" spans="1:38" x14ac:dyDescent="0.15">
      <c r="C8" s="134" t="s">
        <v>70</v>
      </c>
      <c r="D8" s="134"/>
      <c r="E8" s="134"/>
      <c r="F8" s="134"/>
      <c r="G8" s="134"/>
      <c r="H8" s="136" t="str">
        <f>IF(概１面!H13="","",概１面!H13)</f>
        <v/>
      </c>
      <c r="I8" s="136"/>
      <c r="K8" s="957" t="str">
        <f>IF(確２面その２!K8="","",確２面その２!K8)</f>
        <v/>
      </c>
      <c r="L8" s="957"/>
      <c r="M8" s="957"/>
      <c r="N8" s="957"/>
      <c r="O8" s="957"/>
      <c r="P8" s="957"/>
      <c r="Q8" s="957"/>
      <c r="R8" s="957"/>
      <c r="S8" s="957"/>
      <c r="T8" s="957"/>
      <c r="U8" s="957"/>
      <c r="V8" s="957"/>
      <c r="W8" s="957"/>
      <c r="X8" s="957"/>
      <c r="Y8" s="957"/>
      <c r="Z8" s="957"/>
      <c r="AA8" s="957"/>
      <c r="AB8" s="957"/>
      <c r="AC8" s="957"/>
      <c r="AD8" s="957"/>
      <c r="AE8" s="957"/>
      <c r="AF8" s="957"/>
      <c r="AG8" s="957"/>
      <c r="AH8" s="957"/>
      <c r="AI8" s="957"/>
    </row>
    <row r="9" spans="1:38" x14ac:dyDescent="0.15">
      <c r="C9" s="134" t="s">
        <v>71</v>
      </c>
      <c r="D9" s="134"/>
      <c r="E9" s="134"/>
      <c r="F9" s="134"/>
      <c r="G9" s="134"/>
      <c r="H9" s="178" t="str">
        <f>IF(概１面!H14="","",概１面!H14)</f>
        <v/>
      </c>
      <c r="I9" s="178"/>
      <c r="K9" s="957" t="str">
        <f>IF(確２面その２!K9="","",確２面その２!K9)</f>
        <v/>
      </c>
      <c r="L9" s="957"/>
      <c r="M9" s="957"/>
      <c r="N9" s="957"/>
      <c r="O9" s="957"/>
      <c r="P9" s="957"/>
      <c r="Q9" s="957"/>
      <c r="R9" s="957"/>
      <c r="S9" s="957"/>
      <c r="T9" s="957"/>
      <c r="U9" s="957"/>
      <c r="V9" s="957"/>
      <c r="W9" s="957"/>
      <c r="X9" s="957"/>
      <c r="Y9" s="957"/>
      <c r="Z9" s="957"/>
      <c r="AA9" s="957"/>
      <c r="AB9" s="957"/>
      <c r="AC9" s="957"/>
      <c r="AD9" s="957"/>
      <c r="AE9" s="957"/>
      <c r="AF9" s="957"/>
      <c r="AG9" s="957"/>
      <c r="AH9" s="957"/>
      <c r="AI9" s="957"/>
    </row>
    <row r="10" spans="1:38" x14ac:dyDescent="0.15">
      <c r="C10" s="134" t="s">
        <v>72</v>
      </c>
      <c r="D10" s="134"/>
      <c r="E10" s="134"/>
      <c r="F10" s="134"/>
      <c r="G10" s="134"/>
      <c r="H10" s="136" t="str">
        <f>IF(概１面!H15="","",概１面!H15)</f>
        <v/>
      </c>
      <c r="I10" s="136"/>
      <c r="K10" s="957" t="str">
        <f>IF(確２面その２!K10="","",確２面その２!K10)</f>
        <v/>
      </c>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row>
    <row r="11" spans="1:38" x14ac:dyDescent="0.15">
      <c r="B11" s="134"/>
      <c r="C11" s="134"/>
      <c r="D11" s="134"/>
      <c r="E11" s="134"/>
      <c r="F11" s="134"/>
      <c r="G11" s="134"/>
      <c r="H11" s="136"/>
      <c r="I11" s="136"/>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row>
    <row r="12" spans="1:38" ht="6.75" customHeight="1" x14ac:dyDescent="0.15">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row>
    <row r="13" spans="1:38" ht="6.75" customHeight="1" x14ac:dyDescent="0.15">
      <c r="A13" s="377"/>
      <c r="B13" s="377"/>
      <c r="C13" s="377"/>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row>
    <row r="14" spans="1:38" x14ac:dyDescent="0.15">
      <c r="A14" s="141" t="s">
        <v>158</v>
      </c>
    </row>
    <row r="15" spans="1:38" x14ac:dyDescent="0.15">
      <c r="C15" s="134" t="s">
        <v>69</v>
      </c>
      <c r="D15" s="134"/>
      <c r="E15" s="134"/>
      <c r="F15" s="134"/>
      <c r="G15" s="134"/>
      <c r="H15" s="134"/>
      <c r="I15" s="134"/>
      <c r="K15" s="957" t="str">
        <f>IF(確２面その２!K15="","",確２面その２!K15)</f>
        <v/>
      </c>
      <c r="L15" s="957"/>
      <c r="M15" s="957"/>
      <c r="N15" s="957"/>
      <c r="O15" s="957"/>
      <c r="P15" s="957"/>
      <c r="Q15" s="957"/>
      <c r="R15" s="957"/>
      <c r="S15" s="957"/>
      <c r="T15" s="957"/>
      <c r="U15" s="957"/>
      <c r="V15" s="957"/>
      <c r="W15" s="957"/>
      <c r="X15" s="957"/>
      <c r="Y15" s="957"/>
      <c r="Z15" s="957"/>
      <c r="AA15" s="957"/>
      <c r="AB15" s="957"/>
      <c r="AC15" s="957"/>
      <c r="AD15" s="957"/>
      <c r="AE15" s="957"/>
      <c r="AF15" s="957"/>
      <c r="AG15" s="957"/>
      <c r="AH15" s="957"/>
      <c r="AI15" s="957"/>
    </row>
    <row r="16" spans="1:38" x14ac:dyDescent="0.15">
      <c r="C16" s="134" t="s">
        <v>70</v>
      </c>
      <c r="D16" s="134"/>
      <c r="E16" s="134"/>
      <c r="F16" s="134"/>
      <c r="G16" s="134"/>
      <c r="H16" s="136" t="str">
        <f>IF(概１面!H21="","",概１面!H21)</f>
        <v/>
      </c>
      <c r="I16" s="136"/>
      <c r="K16" s="957" t="str">
        <f>IF(確２面その２!K16="","",確２面その２!K16)</f>
        <v/>
      </c>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row>
    <row r="17" spans="1:35" x14ac:dyDescent="0.15">
      <c r="C17" s="134" t="s">
        <v>71</v>
      </c>
      <c r="D17" s="134"/>
      <c r="E17" s="134"/>
      <c r="F17" s="134"/>
      <c r="G17" s="134"/>
      <c r="H17" s="178" t="str">
        <f>IF(概１面!H22="","",概１面!H22)</f>
        <v/>
      </c>
      <c r="I17" s="178"/>
      <c r="K17" s="957" t="str">
        <f>IF(確２面その２!K17="","",確２面その２!K17)</f>
        <v/>
      </c>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row>
    <row r="18" spans="1:35" x14ac:dyDescent="0.15">
      <c r="C18" s="134" t="s">
        <v>72</v>
      </c>
      <c r="D18" s="134"/>
      <c r="E18" s="134"/>
      <c r="F18" s="134"/>
      <c r="G18" s="134"/>
      <c r="H18" s="136" t="str">
        <f>IF(概１面!H23="","",概１面!H23)</f>
        <v/>
      </c>
      <c r="I18" s="136"/>
      <c r="K18" s="957" t="str">
        <f>IF(確２面その２!K18="","",確２面その２!K18)</f>
        <v/>
      </c>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row>
    <row r="19" spans="1:35" x14ac:dyDescent="0.15">
      <c r="B19" s="134"/>
      <c r="C19" s="134"/>
      <c r="D19" s="134"/>
      <c r="E19" s="134"/>
      <c r="F19" s="134"/>
      <c r="G19" s="134"/>
      <c r="H19" s="136"/>
      <c r="I19" s="136"/>
      <c r="K19" s="957"/>
      <c r="L19" s="957"/>
      <c r="M19" s="957"/>
      <c r="N19" s="957"/>
      <c r="O19" s="957"/>
      <c r="P19" s="957"/>
      <c r="Q19" s="957"/>
      <c r="R19" s="957"/>
      <c r="S19" s="957"/>
      <c r="T19" s="957"/>
      <c r="U19" s="957"/>
      <c r="V19" s="957"/>
      <c r="W19" s="957"/>
      <c r="X19" s="957"/>
      <c r="Y19" s="957"/>
      <c r="Z19" s="957"/>
      <c r="AA19" s="957"/>
      <c r="AB19" s="957"/>
      <c r="AC19" s="957"/>
      <c r="AD19" s="957"/>
      <c r="AE19" s="957"/>
      <c r="AF19" s="957"/>
      <c r="AG19" s="957"/>
      <c r="AH19" s="957"/>
      <c r="AI19" s="957"/>
    </row>
    <row r="20" spans="1:35" ht="6.75" customHeight="1" x14ac:dyDescent="0.15">
      <c r="A20" s="376"/>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row>
    <row r="21" spans="1:35" ht="6.75" customHeight="1" x14ac:dyDescent="0.15">
      <c r="A21" s="377"/>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row>
    <row r="22" spans="1:35" ht="13.5" customHeight="1" x14ac:dyDescent="0.15">
      <c r="A22" s="141" t="s">
        <v>158</v>
      </c>
    </row>
    <row r="23" spans="1:35" x14ac:dyDescent="0.15">
      <c r="C23" s="134" t="s">
        <v>69</v>
      </c>
      <c r="D23" s="134"/>
      <c r="E23" s="134"/>
      <c r="F23" s="134"/>
      <c r="G23" s="134"/>
      <c r="H23" s="134"/>
      <c r="I23" s="134"/>
      <c r="K23" s="957" t="str">
        <f>IF(確２面その２!K23="","",確２面その２!K23)</f>
        <v/>
      </c>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row>
    <row r="24" spans="1:35" ht="13.5" customHeight="1" x14ac:dyDescent="0.15">
      <c r="C24" s="134" t="s">
        <v>70</v>
      </c>
      <c r="D24" s="134"/>
      <c r="E24" s="134"/>
      <c r="F24" s="134"/>
      <c r="G24" s="134"/>
      <c r="H24" s="136" t="str">
        <f>IF(概１面!H29="","",概１面!H29)</f>
        <v/>
      </c>
      <c r="I24" s="136"/>
      <c r="K24" s="957" t="str">
        <f>IF(確２面その２!K24="","",確２面その２!K24)</f>
        <v/>
      </c>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row>
    <row r="25" spans="1:35" ht="13.5" customHeight="1" x14ac:dyDescent="0.15">
      <c r="C25" s="134" t="s">
        <v>71</v>
      </c>
      <c r="D25" s="134"/>
      <c r="E25" s="134"/>
      <c r="F25" s="134"/>
      <c r="G25" s="134"/>
      <c r="H25" s="178" t="str">
        <f>IF(概１面!H30="","",概１面!H30)</f>
        <v/>
      </c>
      <c r="I25" s="178"/>
      <c r="K25" s="957" t="str">
        <f>IF(確２面その２!K25="","",確２面その２!K25)</f>
        <v/>
      </c>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row>
    <row r="26" spans="1:35" x14ac:dyDescent="0.15">
      <c r="C26" s="134" t="s">
        <v>72</v>
      </c>
      <c r="D26" s="134"/>
      <c r="E26" s="134"/>
      <c r="F26" s="134"/>
      <c r="G26" s="134"/>
      <c r="H26" s="136" t="str">
        <f>IF(概１面!H31="","",概１面!H31)</f>
        <v/>
      </c>
      <c r="I26" s="136"/>
      <c r="K26" s="957" t="str">
        <f>IF(確２面その２!K26="","",確２面その２!K26)</f>
        <v/>
      </c>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957"/>
      <c r="AI26" s="957"/>
    </row>
    <row r="27" spans="1:35" x14ac:dyDescent="0.15">
      <c r="B27" s="134"/>
      <c r="C27" s="134"/>
      <c r="D27" s="134"/>
      <c r="E27" s="134"/>
      <c r="F27" s="134"/>
      <c r="G27" s="134"/>
      <c r="H27" s="136"/>
      <c r="I27" s="136"/>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957"/>
      <c r="AH27" s="957"/>
      <c r="AI27" s="957"/>
    </row>
    <row r="28" spans="1:35" ht="6.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15"/>
    <row r="33" ht="6.75" customHeight="1" x14ac:dyDescent="0.15"/>
    <row r="34" ht="6.75" customHeight="1" x14ac:dyDescent="0.15"/>
    <row r="43" ht="6" customHeight="1" x14ac:dyDescent="0.15"/>
    <row r="44" ht="6" customHeight="1" x14ac:dyDescent="0.15"/>
    <row r="52" ht="6" customHeight="1" x14ac:dyDescent="0.15"/>
    <row r="53" ht="6" customHeight="1" x14ac:dyDescent="0.15"/>
    <row r="58" hidden="1" x14ac:dyDescent="0.15"/>
    <row r="59" hidden="1" x14ac:dyDescent="0.15"/>
    <row r="60" hidden="1" x14ac:dyDescent="0.15"/>
    <row r="66" spans="36:37" ht="13.5" thickBot="1" x14ac:dyDescent="0.2"/>
    <row r="67" spans="36:37" ht="13.5" thickTop="1" x14ac:dyDescent="0.15">
      <c r="AJ67" s="374"/>
      <c r="AK67" s="373"/>
    </row>
    <row r="68" spans="36:37" x14ac:dyDescent="0.15">
      <c r="AJ68" s="375"/>
    </row>
  </sheetData>
  <sheetProtection algorithmName="SHA-512" hashValue="1zcSb0I6zWJarBVEu0bLt4zb3J3x+1VoG3IvaBrpWF5TD0dPs7oyNLNojIjwVconOPVq4HyLI3zGVCIjEoCKQQ==" saltValue="/chGgn+lzfUtdE4F80o+sQ==" spinCount="100000" sheet="1" objects="1" scenarios="1"/>
  <mergeCells count="16">
    <mergeCell ref="A1:AI2"/>
    <mergeCell ref="K7:AI7"/>
    <mergeCell ref="K8:AI8"/>
    <mergeCell ref="K9:AI9"/>
    <mergeCell ref="K11:AI11"/>
    <mergeCell ref="K10:AI10"/>
    <mergeCell ref="K15:AI15"/>
    <mergeCell ref="K16:AI16"/>
    <mergeCell ref="K19:AI19"/>
    <mergeCell ref="K17:AI17"/>
    <mergeCell ref="K18:AI18"/>
    <mergeCell ref="K23:AI23"/>
    <mergeCell ref="K24:AI24"/>
    <mergeCell ref="K26:AI26"/>
    <mergeCell ref="K25:AI25"/>
    <mergeCell ref="K27:AI27"/>
  </mergeCells>
  <phoneticPr fontId="2"/>
  <dataValidations disablePrompts="1" count="3">
    <dataValidation imeMode="off" allowBlank="1" showInputMessage="1" showErrorMessage="1" sqref="H17:I17 H27:I27 H25:I25 H11:I11 H9:I9 H19:I19" xr:uid="{00000000-0002-0000-0F00-000000000000}"/>
    <dataValidation imeMode="halfKatakana" allowBlank="1" showInputMessage="1" showErrorMessage="1" sqref="H7:I7 H23:I23 H15:I15" xr:uid="{00000000-0002-0000-0F00-000001000000}"/>
    <dataValidation imeMode="hiragana" allowBlank="1" showInputMessage="1" showErrorMessage="1" sqref="H10:I10 H24:I24 H26:I26 H8:I8 H16:I16 H18:I18" xr:uid="{00000000-0002-0000-0F00-000002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Q151"/>
  <sheetViews>
    <sheetView view="pageBreakPreview" topLeftCell="A124" zoomScaleNormal="100" zoomScaleSheetLayoutView="100" workbookViewId="0">
      <selection activeCell="AK1" sqref="AK1"/>
    </sheetView>
  </sheetViews>
  <sheetFormatPr defaultColWidth="2.5" defaultRowHeight="12.75" x14ac:dyDescent="0.15"/>
  <cols>
    <col min="1" max="34" width="2.625" style="134" customWidth="1"/>
    <col min="35" max="35" width="2.5" style="134"/>
    <col min="36" max="36" width="3.125" style="134" customWidth="1"/>
    <col min="37" max="16384" width="2.5" style="134"/>
  </cols>
  <sheetData>
    <row r="1" spans="1:35" ht="13.5" customHeight="1" x14ac:dyDescent="0.15">
      <c r="A1" s="946" t="s">
        <v>830</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5" ht="7.9"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35" ht="13.5" customHeight="1" x14ac:dyDescent="0.15">
      <c r="B3" s="134" t="s">
        <v>168</v>
      </c>
    </row>
    <row r="4" spans="1:35" ht="4.1500000000000004"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4.1500000000000004" customHeight="1" x14ac:dyDescent="0.15"/>
    <row r="6" spans="1:35" ht="13.5" customHeight="1" x14ac:dyDescent="0.15">
      <c r="A6" s="134" t="s">
        <v>169</v>
      </c>
      <c r="H6" s="1112" t="str">
        <f>IF(確３面!H6="","",確３面!H6)</f>
        <v/>
      </c>
      <c r="I6" s="1112"/>
      <c r="J6" s="1112"/>
      <c r="K6" s="1112"/>
      <c r="L6" s="1112"/>
      <c r="M6" s="1112"/>
      <c r="N6" s="1112"/>
      <c r="O6" s="1112"/>
      <c r="P6" s="1112"/>
      <c r="Q6" s="1112"/>
      <c r="R6" s="1112"/>
      <c r="S6" s="1112"/>
      <c r="T6" s="1112"/>
      <c r="U6" s="1112"/>
      <c r="V6" s="1112"/>
      <c r="W6" s="1112"/>
      <c r="X6" s="1112"/>
      <c r="Y6" s="1112"/>
      <c r="Z6" s="1112"/>
      <c r="AA6" s="1112"/>
      <c r="AB6" s="1112"/>
      <c r="AC6" s="1112"/>
      <c r="AD6" s="1112"/>
      <c r="AE6" s="1112"/>
      <c r="AF6" s="1112"/>
      <c r="AG6" s="1112"/>
      <c r="AH6" s="1112"/>
      <c r="AI6" s="1112"/>
    </row>
    <row r="7" spans="1:35" ht="13.5" customHeight="1" x14ac:dyDescent="0.15">
      <c r="H7" s="1112"/>
      <c r="I7" s="1112"/>
      <c r="J7" s="1112"/>
      <c r="K7" s="1112"/>
      <c r="L7" s="1112"/>
      <c r="M7" s="1112"/>
      <c r="N7" s="1112"/>
      <c r="O7" s="1112"/>
      <c r="P7" s="1112"/>
      <c r="Q7" s="1112"/>
      <c r="R7" s="1112"/>
      <c r="S7" s="1112"/>
      <c r="T7" s="1112"/>
      <c r="U7" s="1112"/>
      <c r="V7" s="1112"/>
      <c r="W7" s="1112"/>
      <c r="X7" s="1112"/>
      <c r="Y7" s="1112"/>
      <c r="Z7" s="1112"/>
      <c r="AA7" s="1112"/>
      <c r="AB7" s="1112"/>
      <c r="AC7" s="1112"/>
      <c r="AD7" s="1112"/>
      <c r="AE7" s="1112"/>
      <c r="AF7" s="1112"/>
      <c r="AG7" s="1112"/>
      <c r="AH7" s="1112"/>
      <c r="AI7" s="1112"/>
    </row>
    <row r="8" spans="1:35" ht="13.5" customHeight="1" x14ac:dyDescent="0.15">
      <c r="H8" s="1112"/>
      <c r="I8" s="1112"/>
      <c r="J8" s="1112"/>
      <c r="K8" s="1112"/>
      <c r="L8" s="1112"/>
      <c r="M8" s="1112"/>
      <c r="N8" s="1112"/>
      <c r="O8" s="1112"/>
      <c r="P8" s="1112"/>
      <c r="Q8" s="1112"/>
      <c r="R8" s="1112"/>
      <c r="S8" s="1112"/>
      <c r="T8" s="1112"/>
      <c r="U8" s="1112"/>
      <c r="V8" s="1112"/>
      <c r="W8" s="1112"/>
      <c r="X8" s="1112"/>
      <c r="Y8" s="1112"/>
      <c r="Z8" s="1112"/>
      <c r="AA8" s="1112"/>
      <c r="AB8" s="1112"/>
      <c r="AC8" s="1112"/>
      <c r="AD8" s="1112"/>
      <c r="AE8" s="1112"/>
      <c r="AF8" s="1112"/>
      <c r="AG8" s="1112"/>
      <c r="AH8" s="1112"/>
      <c r="AI8" s="1112"/>
    </row>
    <row r="9" spans="1:35" ht="4.1500000000000004"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4.1500000000000004"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35" ht="13.5" customHeight="1" x14ac:dyDescent="0.15">
      <c r="A11" s="134" t="s">
        <v>170</v>
      </c>
      <c r="H11" s="948" t="str">
        <f>IF(確３面!H11="","",確３面!H11)</f>
        <v/>
      </c>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row>
    <row r="12" spans="1:35" ht="4.1500000000000004"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4.1500000000000004"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ht="13.5" customHeight="1" x14ac:dyDescent="0.15">
      <c r="A14" s="134" t="s">
        <v>248</v>
      </c>
    </row>
    <row r="15" spans="1:35" ht="13.5" customHeight="1" x14ac:dyDescent="0.15">
      <c r="C15" s="230" t="str">
        <f>IF(確３面!C15="","",確３面!C15)</f>
        <v>■</v>
      </c>
      <c r="D15" s="134" t="s">
        <v>259</v>
      </c>
      <c r="J15" s="230" t="s">
        <v>13</v>
      </c>
      <c r="K15" s="230" t="str">
        <f>IF(確３面!K15="","",確３面!K15)</f>
        <v>□</v>
      </c>
      <c r="L15" s="134" t="s">
        <v>171</v>
      </c>
      <c r="R15" s="230" t="str">
        <f>IF(確３面!R15="","",確３面!R15)</f>
        <v>□</v>
      </c>
      <c r="S15" s="134" t="s">
        <v>172</v>
      </c>
      <c r="Y15" s="230" t="str">
        <f>IF(確３面!Y15="","",確３面!Y15)</f>
        <v>□</v>
      </c>
      <c r="Z15" s="134" t="s">
        <v>173</v>
      </c>
      <c r="AF15" s="134" t="s">
        <v>16</v>
      </c>
    </row>
    <row r="16" spans="1:35" ht="13.5" customHeight="1" x14ac:dyDescent="0.15">
      <c r="C16" s="230" t="str">
        <f>IF(確３面!C16="","",確３面!C16)</f>
        <v>□</v>
      </c>
      <c r="D16" s="134" t="s">
        <v>174</v>
      </c>
      <c r="K16" s="230" t="str">
        <f>IF(確３面!K16="","",確３面!K16)</f>
        <v>□</v>
      </c>
      <c r="L16" s="134" t="s">
        <v>175</v>
      </c>
    </row>
    <row r="17" spans="1:35" ht="4.1500000000000004"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4.1500000000000004"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ht="13.5" customHeight="1" x14ac:dyDescent="0.15">
      <c r="A19" s="134" t="s">
        <v>176</v>
      </c>
      <c r="H19" s="230" t="str">
        <f>IF(確３面!H19="","",確３面!H19)</f>
        <v>□</v>
      </c>
      <c r="I19" s="134" t="s">
        <v>177</v>
      </c>
      <c r="N19" s="230" t="str">
        <f>IF(確３面!N19="","",確３面!N19)</f>
        <v>□</v>
      </c>
      <c r="O19" s="134" t="s">
        <v>178</v>
      </c>
      <c r="T19" s="230" t="str">
        <f>IF(確３面!T19="","",確３面!T19)</f>
        <v>□</v>
      </c>
      <c r="U19" s="134" t="s">
        <v>179</v>
      </c>
    </row>
    <row r="20" spans="1:35" ht="4.1500000000000004" customHeight="1" x14ac:dyDescent="0.15">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row>
    <row r="21" spans="1:35" ht="4.1500000000000004" customHeight="1" x14ac:dyDescent="0.15">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row>
    <row r="22" spans="1:35" ht="13.5" customHeight="1" x14ac:dyDescent="0.15">
      <c r="A22" s="134" t="s">
        <v>140</v>
      </c>
    </row>
    <row r="23" spans="1:35" ht="13.5" customHeight="1" x14ac:dyDescent="0.15">
      <c r="C23" s="230" t="str">
        <f>IF(確３面!C23="","",確３面!C23)</f>
        <v>□</v>
      </c>
      <c r="D23" s="948" t="s">
        <v>33</v>
      </c>
      <c r="E23" s="948"/>
      <c r="F23" s="948"/>
      <c r="G23" s="948"/>
      <c r="H23" s="948"/>
      <c r="I23" s="948"/>
      <c r="J23" s="948"/>
      <c r="L23" s="280" t="str">
        <f>IF(確３面!L23="","",確３面!L23)</f>
        <v/>
      </c>
      <c r="M23" s="280"/>
      <c r="N23" s="230" t="str">
        <f>確３面!N23</f>
        <v>□</v>
      </c>
      <c r="O23" s="969" t="str">
        <f>IF(確３面!O23="","",確３面!O23)</f>
        <v/>
      </c>
      <c r="P23" s="969"/>
      <c r="Q23" s="969"/>
      <c r="R23" s="969"/>
      <c r="S23" s="969"/>
      <c r="T23" s="969"/>
      <c r="U23" s="969"/>
      <c r="V23" s="969"/>
      <c r="W23" s="969"/>
      <c r="X23" s="969"/>
      <c r="Y23" s="230" t="str">
        <f>確３面!Y23</f>
        <v>□</v>
      </c>
      <c r="Z23" s="969" t="str">
        <f>IF(確３面!Z23="","",確３面!Z23)</f>
        <v/>
      </c>
      <c r="AA23" s="969"/>
      <c r="AB23" s="969"/>
      <c r="AC23" s="969"/>
      <c r="AD23" s="969"/>
      <c r="AE23" s="969"/>
      <c r="AF23" s="969"/>
      <c r="AG23" s="969"/>
      <c r="AH23" s="969"/>
      <c r="AI23" s="969"/>
    </row>
    <row r="24" spans="1:35" ht="13.5" customHeight="1" x14ac:dyDescent="0.15">
      <c r="C24" s="230" t="str">
        <f>確３面!C24</f>
        <v>□</v>
      </c>
      <c r="D24" s="969" t="str">
        <f>IF(確３面!D24="","",確３面!D24)</f>
        <v>宅地造成等工事規制区域</v>
      </c>
      <c r="E24" s="969"/>
      <c r="F24" s="969"/>
      <c r="G24" s="969"/>
      <c r="H24" s="969"/>
      <c r="I24" s="969"/>
      <c r="J24" s="969"/>
      <c r="K24" s="969"/>
      <c r="L24" s="969"/>
      <c r="M24" s="969"/>
      <c r="N24" s="230" t="str">
        <f>確３面!N24</f>
        <v>□</v>
      </c>
      <c r="O24" s="969" t="str">
        <f>IF(確３面!O24="","",確３面!O24)</f>
        <v/>
      </c>
      <c r="P24" s="969"/>
      <c r="Q24" s="969"/>
      <c r="R24" s="969"/>
      <c r="S24" s="969"/>
      <c r="T24" s="969"/>
      <c r="U24" s="969"/>
      <c r="V24" s="969"/>
      <c r="W24" s="969"/>
      <c r="X24" s="969"/>
      <c r="Y24" s="134" t="s">
        <v>111</v>
      </c>
      <c r="AC24" s="134" t="s">
        <v>13</v>
      </c>
      <c r="AD24" s="230" t="str">
        <f>確３面!AD24</f>
        <v>□</v>
      </c>
      <c r="AE24" s="134" t="s">
        <v>112</v>
      </c>
      <c r="AG24" s="230" t="str">
        <f>確３面!AG24</f>
        <v>□</v>
      </c>
      <c r="AH24" s="134" t="s">
        <v>32</v>
      </c>
      <c r="AI24" s="134" t="s">
        <v>16</v>
      </c>
    </row>
    <row r="25" spans="1:35" ht="4.1500000000000004"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5" ht="4.1500000000000004" customHeight="1" x14ac:dyDescent="0.1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5" ht="13.5" customHeight="1" x14ac:dyDescent="0.15">
      <c r="A27" s="134" t="s">
        <v>181</v>
      </c>
    </row>
    <row r="28" spans="1:35" ht="13.5" customHeight="1" x14ac:dyDescent="0.15">
      <c r="B28" s="134" t="s">
        <v>182</v>
      </c>
      <c r="M28" s="1113" t="str">
        <f>IF(確３面!M28="","",確３面!M28)</f>
        <v/>
      </c>
      <c r="N28" s="1113"/>
      <c r="O28" s="1113"/>
      <c r="P28" s="1113"/>
      <c r="Q28" s="134" t="s">
        <v>113</v>
      </c>
    </row>
    <row r="29" spans="1:35" ht="13.5" customHeight="1" x14ac:dyDescent="0.15">
      <c r="B29" s="134" t="s">
        <v>183</v>
      </c>
      <c r="M29" s="1113" t="str">
        <f>IF(確３面!M29="","",確３面!M29)</f>
        <v/>
      </c>
      <c r="N29" s="1113"/>
      <c r="O29" s="1113"/>
      <c r="P29" s="1113"/>
      <c r="Q29" s="134" t="s">
        <v>113</v>
      </c>
    </row>
    <row r="30" spans="1:35" ht="4.1500000000000004"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5" ht="4.1500000000000004"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5" ht="13.5" customHeight="1" x14ac:dyDescent="0.15">
      <c r="A32" s="948" t="s">
        <v>180</v>
      </c>
      <c r="B32" s="948"/>
      <c r="C32" s="948"/>
      <c r="D32" s="948"/>
      <c r="E32" s="948"/>
      <c r="F32" s="948"/>
    </row>
    <row r="33" spans="1:35" ht="13.5" customHeight="1" x14ac:dyDescent="0.15">
      <c r="B33" s="134" t="s">
        <v>184</v>
      </c>
      <c r="I33" s="232" t="s">
        <v>114</v>
      </c>
      <c r="J33" s="135" t="s">
        <v>18</v>
      </c>
      <c r="K33" s="961" t="str">
        <f>IF(確３面!K33="","",確３面!K33)</f>
        <v/>
      </c>
      <c r="L33" s="961"/>
      <c r="M33" s="961"/>
      <c r="N33" s="961"/>
      <c r="O33" s="961"/>
      <c r="P33" s="961"/>
      <c r="Q33" s="134" t="s">
        <v>16</v>
      </c>
      <c r="R33" s="135" t="s">
        <v>13</v>
      </c>
      <c r="S33" s="961" t="str">
        <f>IF(確３面!S33="","",確３面!S33)</f>
        <v/>
      </c>
      <c r="T33" s="961"/>
      <c r="U33" s="961"/>
      <c r="V33" s="961"/>
      <c r="W33" s="961"/>
      <c r="X33" s="961"/>
      <c r="Y33" s="134" t="s">
        <v>16</v>
      </c>
      <c r="Z33" s="135" t="s">
        <v>13</v>
      </c>
      <c r="AA33" s="961" t="str">
        <f>IF(確３面!AA33="","",確３面!AA33)</f>
        <v/>
      </c>
      <c r="AB33" s="961"/>
      <c r="AC33" s="961"/>
      <c r="AD33" s="961"/>
      <c r="AE33" s="961"/>
      <c r="AF33" s="961"/>
      <c r="AG33" s="134" t="s">
        <v>19</v>
      </c>
      <c r="AH33" s="134" t="s">
        <v>49</v>
      </c>
    </row>
    <row r="34" spans="1:35" ht="13.5" customHeight="1" x14ac:dyDescent="0.15">
      <c r="I34" s="232" t="s">
        <v>190</v>
      </c>
      <c r="J34" s="135" t="s">
        <v>18</v>
      </c>
      <c r="K34" s="1114" t="str">
        <f>IF(確３面!K34="","",確３面!K34)</f>
        <v/>
      </c>
      <c r="L34" s="1114"/>
      <c r="M34" s="1114"/>
      <c r="N34" s="1114"/>
      <c r="O34" s="1114"/>
      <c r="P34" s="1114"/>
      <c r="Q34" s="134" t="s">
        <v>16</v>
      </c>
      <c r="R34" s="135" t="s">
        <v>13</v>
      </c>
      <c r="S34" s="1114" t="str">
        <f>IF(確３面!S34="","",確３面!S34)</f>
        <v/>
      </c>
      <c r="T34" s="1114"/>
      <c r="U34" s="1114"/>
      <c r="V34" s="1114"/>
      <c r="W34" s="1114"/>
      <c r="X34" s="1114"/>
      <c r="Y34" s="134" t="s">
        <v>16</v>
      </c>
      <c r="Z34" s="135" t="s">
        <v>13</v>
      </c>
      <c r="AA34" s="1114" t="str">
        <f>IF(確３面!AA34="","",確３面!AA34)</f>
        <v/>
      </c>
      <c r="AB34" s="1114"/>
      <c r="AC34" s="1114"/>
      <c r="AD34" s="1114"/>
      <c r="AE34" s="1114"/>
      <c r="AF34" s="1114"/>
      <c r="AG34" s="134" t="s">
        <v>19</v>
      </c>
      <c r="AH34" s="134" t="s">
        <v>49</v>
      </c>
    </row>
    <row r="35" spans="1:35" ht="13.5" customHeight="1" x14ac:dyDescent="0.15">
      <c r="B35" s="134" t="s">
        <v>185</v>
      </c>
      <c r="J35" s="135" t="s">
        <v>18</v>
      </c>
      <c r="K35" s="1115" t="str">
        <f>IF(確３面!K35="","",確３面!K35)</f>
        <v/>
      </c>
      <c r="L35" s="1115"/>
      <c r="M35" s="1115"/>
      <c r="N35" s="1115"/>
      <c r="O35" s="1115"/>
      <c r="P35" s="1115"/>
      <c r="Q35" s="134" t="s">
        <v>16</v>
      </c>
      <c r="R35" s="135" t="s">
        <v>13</v>
      </c>
      <c r="S35" s="1115" t="str">
        <f>IF(確３面!S35="","",確３面!S35)</f>
        <v/>
      </c>
      <c r="T35" s="1115"/>
      <c r="U35" s="1115"/>
      <c r="V35" s="1115"/>
      <c r="W35" s="1115"/>
      <c r="X35" s="1115"/>
      <c r="Y35" s="134" t="s">
        <v>16</v>
      </c>
      <c r="Z35" s="135" t="s">
        <v>13</v>
      </c>
      <c r="AA35" s="1115" t="str">
        <f>IF(確３面!AA35="","",確３面!AA35)</f>
        <v/>
      </c>
      <c r="AB35" s="1115"/>
      <c r="AC35" s="1115"/>
      <c r="AD35" s="1115"/>
      <c r="AE35" s="1115"/>
      <c r="AF35" s="1115"/>
      <c r="AG35" s="134" t="s">
        <v>19</v>
      </c>
    </row>
    <row r="36" spans="1:35" ht="13.5" customHeight="1" x14ac:dyDescent="0.15">
      <c r="B36" s="134" t="s">
        <v>20</v>
      </c>
      <c r="K36" s="230"/>
      <c r="L36" s="230"/>
      <c r="M36" s="230"/>
      <c r="N36" s="230"/>
      <c r="O36" s="230"/>
      <c r="P36" s="230"/>
      <c r="R36" s="135"/>
      <c r="S36" s="230"/>
      <c r="T36" s="230"/>
      <c r="U36" s="230"/>
      <c r="V36" s="230"/>
      <c r="W36" s="230"/>
      <c r="X36" s="230"/>
      <c r="AA36" s="230"/>
      <c r="AB36" s="230"/>
      <c r="AC36" s="230"/>
      <c r="AD36" s="230"/>
      <c r="AE36" s="230"/>
      <c r="AF36" s="230"/>
    </row>
    <row r="37" spans="1:35" ht="13.5" customHeight="1" x14ac:dyDescent="0.15">
      <c r="J37" s="135" t="s">
        <v>18</v>
      </c>
      <c r="K37" s="961" t="str">
        <f>IF(確３面!K37="","",確３面!K37)</f>
        <v/>
      </c>
      <c r="L37" s="961"/>
      <c r="M37" s="961"/>
      <c r="N37" s="961"/>
      <c r="O37" s="961"/>
      <c r="P37" s="961"/>
      <c r="Q37" s="152" t="s">
        <v>16</v>
      </c>
      <c r="R37" s="135" t="s">
        <v>13</v>
      </c>
      <c r="S37" s="961" t="str">
        <f>IF(確３面!S37="","",確３面!S37)</f>
        <v/>
      </c>
      <c r="T37" s="961"/>
      <c r="U37" s="961"/>
      <c r="V37" s="961"/>
      <c r="W37" s="961"/>
      <c r="X37" s="961"/>
      <c r="Y37" s="134" t="s">
        <v>16</v>
      </c>
      <c r="Z37" s="135" t="s">
        <v>13</v>
      </c>
      <c r="AA37" s="961" t="str">
        <f>IF(確３面!AA37="","",確３面!AA37)</f>
        <v/>
      </c>
      <c r="AB37" s="961"/>
      <c r="AC37" s="961"/>
      <c r="AD37" s="961"/>
      <c r="AE37" s="961"/>
      <c r="AF37" s="961"/>
      <c r="AG37" s="134" t="s">
        <v>19</v>
      </c>
      <c r="AH37" s="134" t="s">
        <v>488</v>
      </c>
    </row>
    <row r="38" spans="1:35" ht="13.5" customHeight="1" x14ac:dyDescent="0.15">
      <c r="B38" s="134" t="s">
        <v>721</v>
      </c>
      <c r="K38" s="230"/>
      <c r="L38" s="230"/>
      <c r="M38" s="230"/>
      <c r="N38" s="230"/>
      <c r="O38" s="230"/>
      <c r="P38" s="230"/>
      <c r="S38" s="230"/>
      <c r="T38" s="230"/>
      <c r="U38" s="230"/>
      <c r="V38" s="230"/>
      <c r="W38" s="230"/>
      <c r="X38" s="230"/>
      <c r="AA38" s="230"/>
      <c r="AB38" s="230"/>
      <c r="AC38" s="230"/>
      <c r="AD38" s="230"/>
      <c r="AE38" s="230"/>
      <c r="AF38" s="230"/>
    </row>
    <row r="39" spans="1:35" ht="13.5" customHeight="1" x14ac:dyDescent="0.15">
      <c r="J39" s="135" t="s">
        <v>18</v>
      </c>
      <c r="K39" s="961" t="str">
        <f>IF(確３面!K39="","",確３面!K39)</f>
        <v/>
      </c>
      <c r="L39" s="961"/>
      <c r="M39" s="961"/>
      <c r="N39" s="961"/>
      <c r="O39" s="961"/>
      <c r="P39" s="961"/>
      <c r="Q39" s="152" t="s">
        <v>16</v>
      </c>
      <c r="R39" s="135" t="s">
        <v>13</v>
      </c>
      <c r="S39" s="961" t="str">
        <f>IF(確３面!S39="","",確３面!S39)</f>
        <v/>
      </c>
      <c r="T39" s="961"/>
      <c r="U39" s="961"/>
      <c r="V39" s="961"/>
      <c r="W39" s="961"/>
      <c r="X39" s="961"/>
      <c r="Y39" s="134" t="s">
        <v>16</v>
      </c>
      <c r="Z39" s="135" t="s">
        <v>13</v>
      </c>
      <c r="AA39" s="961" t="str">
        <f>IF(確３面!AA39="","",確３面!AA39)</f>
        <v/>
      </c>
      <c r="AB39" s="961"/>
      <c r="AC39" s="961"/>
      <c r="AD39" s="961"/>
      <c r="AE39" s="961"/>
      <c r="AF39" s="961"/>
      <c r="AG39" s="134" t="s">
        <v>19</v>
      </c>
      <c r="AH39" s="134" t="s">
        <v>488</v>
      </c>
    </row>
    <row r="40" spans="1:35" ht="13.5" customHeight="1" x14ac:dyDescent="0.15">
      <c r="B40" s="134" t="s">
        <v>186</v>
      </c>
      <c r="I40" s="232" t="s">
        <v>114</v>
      </c>
      <c r="K40" s="961" t="str">
        <f>IF(確３面!K40="","",確３面!K40)</f>
        <v/>
      </c>
      <c r="L40" s="961"/>
      <c r="M40" s="961"/>
      <c r="N40" s="961"/>
      <c r="O40" s="961"/>
      <c r="P40" s="961"/>
      <c r="Q40" s="134" t="s">
        <v>49</v>
      </c>
      <c r="R40" s="240"/>
    </row>
    <row r="41" spans="1:35" ht="13.5" customHeight="1" x14ac:dyDescent="0.15">
      <c r="I41" s="232" t="s">
        <v>190</v>
      </c>
      <c r="K41" s="1114" t="str">
        <f>IF(確３面!K41="","",確３面!K41)</f>
        <v/>
      </c>
      <c r="L41" s="1114"/>
      <c r="M41" s="1114"/>
      <c r="N41" s="1114"/>
      <c r="O41" s="1114"/>
      <c r="P41" s="1114"/>
      <c r="Q41" s="134" t="s">
        <v>49</v>
      </c>
      <c r="R41" s="240"/>
    </row>
    <row r="42" spans="1:35" ht="13.5" customHeight="1" x14ac:dyDescent="0.15">
      <c r="B42" s="134" t="s">
        <v>187</v>
      </c>
      <c r="S42" s="241"/>
      <c r="T42" s="960" t="str">
        <f>IF(確３面!T42="","",確３面!T42)</f>
        <v/>
      </c>
      <c r="U42" s="960" t="e">
        <f>#N/A</f>
        <v>#N/A</v>
      </c>
      <c r="V42" s="960" t="e">
        <f>#N/A</f>
        <v>#N/A</v>
      </c>
      <c r="W42" s="960" t="e">
        <f>#N/A</f>
        <v>#N/A</v>
      </c>
      <c r="X42" s="134" t="s">
        <v>488</v>
      </c>
    </row>
    <row r="43" spans="1:35" ht="13.5" customHeight="1" x14ac:dyDescent="0.15">
      <c r="B43" s="134" t="s">
        <v>188</v>
      </c>
      <c r="T43" s="960" t="str">
        <f>IF(確３面!T43="","",確３面!T43)</f>
        <v/>
      </c>
      <c r="U43" s="960" t="e">
        <f>#N/A</f>
        <v>#N/A</v>
      </c>
      <c r="V43" s="960" t="e">
        <f>#N/A</f>
        <v>#N/A</v>
      </c>
      <c r="W43" s="960" t="e">
        <f>#N/A</f>
        <v>#N/A</v>
      </c>
      <c r="X43" s="134" t="s">
        <v>488</v>
      </c>
    </row>
    <row r="44" spans="1:35" ht="13.5" customHeight="1" x14ac:dyDescent="0.15">
      <c r="B44" s="134" t="s">
        <v>189</v>
      </c>
      <c r="J44" s="948" t="str">
        <f>IF(確３面!J44="","",確３面!J44)</f>
        <v/>
      </c>
      <c r="K44" s="948"/>
      <c r="L44" s="948"/>
      <c r="M44" s="948"/>
      <c r="N44" s="948"/>
      <c r="O44" s="948"/>
      <c r="Q44" s="969" t="str">
        <f>IF(確３面!Q44="","",確３面!Q44)</f>
        <v/>
      </c>
      <c r="R44" s="969"/>
      <c r="S44" s="969"/>
      <c r="T44" s="969"/>
      <c r="U44" s="969"/>
      <c r="V44" s="969"/>
      <c r="W44" s="969"/>
      <c r="X44" s="969"/>
      <c r="Y44" s="969"/>
      <c r="Z44" s="969"/>
      <c r="AA44" s="969"/>
      <c r="AB44" s="969"/>
      <c r="AC44" s="969"/>
      <c r="AD44" s="969"/>
      <c r="AE44" s="969"/>
      <c r="AF44" s="969"/>
      <c r="AG44" s="969"/>
      <c r="AH44" s="969"/>
      <c r="AI44" s="969"/>
    </row>
    <row r="45" spans="1:35" ht="4.1500000000000004"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ht="4.1500000000000004" customHeight="1" x14ac:dyDescent="0.15">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row>
    <row r="47" spans="1:35" ht="13.5" customHeight="1" x14ac:dyDescent="0.15">
      <c r="A47" s="134" t="s">
        <v>191</v>
      </c>
      <c r="G47" s="135" t="s">
        <v>18</v>
      </c>
      <c r="H47" s="134" t="s">
        <v>192</v>
      </c>
      <c r="J47" s="946" t="str">
        <f>IF(確３面!J47="","",確３面!J47)</f>
        <v/>
      </c>
      <c r="K47" s="946"/>
      <c r="L47" s="946"/>
      <c r="M47" s="946"/>
      <c r="N47" s="152" t="s">
        <v>16</v>
      </c>
      <c r="O47" s="969" t="str">
        <f>IF(確３面!O47="","",確３面!O47)</f>
        <v/>
      </c>
      <c r="P47" s="969"/>
      <c r="Q47" s="969"/>
      <c r="R47" s="969"/>
      <c r="S47" s="969"/>
      <c r="T47" s="969"/>
      <c r="U47" s="969"/>
      <c r="V47" s="969"/>
      <c r="W47" s="969"/>
      <c r="X47" s="969"/>
      <c r="Y47" s="969"/>
      <c r="Z47" s="969"/>
      <c r="AA47" s="969"/>
      <c r="AB47" s="969"/>
      <c r="AC47" s="969"/>
      <c r="AD47" s="969"/>
      <c r="AE47" s="969"/>
      <c r="AF47" s="969"/>
      <c r="AG47" s="969"/>
      <c r="AH47" s="969"/>
    </row>
    <row r="48" spans="1:35" ht="4.1500000000000004"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pans="1:35" ht="4.1500000000000004" customHeight="1" x14ac:dyDescent="0.15">
      <c r="A49" s="177"/>
      <c r="B49" s="177"/>
      <c r="C49" s="177"/>
      <c r="D49" s="177"/>
      <c r="E49" s="177"/>
      <c r="F49" s="177"/>
      <c r="G49" s="177"/>
      <c r="H49" s="177"/>
      <c r="I49" s="177"/>
      <c r="J49" s="177"/>
      <c r="K49" s="177"/>
      <c r="L49" s="177"/>
      <c r="M49" s="386"/>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35" ht="13.5" customHeight="1" x14ac:dyDescent="0.15">
      <c r="A50" s="957" t="s">
        <v>193</v>
      </c>
      <c r="B50" s="957"/>
      <c r="C50" s="957"/>
      <c r="D50" s="957"/>
      <c r="E50" s="957"/>
      <c r="F50" s="957"/>
      <c r="G50" s="230" t="str">
        <f>IF(確３面!G50="","",確３面!G50)</f>
        <v>■</v>
      </c>
      <c r="H50" s="957" t="s">
        <v>194</v>
      </c>
      <c r="I50" s="957"/>
      <c r="J50" s="230" t="str">
        <f>IF(確３面!J50="","",確３面!J50)</f>
        <v>□</v>
      </c>
      <c r="K50" s="957" t="s">
        <v>195</v>
      </c>
      <c r="L50" s="957"/>
      <c r="M50" s="230" t="str">
        <f>IF(確３面!M50="","",確３面!M50)</f>
        <v>□</v>
      </c>
      <c r="N50" s="957" t="s">
        <v>196</v>
      </c>
      <c r="O50" s="957"/>
      <c r="P50" s="230" t="str">
        <f>IF(確３面!P50="","",確３面!P50)</f>
        <v>□</v>
      </c>
      <c r="Q50" s="957" t="s">
        <v>222</v>
      </c>
      <c r="R50" s="957"/>
      <c r="S50" s="230" t="str">
        <f>IF(確３面!S50="","",確３面!S50)</f>
        <v>□</v>
      </c>
      <c r="T50" s="152" t="s">
        <v>197</v>
      </c>
      <c r="W50" s="230" t="str">
        <f>IF(確３面!W50="","",確３面!W50)</f>
        <v>□</v>
      </c>
      <c r="X50" s="134" t="s">
        <v>198</v>
      </c>
      <c r="AC50" s="230" t="str">
        <f>IF(確３面!AC50="","",確３面!AC50)</f>
        <v>□</v>
      </c>
      <c r="AD50" s="134" t="s">
        <v>249</v>
      </c>
    </row>
    <row r="51" spans="1:35" ht="4.1500000000000004" customHeight="1"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row>
    <row r="52" spans="1:35" ht="4.1500000000000004"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row>
    <row r="53" spans="1:35" ht="13.5" customHeight="1" x14ac:dyDescent="0.15">
      <c r="A53" s="134" t="s">
        <v>107</v>
      </c>
      <c r="J53" s="135" t="s">
        <v>13</v>
      </c>
      <c r="K53" s="134" t="s">
        <v>199</v>
      </c>
      <c r="Q53" s="134" t="s">
        <v>16</v>
      </c>
      <c r="R53" s="135" t="s">
        <v>13</v>
      </c>
      <c r="S53" s="134" t="s">
        <v>200</v>
      </c>
      <c r="Y53" s="134" t="s">
        <v>16</v>
      </c>
      <c r="Z53" s="135" t="s">
        <v>13</v>
      </c>
      <c r="AA53" s="134" t="s">
        <v>202</v>
      </c>
      <c r="AG53" s="134" t="s">
        <v>16</v>
      </c>
    </row>
    <row r="54" spans="1:35" ht="13.5" customHeight="1" x14ac:dyDescent="0.15">
      <c r="B54" s="134" t="s">
        <v>201</v>
      </c>
      <c r="J54" s="135" t="s">
        <v>13</v>
      </c>
      <c r="K54" s="961" t="str">
        <f>IF(確３面!K54="","",確３面!K54)</f>
        <v/>
      </c>
      <c r="L54" s="961"/>
      <c r="M54" s="961"/>
      <c r="N54" s="961"/>
      <c r="O54" s="961"/>
      <c r="P54" s="961"/>
      <c r="Q54" s="134" t="s">
        <v>16</v>
      </c>
      <c r="R54" s="135" t="s">
        <v>13</v>
      </c>
      <c r="S54" s="961" t="str">
        <f>IF(確３面!S54="","",確３面!S54)</f>
        <v/>
      </c>
      <c r="T54" s="961"/>
      <c r="U54" s="961"/>
      <c r="V54" s="961"/>
      <c r="W54" s="961"/>
      <c r="X54" s="961"/>
      <c r="Y54" s="134" t="s">
        <v>16</v>
      </c>
      <c r="Z54" s="135" t="s">
        <v>13</v>
      </c>
      <c r="AA54" s="956" t="str">
        <f>IF(確３面!AA54="","",確３面!AA54)</f>
        <v/>
      </c>
      <c r="AB54" s="956"/>
      <c r="AC54" s="956"/>
      <c r="AD54" s="956"/>
      <c r="AE54" s="956"/>
      <c r="AF54" s="956"/>
      <c r="AG54" s="134" t="s">
        <v>16</v>
      </c>
      <c r="AH54" s="134" t="s">
        <v>49</v>
      </c>
    </row>
    <row r="55" spans="1:35" ht="13.5" customHeight="1" x14ac:dyDescent="0.15">
      <c r="B55" s="134" t="s">
        <v>1290</v>
      </c>
      <c r="J55" s="135"/>
      <c r="K55" s="559"/>
      <c r="L55" s="559"/>
      <c r="M55" s="559"/>
      <c r="N55" s="559"/>
      <c r="O55" s="559"/>
      <c r="P55" s="559"/>
      <c r="R55" s="135"/>
      <c r="S55" s="559"/>
      <c r="T55" s="559"/>
      <c r="U55" s="559"/>
      <c r="V55" s="559"/>
      <c r="W55" s="559"/>
      <c r="X55" s="559"/>
      <c r="Z55" s="135"/>
      <c r="AA55" s="176"/>
      <c r="AB55" s="176"/>
      <c r="AC55" s="176"/>
      <c r="AD55" s="176"/>
      <c r="AE55" s="176"/>
      <c r="AF55" s="176"/>
    </row>
    <row r="56" spans="1:35" ht="13.5" customHeight="1" x14ac:dyDescent="0.15">
      <c r="J56" s="135" t="s">
        <v>13</v>
      </c>
      <c r="K56" s="961" t="str">
        <f>IF(確３面!K56="","",確３面!K56)</f>
        <v/>
      </c>
      <c r="L56" s="961"/>
      <c r="M56" s="961"/>
      <c r="N56" s="961"/>
      <c r="O56" s="961"/>
      <c r="P56" s="961"/>
      <c r="Q56" s="134" t="s">
        <v>16</v>
      </c>
      <c r="R56" s="135" t="s">
        <v>13</v>
      </c>
      <c r="S56" s="961" t="str">
        <f>IF(確３面!S56="","",確３面!S56)</f>
        <v/>
      </c>
      <c r="T56" s="961"/>
      <c r="U56" s="961"/>
      <c r="V56" s="961"/>
      <c r="W56" s="961"/>
      <c r="X56" s="961"/>
      <c r="Y56" s="134" t="s">
        <v>16</v>
      </c>
      <c r="Z56" s="135" t="s">
        <v>13</v>
      </c>
      <c r="AA56" s="956" t="str">
        <f>IF(確３面!AA56="","",確３面!AA56)</f>
        <v/>
      </c>
      <c r="AB56" s="956"/>
      <c r="AC56" s="956"/>
      <c r="AD56" s="956"/>
      <c r="AE56" s="956"/>
      <c r="AF56" s="956"/>
      <c r="AG56" s="134" t="s">
        <v>16</v>
      </c>
      <c r="AH56" s="134" t="s">
        <v>49</v>
      </c>
    </row>
    <row r="57" spans="1:35" ht="13.5" customHeight="1" x14ac:dyDescent="0.15">
      <c r="B57" s="134" t="s">
        <v>1289</v>
      </c>
      <c r="K57" s="956" t="str">
        <f>IF(確３面!K57="","",確３面!K57)</f>
        <v/>
      </c>
      <c r="L57" s="956" t="e">
        <f>IF(OR(#REF!="",L41&lt;&gt;"",Z54=""),"",ROUNDUP((Z54/#REF!)*100,2))</f>
        <v>#REF!</v>
      </c>
      <c r="M57" s="956" t="str">
        <f>IF(OR(M40="",M41&lt;&gt;"",AA54=""),"",ROUNDUP((AA54/M40)*100,2))</f>
        <v/>
      </c>
      <c r="N57" s="956" t="str">
        <f>IF(OR(L40="",N41&lt;&gt;"",AB54=""),"",ROUNDUP((AB54/L40)*100,2))</f>
        <v/>
      </c>
      <c r="O57" s="956" t="str">
        <f>IF(OR(O40="",O41&lt;&gt;"",AC54=""),"",ROUNDUP((AC54/O40)*100,2))</f>
        <v/>
      </c>
      <c r="P57" s="956" t="str">
        <f>IF(OR(P40="",P41&lt;&gt;"",AD54=""),"",ROUNDUP((AD54/P40)*100,2))</f>
        <v/>
      </c>
      <c r="Q57" s="134" t="s">
        <v>488</v>
      </c>
      <c r="U57" s="231"/>
      <c r="Y57" s="231" t="str">
        <f>IF(確３面!Y57="","",確３面!Y57)</f>
        <v/>
      </c>
    </row>
    <row r="58" spans="1:35" ht="4.1500000000000004" customHeight="1"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row>
    <row r="59" spans="1:35" ht="4.1500000000000004" customHeight="1" x14ac:dyDescent="0.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row>
    <row r="60" spans="1:35" ht="13.5" customHeight="1" x14ac:dyDescent="0.15">
      <c r="A60" s="134" t="s">
        <v>108</v>
      </c>
      <c r="J60" s="135" t="s">
        <v>13</v>
      </c>
      <c r="K60" s="152" t="s">
        <v>199</v>
      </c>
      <c r="L60" s="152"/>
      <c r="M60" s="152"/>
      <c r="N60" s="152"/>
      <c r="O60" s="152"/>
      <c r="P60" s="152"/>
      <c r="Q60" s="134" t="s">
        <v>16</v>
      </c>
      <c r="R60" s="135" t="s">
        <v>13</v>
      </c>
      <c r="S60" s="152" t="s">
        <v>200</v>
      </c>
      <c r="T60" s="152"/>
      <c r="U60" s="152"/>
      <c r="V60" s="152"/>
      <c r="W60" s="152"/>
      <c r="X60" s="152"/>
      <c r="Y60" s="134" t="s">
        <v>16</v>
      </c>
      <c r="Z60" s="135" t="s">
        <v>13</v>
      </c>
      <c r="AA60" s="152" t="s">
        <v>202</v>
      </c>
      <c r="AB60" s="152"/>
      <c r="AC60" s="152"/>
      <c r="AD60" s="152"/>
      <c r="AE60" s="152"/>
      <c r="AF60" s="152"/>
      <c r="AG60" s="134" t="s">
        <v>16</v>
      </c>
    </row>
    <row r="61" spans="1:35" ht="13.5" customHeight="1" x14ac:dyDescent="0.15">
      <c r="B61" s="134" t="s">
        <v>201</v>
      </c>
      <c r="J61" s="135" t="s">
        <v>13</v>
      </c>
      <c r="K61" s="961" t="str">
        <f>IF(確３面!K61="","",確３面!K61)</f>
        <v/>
      </c>
      <c r="L61" s="961"/>
      <c r="M61" s="961"/>
      <c r="N61" s="961"/>
      <c r="O61" s="961"/>
      <c r="P61" s="961"/>
      <c r="Q61" s="134" t="s">
        <v>16</v>
      </c>
      <c r="R61" s="135" t="s">
        <v>13</v>
      </c>
      <c r="S61" s="961" t="str">
        <f>IF(確３面!S61="","",確３面!S61)</f>
        <v/>
      </c>
      <c r="T61" s="961"/>
      <c r="U61" s="961"/>
      <c r="V61" s="961"/>
      <c r="W61" s="961"/>
      <c r="X61" s="961"/>
      <c r="Y61" s="134" t="s">
        <v>16</v>
      </c>
      <c r="Z61" s="135" t="s">
        <v>13</v>
      </c>
      <c r="AA61" s="956" t="str">
        <f>IF(確３面!AA61="","",確３面!AA61)</f>
        <v/>
      </c>
      <c r="AB61" s="956"/>
      <c r="AC61" s="956"/>
      <c r="AD61" s="956"/>
      <c r="AE61" s="956"/>
      <c r="AF61" s="956"/>
      <c r="AG61" s="134" t="s">
        <v>16</v>
      </c>
      <c r="AH61" s="134" t="s">
        <v>49</v>
      </c>
    </row>
    <row r="62" spans="1:35" ht="13.5" customHeight="1" x14ac:dyDescent="0.15">
      <c r="B62" s="134" t="s">
        <v>961</v>
      </c>
      <c r="I62" s="135"/>
      <c r="J62" s="135"/>
      <c r="K62" s="176"/>
      <c r="L62" s="176"/>
      <c r="M62" s="176"/>
      <c r="N62" s="176"/>
      <c r="O62" s="176"/>
      <c r="P62" s="176"/>
      <c r="R62" s="135"/>
      <c r="S62" s="176"/>
      <c r="T62" s="176"/>
      <c r="U62" s="176"/>
      <c r="V62" s="176"/>
      <c r="W62" s="176"/>
      <c r="X62" s="176"/>
      <c r="Z62" s="135"/>
      <c r="AA62" s="176"/>
      <c r="AB62" s="176"/>
      <c r="AC62" s="176"/>
      <c r="AD62" s="176"/>
      <c r="AE62" s="176"/>
      <c r="AF62" s="176"/>
    </row>
    <row r="63" spans="1:35" ht="13.5" customHeight="1" x14ac:dyDescent="0.15">
      <c r="I63" s="135"/>
      <c r="J63" s="135" t="s">
        <v>13</v>
      </c>
      <c r="K63" s="961" t="str">
        <f>IF(確３面!K63="","",確３面!K63)</f>
        <v/>
      </c>
      <c r="L63" s="961"/>
      <c r="M63" s="961"/>
      <c r="N63" s="961"/>
      <c r="O63" s="961"/>
      <c r="P63" s="961"/>
      <c r="Q63" s="134" t="s">
        <v>16</v>
      </c>
      <c r="R63" s="135" t="s">
        <v>13</v>
      </c>
      <c r="S63" s="961" t="str">
        <f>IF(確３面!S63="","",確３面!S63)</f>
        <v/>
      </c>
      <c r="T63" s="961"/>
      <c r="U63" s="961"/>
      <c r="V63" s="961"/>
      <c r="W63" s="961"/>
      <c r="X63" s="961"/>
      <c r="Y63" s="134" t="s">
        <v>16</v>
      </c>
      <c r="Z63" s="135" t="s">
        <v>13</v>
      </c>
      <c r="AA63" s="956" t="str">
        <f>IF(確３面!AA63="","",確３面!AA63)</f>
        <v/>
      </c>
      <c r="AB63" s="956"/>
      <c r="AC63" s="956"/>
      <c r="AD63" s="956"/>
      <c r="AE63" s="956"/>
      <c r="AF63" s="956"/>
      <c r="AG63" s="134" t="s">
        <v>16</v>
      </c>
      <c r="AH63" s="134" t="s">
        <v>49</v>
      </c>
    </row>
    <row r="64" spans="1:35" ht="13.5" customHeight="1" x14ac:dyDescent="0.15">
      <c r="B64" s="969" t="s">
        <v>722</v>
      </c>
      <c r="C64" s="969"/>
      <c r="D64" s="969"/>
      <c r="E64" s="969"/>
      <c r="F64" s="969"/>
      <c r="G64" s="969"/>
      <c r="H64" s="969"/>
      <c r="I64" s="969"/>
      <c r="J64" s="135" t="s">
        <v>13</v>
      </c>
      <c r="K64" s="961" t="str">
        <f>IF(確３面!K64="","",確３面!K64)</f>
        <v/>
      </c>
      <c r="L64" s="961"/>
      <c r="M64" s="961"/>
      <c r="N64" s="961"/>
      <c r="O64" s="961"/>
      <c r="P64" s="961"/>
      <c r="Q64" s="134" t="s">
        <v>16</v>
      </c>
      <c r="R64" s="135" t="s">
        <v>13</v>
      </c>
      <c r="S64" s="961" t="str">
        <f>IF(確３面!S64="","",確３面!S64)</f>
        <v/>
      </c>
      <c r="T64" s="961"/>
      <c r="U64" s="961"/>
      <c r="V64" s="961"/>
      <c r="W64" s="961"/>
      <c r="X64" s="961"/>
      <c r="Y64" s="134" t="s">
        <v>16</v>
      </c>
      <c r="Z64" s="135" t="s">
        <v>13</v>
      </c>
      <c r="AA64" s="956" t="str">
        <f>IF(確３面!AA64="","",確３面!AA64)</f>
        <v/>
      </c>
      <c r="AB64" s="956"/>
      <c r="AC64" s="956"/>
      <c r="AD64" s="956"/>
      <c r="AE64" s="956"/>
      <c r="AF64" s="956"/>
      <c r="AG64" s="134" t="s">
        <v>16</v>
      </c>
      <c r="AH64" s="134" t="s">
        <v>49</v>
      </c>
    </row>
    <row r="65" spans="1:35" ht="13.5" customHeight="1" x14ac:dyDescent="0.15">
      <c r="B65" s="134" t="s">
        <v>962</v>
      </c>
      <c r="I65" s="135"/>
      <c r="K65" s="176"/>
      <c r="L65" s="176"/>
      <c r="M65" s="176"/>
      <c r="N65" s="176"/>
      <c r="O65" s="176"/>
      <c r="P65" s="176"/>
      <c r="R65" s="135"/>
      <c r="S65" s="176"/>
      <c r="T65" s="176"/>
      <c r="U65" s="176"/>
      <c r="V65" s="176"/>
      <c r="W65" s="176"/>
      <c r="X65" s="176"/>
      <c r="Z65" s="135"/>
      <c r="AA65" s="176"/>
      <c r="AB65" s="176"/>
      <c r="AC65" s="176"/>
      <c r="AD65" s="176"/>
      <c r="AE65" s="176"/>
      <c r="AF65" s="176"/>
    </row>
    <row r="66" spans="1:35" ht="13.5" customHeight="1" x14ac:dyDescent="0.15">
      <c r="C66" s="134" t="s">
        <v>115</v>
      </c>
      <c r="I66" s="135"/>
      <c r="J66" s="135" t="s">
        <v>13</v>
      </c>
      <c r="K66" s="961" t="str">
        <f>IF(確３面!K66="","",確３面!K66)</f>
        <v/>
      </c>
      <c r="L66" s="961"/>
      <c r="M66" s="961"/>
      <c r="N66" s="961"/>
      <c r="O66" s="961"/>
      <c r="P66" s="961"/>
      <c r="Q66" s="134" t="s">
        <v>16</v>
      </c>
      <c r="R66" s="135" t="s">
        <v>13</v>
      </c>
      <c r="S66" s="961" t="str">
        <f>IF(確３面!S66="","",確３面!S66)</f>
        <v/>
      </c>
      <c r="T66" s="961"/>
      <c r="U66" s="961"/>
      <c r="V66" s="961"/>
      <c r="W66" s="961"/>
      <c r="X66" s="961"/>
      <c r="Y66" s="134" t="s">
        <v>16</v>
      </c>
      <c r="Z66" s="135" t="s">
        <v>13</v>
      </c>
      <c r="AA66" s="956" t="str">
        <f>IF(確３面!AA66="","",確３面!AA66)</f>
        <v/>
      </c>
      <c r="AB66" s="956"/>
      <c r="AC66" s="956"/>
      <c r="AD66" s="956"/>
      <c r="AE66" s="956"/>
      <c r="AF66" s="956"/>
      <c r="AG66" s="134" t="s">
        <v>16</v>
      </c>
      <c r="AH66" s="134" t="s">
        <v>49</v>
      </c>
    </row>
    <row r="67" spans="1:35" ht="13.5" customHeight="1" x14ac:dyDescent="0.15">
      <c r="B67" s="969" t="s">
        <v>1247</v>
      </c>
      <c r="C67" s="969"/>
      <c r="D67" s="969"/>
      <c r="E67" s="969"/>
      <c r="F67" s="969"/>
      <c r="G67" s="969"/>
      <c r="H67" s="969"/>
      <c r="I67" s="969"/>
      <c r="J67" s="135" t="s">
        <v>13</v>
      </c>
      <c r="K67" s="961" t="str">
        <f>IF(確３面!K67="","",確３面!K67)</f>
        <v/>
      </c>
      <c r="L67" s="961"/>
      <c r="M67" s="961"/>
      <c r="N67" s="961"/>
      <c r="O67" s="961"/>
      <c r="P67" s="961"/>
      <c r="Q67" s="134" t="s">
        <v>16</v>
      </c>
      <c r="R67" s="135" t="s">
        <v>13</v>
      </c>
      <c r="S67" s="961" t="str">
        <f>IF(確３面!S67="","",確３面!S67)</f>
        <v/>
      </c>
      <c r="T67" s="961"/>
      <c r="U67" s="961"/>
      <c r="V67" s="961"/>
      <c r="W67" s="961"/>
      <c r="X67" s="961"/>
      <c r="Y67" s="134" t="s">
        <v>16</v>
      </c>
      <c r="Z67" s="135" t="s">
        <v>13</v>
      </c>
      <c r="AA67" s="956" t="str">
        <f>IF(確３面!AA67="","",確３面!AA67)</f>
        <v/>
      </c>
      <c r="AB67" s="956"/>
      <c r="AC67" s="956"/>
      <c r="AD67" s="956"/>
      <c r="AE67" s="956"/>
      <c r="AF67" s="956"/>
      <c r="AG67" s="134" t="s">
        <v>16</v>
      </c>
      <c r="AH67" s="134" t="s">
        <v>49</v>
      </c>
    </row>
    <row r="68" spans="1:35" ht="13.5" customHeight="1" x14ac:dyDescent="0.15">
      <c r="B68" s="969" t="s">
        <v>1248</v>
      </c>
      <c r="C68" s="969"/>
      <c r="D68" s="969"/>
      <c r="E68" s="969"/>
      <c r="F68" s="969"/>
      <c r="G68" s="969"/>
      <c r="H68" s="969"/>
      <c r="I68" s="969"/>
      <c r="J68" s="135" t="s">
        <v>13</v>
      </c>
      <c r="K68" s="961" t="str">
        <f>IF(確３面!K68="","",確３面!K68)</f>
        <v/>
      </c>
      <c r="L68" s="961"/>
      <c r="M68" s="961"/>
      <c r="N68" s="961"/>
      <c r="O68" s="961"/>
      <c r="P68" s="961"/>
      <c r="Q68" s="134" t="s">
        <v>16</v>
      </c>
      <c r="R68" s="135" t="s">
        <v>13</v>
      </c>
      <c r="S68" s="961" t="str">
        <f>IF(確３面!S68="","",確３面!S68)</f>
        <v/>
      </c>
      <c r="T68" s="961"/>
      <c r="U68" s="961"/>
      <c r="V68" s="961"/>
      <c r="W68" s="961"/>
      <c r="X68" s="961"/>
      <c r="Y68" s="134" t="s">
        <v>16</v>
      </c>
      <c r="Z68" s="135" t="s">
        <v>13</v>
      </c>
      <c r="AA68" s="956" t="str">
        <f>IF(確３面!AA68="","",確３面!AA68)</f>
        <v/>
      </c>
      <c r="AB68" s="956"/>
      <c r="AC68" s="956"/>
      <c r="AD68" s="956"/>
      <c r="AE68" s="956"/>
      <c r="AF68" s="956"/>
      <c r="AG68" s="134" t="s">
        <v>16</v>
      </c>
      <c r="AH68" s="134" t="s">
        <v>49</v>
      </c>
    </row>
    <row r="69" spans="1:35" ht="13.5" customHeight="1" x14ac:dyDescent="0.15">
      <c r="B69" s="948" t="s">
        <v>1249</v>
      </c>
      <c r="C69" s="948"/>
      <c r="D69" s="948"/>
      <c r="E69" s="948"/>
      <c r="F69" s="948"/>
      <c r="G69" s="948"/>
      <c r="H69" s="948"/>
      <c r="I69" s="948"/>
      <c r="J69" s="135" t="s">
        <v>13</v>
      </c>
      <c r="K69" s="961" t="str">
        <f>IF(確３面!K69="","",確３面!K69)</f>
        <v/>
      </c>
      <c r="L69" s="961"/>
      <c r="M69" s="961"/>
      <c r="N69" s="961"/>
      <c r="O69" s="961"/>
      <c r="P69" s="961"/>
      <c r="Q69" s="134" t="s">
        <v>16</v>
      </c>
      <c r="R69" s="135" t="s">
        <v>13</v>
      </c>
      <c r="S69" s="961" t="str">
        <f>IF(確３面!S69="","",確３面!S69)</f>
        <v/>
      </c>
      <c r="T69" s="961"/>
      <c r="U69" s="961"/>
      <c r="V69" s="961"/>
      <c r="W69" s="961"/>
      <c r="X69" s="961"/>
      <c r="Y69" s="134" t="s">
        <v>16</v>
      </c>
      <c r="Z69" s="135" t="s">
        <v>13</v>
      </c>
      <c r="AA69" s="956" t="str">
        <f>IF(確３面!AA69="","",確３面!AA69)</f>
        <v/>
      </c>
      <c r="AB69" s="956"/>
      <c r="AC69" s="956"/>
      <c r="AD69" s="956"/>
      <c r="AE69" s="956"/>
      <c r="AF69" s="956"/>
      <c r="AG69" s="134" t="s">
        <v>16</v>
      </c>
      <c r="AH69" s="134" t="s">
        <v>49</v>
      </c>
    </row>
    <row r="70" spans="1:35" ht="13.5" customHeight="1" x14ac:dyDescent="0.15">
      <c r="B70" s="948" t="s">
        <v>1250</v>
      </c>
      <c r="C70" s="948"/>
      <c r="D70" s="948"/>
      <c r="E70" s="948"/>
      <c r="F70" s="948"/>
      <c r="G70" s="948"/>
      <c r="H70" s="948"/>
      <c r="I70" s="948"/>
      <c r="J70" s="135" t="s">
        <v>13</v>
      </c>
      <c r="K70" s="961" t="str">
        <f>IF(確３面!K70="","",確３面!K70)</f>
        <v/>
      </c>
      <c r="L70" s="961"/>
      <c r="M70" s="961"/>
      <c r="N70" s="961"/>
      <c r="O70" s="961"/>
      <c r="P70" s="961"/>
      <c r="Q70" s="134" t="s">
        <v>16</v>
      </c>
      <c r="R70" s="135" t="s">
        <v>13</v>
      </c>
      <c r="S70" s="961" t="str">
        <f>IF(確３面!S70="","",確３面!S70)</f>
        <v/>
      </c>
      <c r="T70" s="961"/>
      <c r="U70" s="961"/>
      <c r="V70" s="961"/>
      <c r="W70" s="961"/>
      <c r="X70" s="961"/>
      <c r="Y70" s="134" t="s">
        <v>16</v>
      </c>
      <c r="Z70" s="135" t="s">
        <v>13</v>
      </c>
      <c r="AA70" s="956" t="str">
        <f>IF(確３面!AA70="","",確３面!AA70)</f>
        <v/>
      </c>
      <c r="AB70" s="956"/>
      <c r="AC70" s="956"/>
      <c r="AD70" s="956"/>
      <c r="AE70" s="956"/>
      <c r="AF70" s="956"/>
      <c r="AG70" s="134" t="s">
        <v>16</v>
      </c>
      <c r="AH70" s="134" t="s">
        <v>49</v>
      </c>
    </row>
    <row r="71" spans="1:35" ht="13.5" customHeight="1" x14ac:dyDescent="0.15">
      <c r="B71" s="969" t="s">
        <v>1251</v>
      </c>
      <c r="C71" s="969"/>
      <c r="D71" s="969"/>
      <c r="E71" s="969"/>
      <c r="F71" s="969"/>
      <c r="G71" s="969"/>
      <c r="H71" s="969"/>
      <c r="I71" s="969"/>
      <c r="J71" s="135" t="s">
        <v>13</v>
      </c>
      <c r="K71" s="961" t="str">
        <f>IF(確３面!K71="","",確３面!K71)</f>
        <v/>
      </c>
      <c r="L71" s="961"/>
      <c r="M71" s="961"/>
      <c r="N71" s="961"/>
      <c r="O71" s="961"/>
      <c r="P71" s="961"/>
      <c r="Q71" s="134" t="s">
        <v>16</v>
      </c>
      <c r="R71" s="135" t="s">
        <v>13</v>
      </c>
      <c r="S71" s="961" t="str">
        <f>IF(確３面!S71="","",確３面!S71)</f>
        <v/>
      </c>
      <c r="T71" s="961"/>
      <c r="U71" s="961"/>
      <c r="V71" s="961"/>
      <c r="W71" s="961"/>
      <c r="X71" s="961"/>
      <c r="Y71" s="134" t="s">
        <v>16</v>
      </c>
      <c r="Z71" s="135" t="s">
        <v>13</v>
      </c>
      <c r="AA71" s="956" t="str">
        <f>IF(確３面!AA71="","",確３面!AA71)</f>
        <v/>
      </c>
      <c r="AB71" s="956"/>
      <c r="AC71" s="956"/>
      <c r="AD71" s="956"/>
      <c r="AE71" s="956"/>
      <c r="AF71" s="956"/>
      <c r="AG71" s="134" t="s">
        <v>16</v>
      </c>
      <c r="AH71" s="134" t="s">
        <v>49</v>
      </c>
    </row>
    <row r="72" spans="1:35" ht="13.5" customHeight="1" x14ac:dyDescent="0.15">
      <c r="B72" s="948" t="s">
        <v>1252</v>
      </c>
      <c r="C72" s="948"/>
      <c r="D72" s="948"/>
      <c r="E72" s="948"/>
      <c r="F72" s="948"/>
      <c r="G72" s="948"/>
      <c r="H72" s="948"/>
      <c r="I72" s="948"/>
      <c r="J72" s="135" t="s">
        <v>13</v>
      </c>
      <c r="K72" s="961" t="str">
        <f>IF(確３面!K72="","",確３面!K72)</f>
        <v/>
      </c>
      <c r="L72" s="961"/>
      <c r="M72" s="961"/>
      <c r="N72" s="961"/>
      <c r="O72" s="961"/>
      <c r="P72" s="961"/>
      <c r="Q72" s="134" t="s">
        <v>16</v>
      </c>
      <c r="R72" s="135" t="s">
        <v>13</v>
      </c>
      <c r="S72" s="961" t="str">
        <f>IF(確３面!S72="","",確３面!S72)</f>
        <v/>
      </c>
      <c r="T72" s="961"/>
      <c r="U72" s="961"/>
      <c r="V72" s="961"/>
      <c r="W72" s="961"/>
      <c r="X72" s="961"/>
      <c r="Y72" s="134" t="s">
        <v>16</v>
      </c>
      <c r="Z72" s="135" t="s">
        <v>13</v>
      </c>
      <c r="AA72" s="956" t="str">
        <f>IF(確３面!AA72="","",確３面!AA72)</f>
        <v/>
      </c>
      <c r="AB72" s="956"/>
      <c r="AC72" s="956"/>
      <c r="AD72" s="956"/>
      <c r="AE72" s="956"/>
      <c r="AF72" s="956"/>
      <c r="AG72" s="134" t="s">
        <v>16</v>
      </c>
      <c r="AH72" s="134" t="s">
        <v>49</v>
      </c>
    </row>
    <row r="73" spans="1:35" ht="13.5" customHeight="1" x14ac:dyDescent="0.15">
      <c r="B73" s="969" t="s">
        <v>1253</v>
      </c>
      <c r="C73" s="969"/>
      <c r="D73" s="969"/>
      <c r="E73" s="969"/>
      <c r="F73" s="969"/>
      <c r="G73" s="969"/>
      <c r="H73" s="969"/>
      <c r="I73" s="969"/>
      <c r="J73" s="135" t="s">
        <v>13</v>
      </c>
      <c r="K73" s="961" t="str">
        <f>IF(確３面!K73="","",確３面!K73)</f>
        <v/>
      </c>
      <c r="L73" s="961"/>
      <c r="M73" s="961"/>
      <c r="N73" s="961"/>
      <c r="O73" s="961"/>
      <c r="P73" s="961"/>
      <c r="Q73" s="134" t="s">
        <v>16</v>
      </c>
      <c r="R73" s="135" t="s">
        <v>13</v>
      </c>
      <c r="S73" s="961" t="str">
        <f>IF(確３面!S73="","",確３面!S73)</f>
        <v/>
      </c>
      <c r="T73" s="961"/>
      <c r="U73" s="961"/>
      <c r="V73" s="961"/>
      <c r="W73" s="961"/>
      <c r="X73" s="961"/>
      <c r="Y73" s="134" t="s">
        <v>16</v>
      </c>
      <c r="Z73" s="135" t="s">
        <v>13</v>
      </c>
      <c r="AA73" s="956" t="str">
        <f>IF(確３面!AA73="","",確３面!AA73)</f>
        <v/>
      </c>
      <c r="AB73" s="956"/>
      <c r="AC73" s="956"/>
      <c r="AD73" s="956"/>
      <c r="AE73" s="956"/>
      <c r="AF73" s="956"/>
      <c r="AG73" s="134" t="s">
        <v>16</v>
      </c>
      <c r="AH73" s="134" t="s">
        <v>49</v>
      </c>
    </row>
    <row r="74" spans="1:35" ht="13.5" customHeight="1" x14ac:dyDescent="0.15">
      <c r="B74" s="969" t="s">
        <v>1254</v>
      </c>
      <c r="C74" s="969"/>
      <c r="D74" s="969"/>
      <c r="E74" s="969"/>
      <c r="F74" s="969"/>
      <c r="G74" s="969"/>
      <c r="H74" s="969"/>
      <c r="I74" s="969"/>
      <c r="J74" s="135" t="s">
        <v>13</v>
      </c>
      <c r="K74" s="961" t="str">
        <f>IF(確３面!K74="","",確３面!K74)</f>
        <v/>
      </c>
      <c r="L74" s="961"/>
      <c r="M74" s="961"/>
      <c r="N74" s="961"/>
      <c r="O74" s="961"/>
      <c r="P74" s="961"/>
      <c r="Q74" s="134" t="s">
        <v>16</v>
      </c>
      <c r="R74" s="135" t="s">
        <v>13</v>
      </c>
      <c r="S74" s="961" t="str">
        <f>IF(確３面!S74="","",確３面!S74)</f>
        <v/>
      </c>
      <c r="T74" s="961"/>
      <c r="U74" s="961"/>
      <c r="V74" s="961"/>
      <c r="W74" s="961"/>
      <c r="X74" s="961"/>
      <c r="Y74" s="134" t="s">
        <v>16</v>
      </c>
      <c r="Z74" s="135" t="s">
        <v>13</v>
      </c>
      <c r="AA74" s="956" t="str">
        <f>IF(確３面!AA74="","",確３面!AA74)</f>
        <v/>
      </c>
      <c r="AB74" s="956"/>
      <c r="AC74" s="956"/>
      <c r="AD74" s="956"/>
      <c r="AE74" s="956"/>
      <c r="AF74" s="956"/>
      <c r="AG74" s="134" t="s">
        <v>16</v>
      </c>
      <c r="AH74" s="134" t="s">
        <v>49</v>
      </c>
    </row>
    <row r="75" spans="1:35" ht="13.5" customHeight="1" x14ac:dyDescent="0.15">
      <c r="B75" s="948" t="s">
        <v>1255</v>
      </c>
      <c r="C75" s="948"/>
      <c r="D75" s="948"/>
      <c r="E75" s="948"/>
      <c r="F75" s="948"/>
      <c r="G75" s="948"/>
      <c r="H75" s="948"/>
      <c r="I75" s="948"/>
      <c r="J75" s="135" t="s">
        <v>13</v>
      </c>
      <c r="K75" s="961" t="str">
        <f>IF(確３面!K75="","",確３面!K75)</f>
        <v/>
      </c>
      <c r="L75" s="961"/>
      <c r="M75" s="961"/>
      <c r="N75" s="961"/>
      <c r="O75" s="961"/>
      <c r="P75" s="961"/>
      <c r="Q75" s="134" t="s">
        <v>16</v>
      </c>
      <c r="R75" s="135" t="s">
        <v>13</v>
      </c>
      <c r="S75" s="961" t="str">
        <f>IF(確３面!S75="","",確３面!S75)</f>
        <v/>
      </c>
      <c r="T75" s="961"/>
      <c r="U75" s="961"/>
      <c r="V75" s="961"/>
      <c r="W75" s="961"/>
      <c r="X75" s="961"/>
      <c r="Y75" s="134" t="s">
        <v>16</v>
      </c>
      <c r="Z75" s="135" t="s">
        <v>13</v>
      </c>
      <c r="AA75" s="956" t="str">
        <f>IF(確３面!AA75="","",確３面!AA75)</f>
        <v/>
      </c>
      <c r="AB75" s="956"/>
      <c r="AC75" s="956"/>
      <c r="AD75" s="956"/>
      <c r="AE75" s="956"/>
      <c r="AF75" s="956"/>
      <c r="AG75" s="134" t="s">
        <v>16</v>
      </c>
      <c r="AH75" s="134" t="s">
        <v>49</v>
      </c>
    </row>
    <row r="76" spans="1:35" ht="13.5" customHeight="1" x14ac:dyDescent="0.15">
      <c r="B76" s="948" t="s">
        <v>1256</v>
      </c>
      <c r="C76" s="948"/>
      <c r="D76" s="948"/>
      <c r="E76" s="948"/>
      <c r="F76" s="948"/>
      <c r="G76" s="948"/>
      <c r="H76" s="948"/>
      <c r="I76" s="948"/>
      <c r="J76" s="135" t="s">
        <v>13</v>
      </c>
      <c r="K76" s="961" t="str">
        <f>IF(確３面!K76="","",確３面!K76)</f>
        <v/>
      </c>
      <c r="L76" s="961"/>
      <c r="M76" s="961"/>
      <c r="N76" s="961"/>
      <c r="O76" s="961"/>
      <c r="P76" s="961"/>
      <c r="Q76" s="134" t="s">
        <v>16</v>
      </c>
      <c r="R76" s="135" t="s">
        <v>13</v>
      </c>
      <c r="S76" s="961" t="str">
        <f>IF(確３面!S76="","",確３面!S76)</f>
        <v/>
      </c>
      <c r="T76" s="961"/>
      <c r="U76" s="961"/>
      <c r="V76" s="961"/>
      <c r="W76" s="961"/>
      <c r="X76" s="961"/>
      <c r="Y76" s="134" t="s">
        <v>16</v>
      </c>
      <c r="Z76" s="135" t="s">
        <v>13</v>
      </c>
      <c r="AA76" s="956" t="str">
        <f>IF(確３面!AA76="","",確３面!AA76)</f>
        <v/>
      </c>
      <c r="AB76" s="956"/>
      <c r="AC76" s="956"/>
      <c r="AD76" s="956"/>
      <c r="AE76" s="956"/>
      <c r="AF76" s="956"/>
      <c r="AG76" s="134" t="s">
        <v>16</v>
      </c>
      <c r="AH76" s="134" t="s">
        <v>49</v>
      </c>
    </row>
    <row r="77" spans="1:35" ht="13.5" customHeight="1" x14ac:dyDescent="0.15">
      <c r="B77" s="948" t="s">
        <v>1257</v>
      </c>
      <c r="C77" s="948"/>
      <c r="D77" s="948"/>
      <c r="E77" s="948"/>
      <c r="F77" s="948"/>
      <c r="G77" s="948"/>
      <c r="H77" s="948"/>
      <c r="I77" s="948"/>
      <c r="J77" s="135"/>
      <c r="K77" s="961" t="str">
        <f>IF(確３面!K77="","",確３面!K77)</f>
        <v/>
      </c>
      <c r="L77" s="961"/>
      <c r="M77" s="961"/>
      <c r="N77" s="961"/>
      <c r="O77" s="961"/>
      <c r="P77" s="961"/>
      <c r="Q77" s="134" t="s">
        <v>49</v>
      </c>
      <c r="S77" s="269"/>
      <c r="T77" s="135"/>
      <c r="U77" s="242"/>
      <c r="W77" s="135"/>
      <c r="X77" s="135"/>
      <c r="Z77" s="135"/>
      <c r="AA77" s="135"/>
      <c r="AB77" s="135"/>
      <c r="AC77" s="135"/>
      <c r="AD77" s="135"/>
      <c r="AE77" s="135"/>
      <c r="AF77" s="135"/>
    </row>
    <row r="78" spans="1:35" ht="13.5" customHeight="1" x14ac:dyDescent="0.15">
      <c r="B78" s="948" t="s">
        <v>1258</v>
      </c>
      <c r="C78" s="948"/>
      <c r="D78" s="948"/>
      <c r="E78" s="948"/>
      <c r="F78" s="948"/>
      <c r="G78" s="948"/>
      <c r="H78" s="948"/>
      <c r="I78" s="948"/>
      <c r="K78" s="961" t="str">
        <f>IF(確３面!K78="","",確３面!K78)</f>
        <v/>
      </c>
      <c r="L78" s="961"/>
      <c r="M78" s="961"/>
      <c r="N78" s="961"/>
      <c r="O78" s="961"/>
      <c r="P78" s="961"/>
      <c r="Q78" s="134" t="s">
        <v>488</v>
      </c>
      <c r="U78" s="242"/>
      <c r="Y78" s="231" t="str">
        <f>IF(K78&gt;T42,"容積率ＮＧです！","")</f>
        <v/>
      </c>
    </row>
    <row r="79" spans="1:35" ht="4.1500000000000004" customHeight="1" x14ac:dyDescent="0.1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row>
    <row r="80" spans="1:35" ht="4.1500000000000004" customHeight="1" thickBot="1" x14ac:dyDescent="0.2"/>
    <row r="81" spans="1:37" ht="14.25" customHeight="1" thickTop="1" x14ac:dyDescent="0.1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50"/>
      <c r="AK81" s="350"/>
    </row>
    <row r="82" spans="1:37" ht="4.1500000000000004" customHeight="1" x14ac:dyDescent="0.1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row>
    <row r="83" spans="1:37" ht="13.5" customHeight="1" x14ac:dyDescent="0.15">
      <c r="A83" s="134" t="s">
        <v>109</v>
      </c>
    </row>
    <row r="84" spans="1:37" ht="13.5" customHeight="1" x14ac:dyDescent="0.15">
      <c r="B84" s="134" t="s">
        <v>203</v>
      </c>
      <c r="N84" s="1117" t="str">
        <f>IF(確３面!N84="","",確３面!N84)</f>
        <v/>
      </c>
      <c r="O84" s="1117"/>
      <c r="P84" s="1117"/>
      <c r="Q84" s="243"/>
      <c r="R84" s="243"/>
    </row>
    <row r="85" spans="1:37" ht="13.5" customHeight="1" x14ac:dyDescent="0.15">
      <c r="B85" s="134" t="s">
        <v>204</v>
      </c>
      <c r="N85" s="1117" t="str">
        <f>IF(確３面!N85="","",確３面!N85)</f>
        <v/>
      </c>
      <c r="O85" s="1117"/>
      <c r="P85" s="1117"/>
      <c r="Q85" s="243"/>
      <c r="R85" s="243"/>
    </row>
    <row r="86" spans="1:37" ht="4.1500000000000004" customHeight="1" x14ac:dyDescent="0.1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row>
    <row r="87" spans="1:37" ht="4.1500000000000004" customHeight="1" x14ac:dyDescent="0.1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row>
    <row r="88" spans="1:37" ht="13.5" customHeight="1" x14ac:dyDescent="0.15">
      <c r="A88" s="134" t="s">
        <v>110</v>
      </c>
      <c r="J88" s="135" t="s">
        <v>13</v>
      </c>
      <c r="K88" s="134" t="s">
        <v>491</v>
      </c>
      <c r="Q88" s="152" t="s">
        <v>16</v>
      </c>
      <c r="R88" s="135" t="s">
        <v>13</v>
      </c>
      <c r="S88" s="152" t="s">
        <v>492</v>
      </c>
      <c r="T88" s="135"/>
      <c r="U88" s="135"/>
      <c r="V88" s="135"/>
      <c r="W88" s="135"/>
      <c r="X88" s="135"/>
      <c r="Y88" s="134" t="s">
        <v>16</v>
      </c>
    </row>
    <row r="89" spans="1:37" ht="13.5" customHeight="1" x14ac:dyDescent="0.15">
      <c r="B89" s="134" t="s">
        <v>205</v>
      </c>
      <c r="J89" s="135" t="s">
        <v>13</v>
      </c>
      <c r="K89" s="1118" t="str">
        <f>IF(確３面!K89="","",確３面!K89)</f>
        <v/>
      </c>
      <c r="L89" s="1118"/>
      <c r="M89" s="1118"/>
      <c r="N89" s="1118"/>
      <c r="O89" s="1118"/>
      <c r="P89" s="1118"/>
      <c r="Q89" s="244" t="s">
        <v>16</v>
      </c>
      <c r="R89" s="245" t="s">
        <v>13</v>
      </c>
      <c r="S89" s="1118" t="str">
        <f>IF(確３面!S89="","",確３面!S89)</f>
        <v/>
      </c>
      <c r="T89" s="1118"/>
      <c r="U89" s="1118"/>
      <c r="V89" s="1118"/>
      <c r="W89" s="1118"/>
      <c r="X89" s="1118"/>
      <c r="Y89" s="134" t="s">
        <v>16</v>
      </c>
      <c r="Z89" s="230" t="s">
        <v>113</v>
      </c>
    </row>
    <row r="90" spans="1:37" ht="13.5" customHeight="1" x14ac:dyDescent="0.15">
      <c r="B90" s="134" t="s">
        <v>206</v>
      </c>
      <c r="H90" s="134" t="s">
        <v>207</v>
      </c>
      <c r="J90" s="135" t="s">
        <v>13</v>
      </c>
      <c r="K90" s="1116" t="str">
        <f>IF(確３面!K90="","",確３面!K90)</f>
        <v/>
      </c>
      <c r="L90" s="1116"/>
      <c r="M90" s="1116"/>
      <c r="N90" s="1116"/>
      <c r="O90" s="1116"/>
      <c r="P90" s="1116"/>
      <c r="Q90" s="134" t="s">
        <v>16</v>
      </c>
      <c r="R90" s="135" t="s">
        <v>13</v>
      </c>
      <c r="S90" s="1116" t="str">
        <f>IF(確３面!S90="","",確３面!S90)</f>
        <v/>
      </c>
      <c r="T90" s="1116"/>
      <c r="U90" s="1116"/>
      <c r="V90" s="1116"/>
      <c r="W90" s="1116"/>
      <c r="X90" s="1116"/>
      <c r="Y90" s="134" t="s">
        <v>16</v>
      </c>
      <c r="Z90" s="230" t="s">
        <v>260</v>
      </c>
    </row>
    <row r="91" spans="1:37" ht="13.5" customHeight="1" x14ac:dyDescent="0.15">
      <c r="H91" s="134" t="s">
        <v>208</v>
      </c>
      <c r="J91" s="135" t="s">
        <v>13</v>
      </c>
      <c r="K91" s="1116" t="str">
        <f>IF(確３面!K91="","",確３面!K91)</f>
        <v/>
      </c>
      <c r="L91" s="1116"/>
      <c r="M91" s="1116"/>
      <c r="N91" s="1116"/>
      <c r="O91" s="1116"/>
      <c r="P91" s="1116"/>
      <c r="Q91" s="134" t="s">
        <v>16</v>
      </c>
      <c r="R91" s="135" t="s">
        <v>13</v>
      </c>
      <c r="S91" s="1116" t="str">
        <f>IF(確３面!S91="","",確３面!S91)</f>
        <v/>
      </c>
      <c r="T91" s="1116"/>
      <c r="U91" s="1116"/>
      <c r="V91" s="1116"/>
      <c r="W91" s="1116"/>
      <c r="X91" s="1116"/>
      <c r="Y91" s="134" t="s">
        <v>16</v>
      </c>
      <c r="Z91" s="230" t="s">
        <v>260</v>
      </c>
    </row>
    <row r="92" spans="1:37" ht="13.5" customHeight="1" x14ac:dyDescent="0.15">
      <c r="B92" s="134" t="s">
        <v>209</v>
      </c>
      <c r="J92" s="946" t="str">
        <f>IF(確３面!J92="","",確３面!J92)</f>
        <v/>
      </c>
      <c r="K92" s="946"/>
      <c r="L92" s="946"/>
      <c r="M92" s="946"/>
      <c r="N92" s="946"/>
      <c r="O92" s="946"/>
      <c r="P92" s="946"/>
      <c r="Q92" s="946"/>
      <c r="R92" s="946"/>
      <c r="T92" s="948" t="str">
        <f>IF(確３面!T92="","",確３面!T92)</f>
        <v/>
      </c>
      <c r="U92" s="948"/>
      <c r="V92" s="948"/>
      <c r="W92" s="948"/>
      <c r="X92" s="948"/>
      <c r="Y92" s="948"/>
      <c r="Z92" s="948"/>
      <c r="AA92" s="948"/>
      <c r="AB92" s="948"/>
      <c r="AC92" s="948"/>
      <c r="AD92" s="948"/>
      <c r="AE92" s="948"/>
    </row>
    <row r="93" spans="1:37" ht="13.5" customHeight="1" x14ac:dyDescent="0.15">
      <c r="B93" s="134" t="s">
        <v>251</v>
      </c>
      <c r="W93" s="230" t="str">
        <f>IF(確３面!W93="","",確３面!W93)</f>
        <v>□</v>
      </c>
      <c r="X93" s="134" t="s">
        <v>230</v>
      </c>
      <c r="Z93" s="230" t="str">
        <f>IF(確３面!Z93="","",確３面!Z93)</f>
        <v>■</v>
      </c>
      <c r="AA93" s="134" t="s">
        <v>231</v>
      </c>
    </row>
    <row r="94" spans="1:37" ht="13.5" customHeight="1" x14ac:dyDescent="0.15">
      <c r="B94" s="134" t="s">
        <v>252</v>
      </c>
    </row>
    <row r="95" spans="1:37" ht="13.5" customHeight="1" x14ac:dyDescent="0.15">
      <c r="H95" s="230" t="str">
        <f>IF(確３面!H95="","",確３面!H95)</f>
        <v>□</v>
      </c>
      <c r="I95" s="134" t="s">
        <v>253</v>
      </c>
      <c r="Q95" s="230" t="str">
        <f>IF(確３面!Q95="","",確３面!Q95)</f>
        <v>□</v>
      </c>
      <c r="R95" s="134" t="s">
        <v>254</v>
      </c>
      <c r="Z95" s="230" t="str">
        <f>IF(確３面!Z95="","",確３面!Z95)</f>
        <v>□</v>
      </c>
      <c r="AA95" s="134" t="s">
        <v>255</v>
      </c>
    </row>
    <row r="96" spans="1:37" ht="4.1500000000000004" customHeight="1" x14ac:dyDescent="0.1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row>
    <row r="97" spans="1:35" ht="4.1500000000000004" customHeight="1" x14ac:dyDescent="0.1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row>
    <row r="98" spans="1:35" ht="13.5" customHeight="1" x14ac:dyDescent="0.15">
      <c r="A98" s="134" t="s">
        <v>210</v>
      </c>
    </row>
    <row r="99" spans="1:35" ht="6" customHeight="1" x14ac:dyDescent="0.15"/>
    <row r="100" spans="1:35" ht="13.5" customHeight="1" x14ac:dyDescent="0.15">
      <c r="E100" s="948" t="str">
        <f>IF(確３面!E100="","",確３面!E100)</f>
        <v/>
      </c>
      <c r="F100" s="948"/>
      <c r="G100" s="948"/>
      <c r="H100" s="948"/>
      <c r="I100" s="948"/>
      <c r="J100" s="948"/>
      <c r="K100" s="948"/>
      <c r="L100" s="948"/>
      <c r="M100" s="948"/>
      <c r="N100" s="948"/>
      <c r="O100" s="948"/>
      <c r="P100" s="948"/>
      <c r="Q100" s="948"/>
      <c r="R100" s="948"/>
      <c r="S100" s="948"/>
      <c r="T100" s="948"/>
      <c r="U100" s="948"/>
      <c r="V100" s="948"/>
      <c r="W100" s="948"/>
      <c r="X100" s="948"/>
      <c r="Y100" s="948"/>
      <c r="Z100" s="948"/>
      <c r="AA100" s="948"/>
      <c r="AB100" s="948"/>
      <c r="AC100" s="948"/>
      <c r="AD100" s="948"/>
      <c r="AE100" s="948"/>
      <c r="AF100" s="948"/>
      <c r="AG100" s="948"/>
      <c r="AH100" s="948"/>
      <c r="AI100" s="948"/>
    </row>
    <row r="101" spans="1:35" ht="13.5" customHeight="1" x14ac:dyDescent="0.15">
      <c r="E101" s="948" t="str">
        <f>IF(確３面!E101="","",確３面!E101)</f>
        <v/>
      </c>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row>
    <row r="102" spans="1:35" ht="13.5" customHeight="1" x14ac:dyDescent="0.15">
      <c r="E102" s="948" t="str">
        <f>IF(確３面!E102="","",確３面!E102)</f>
        <v/>
      </c>
      <c r="F102" s="948"/>
      <c r="G102" s="948"/>
      <c r="H102" s="948"/>
      <c r="I102" s="948"/>
      <c r="J102" s="948"/>
      <c r="K102" s="948"/>
      <c r="L102" s="948"/>
      <c r="M102" s="948"/>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row>
    <row r="103" spans="1:35" ht="13.5" customHeight="1" x14ac:dyDescent="0.15">
      <c r="E103" s="948" t="str">
        <f>IF(確３面!E103="","",確３面!E103)</f>
        <v/>
      </c>
      <c r="F103" s="948"/>
      <c r="G103" s="948"/>
      <c r="H103" s="948"/>
      <c r="I103" s="948"/>
      <c r="J103" s="948"/>
      <c r="K103" s="948"/>
      <c r="L103" s="948"/>
      <c r="M103" s="948"/>
      <c r="N103" s="948"/>
      <c r="O103" s="948"/>
      <c r="P103" s="948"/>
      <c r="Q103" s="948"/>
      <c r="R103" s="948"/>
      <c r="S103" s="948"/>
      <c r="T103" s="948"/>
      <c r="U103" s="948"/>
      <c r="V103" s="948"/>
      <c r="W103" s="948"/>
      <c r="X103" s="948"/>
      <c r="Y103" s="948"/>
      <c r="Z103" s="948"/>
      <c r="AA103" s="948"/>
      <c r="AB103" s="948"/>
      <c r="AC103" s="948"/>
      <c r="AD103" s="948"/>
      <c r="AE103" s="948"/>
      <c r="AF103" s="948"/>
      <c r="AG103" s="948"/>
      <c r="AH103" s="948"/>
      <c r="AI103" s="948"/>
    </row>
    <row r="104" spans="1:35" ht="13.5" customHeight="1" x14ac:dyDescent="0.15">
      <c r="E104" s="948" t="str">
        <f>IF(確３面!E104="","",確３面!E104)</f>
        <v/>
      </c>
      <c r="F104" s="948"/>
      <c r="G104" s="948"/>
      <c r="H104" s="948"/>
      <c r="I104" s="948"/>
      <c r="J104" s="948"/>
      <c r="K104" s="948"/>
      <c r="L104" s="948"/>
      <c r="M104" s="948"/>
      <c r="N104" s="948"/>
      <c r="O104" s="948"/>
      <c r="P104" s="948"/>
      <c r="Q104" s="948"/>
      <c r="R104" s="948"/>
      <c r="S104" s="948"/>
      <c r="T104" s="948"/>
      <c r="U104" s="948"/>
      <c r="V104" s="948"/>
      <c r="W104" s="948"/>
      <c r="X104" s="948"/>
      <c r="Y104" s="948"/>
      <c r="Z104" s="948"/>
      <c r="AA104" s="948"/>
      <c r="AB104" s="948"/>
      <c r="AC104" s="948"/>
      <c r="AD104" s="948"/>
      <c r="AE104" s="948"/>
      <c r="AF104" s="948"/>
      <c r="AG104" s="948"/>
      <c r="AH104" s="948"/>
      <c r="AI104" s="948"/>
    </row>
    <row r="105" spans="1:35" ht="13.5" customHeight="1" x14ac:dyDescent="0.15">
      <c r="E105" s="948" t="str">
        <f>IF(確３面!E105="","",確３面!E105)</f>
        <v/>
      </c>
      <c r="F105" s="948"/>
      <c r="G105" s="948"/>
      <c r="H105" s="948"/>
      <c r="I105" s="948"/>
      <c r="J105" s="948"/>
      <c r="K105" s="948"/>
      <c r="L105" s="948"/>
      <c r="M105" s="948"/>
      <c r="N105" s="948"/>
      <c r="O105" s="948"/>
      <c r="P105" s="948"/>
      <c r="Q105" s="948"/>
      <c r="R105" s="948"/>
      <c r="S105" s="948"/>
      <c r="T105" s="948"/>
      <c r="U105" s="948"/>
      <c r="V105" s="948"/>
      <c r="W105" s="948"/>
      <c r="X105" s="948"/>
      <c r="Y105" s="948"/>
      <c r="Z105" s="948"/>
      <c r="AA105" s="948"/>
      <c r="AB105" s="948"/>
      <c r="AC105" s="948"/>
      <c r="AD105" s="948"/>
      <c r="AE105" s="948"/>
      <c r="AF105" s="948"/>
      <c r="AG105" s="948"/>
      <c r="AH105" s="948"/>
      <c r="AI105" s="948"/>
    </row>
    <row r="106" spans="1:35" ht="13.5" customHeight="1" x14ac:dyDescent="0.15">
      <c r="E106" s="948" t="str">
        <f>IF(確３面!E106="","",確３面!E106)</f>
        <v/>
      </c>
      <c r="F106" s="948"/>
      <c r="G106" s="948"/>
      <c r="H106" s="948"/>
      <c r="I106" s="948"/>
      <c r="J106" s="948"/>
      <c r="K106" s="948"/>
      <c r="L106" s="948"/>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row>
    <row r="107" spans="1:35" ht="4.150000000000000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35" ht="4.150000000000000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35" ht="13.5" customHeight="1" x14ac:dyDescent="0.15">
      <c r="A109" s="134" t="s">
        <v>211</v>
      </c>
      <c r="K109" s="134" t="str">
        <f>確３面!K109</f>
        <v>令和</v>
      </c>
      <c r="M109" s="280" t="str">
        <f>IF(確３面!M109="","",確３面!M109)</f>
        <v/>
      </c>
      <c r="N109" s="134" t="s">
        <v>212</v>
      </c>
      <c r="O109" s="280" t="str">
        <f>IF(確３面!O109="","",確３面!O109)</f>
        <v/>
      </c>
      <c r="P109" s="134" t="s">
        <v>125</v>
      </c>
      <c r="Q109" s="280" t="str">
        <f>IF(確３面!Q109="","",確３面!Q109)</f>
        <v/>
      </c>
      <c r="R109" s="134" t="s">
        <v>214</v>
      </c>
    </row>
    <row r="110" spans="1:35" ht="4.1500000000000004" customHeight="1" x14ac:dyDescent="0.15">
      <c r="A110" s="137"/>
      <c r="B110" s="137"/>
      <c r="C110" s="137"/>
      <c r="D110" s="137"/>
      <c r="E110" s="137"/>
      <c r="F110" s="137"/>
      <c r="G110" s="137"/>
      <c r="H110" s="137"/>
      <c r="I110" s="137"/>
      <c r="J110" s="137"/>
      <c r="K110" s="137"/>
      <c r="L110" s="137"/>
      <c r="M110" s="494"/>
      <c r="N110" s="137"/>
      <c r="O110" s="494"/>
      <c r="P110" s="137"/>
      <c r="Q110" s="494"/>
      <c r="R110" s="137"/>
      <c r="S110" s="137"/>
      <c r="T110" s="137"/>
      <c r="U110" s="137"/>
      <c r="V110" s="137"/>
      <c r="W110" s="137"/>
      <c r="X110" s="137"/>
      <c r="Y110" s="137"/>
      <c r="Z110" s="137"/>
      <c r="AA110" s="137"/>
      <c r="AB110" s="137"/>
      <c r="AC110" s="137"/>
      <c r="AD110" s="137"/>
      <c r="AE110" s="137"/>
      <c r="AF110" s="137"/>
      <c r="AG110" s="137"/>
      <c r="AH110" s="137"/>
      <c r="AI110" s="137"/>
    </row>
    <row r="111" spans="1:35" ht="4.1500000000000004" customHeight="1" x14ac:dyDescent="0.15">
      <c r="A111" s="177"/>
      <c r="B111" s="177"/>
      <c r="C111" s="177"/>
      <c r="D111" s="177"/>
      <c r="E111" s="177"/>
      <c r="F111" s="177"/>
      <c r="G111" s="177"/>
      <c r="H111" s="177"/>
      <c r="I111" s="177"/>
      <c r="J111" s="177"/>
      <c r="K111" s="177"/>
      <c r="L111" s="177"/>
      <c r="M111" s="495"/>
      <c r="N111" s="177"/>
      <c r="O111" s="495"/>
      <c r="P111" s="177"/>
      <c r="Q111" s="495"/>
      <c r="R111" s="177"/>
      <c r="S111" s="177"/>
      <c r="T111" s="177"/>
      <c r="U111" s="177"/>
      <c r="V111" s="177"/>
      <c r="W111" s="177"/>
      <c r="X111" s="177"/>
      <c r="Y111" s="177"/>
      <c r="Z111" s="177"/>
      <c r="AA111" s="177"/>
      <c r="AB111" s="177"/>
      <c r="AC111" s="177"/>
      <c r="AD111" s="177"/>
      <c r="AE111" s="177"/>
      <c r="AF111" s="177"/>
      <c r="AG111" s="177"/>
      <c r="AH111" s="177"/>
      <c r="AI111" s="177"/>
    </row>
    <row r="112" spans="1:35" ht="13.5" customHeight="1" x14ac:dyDescent="0.15">
      <c r="A112" s="134" t="s">
        <v>215</v>
      </c>
      <c r="K112" s="134" t="str">
        <f>確３面!K112</f>
        <v>令和</v>
      </c>
      <c r="M112" s="280" t="str">
        <f>IF(確３面!M112="","",確３面!M112)</f>
        <v/>
      </c>
      <c r="N112" s="134" t="s">
        <v>212</v>
      </c>
      <c r="O112" s="280" t="str">
        <f>IF(確３面!O112="","",確３面!O112)</f>
        <v/>
      </c>
      <c r="P112" s="134" t="s">
        <v>126</v>
      </c>
      <c r="Q112" s="280" t="str">
        <f>IF(確３面!Q112="","",確３面!Q112)</f>
        <v/>
      </c>
      <c r="R112" s="134" t="s">
        <v>214</v>
      </c>
    </row>
    <row r="113" spans="1:35" ht="4.150000000000000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row>
    <row r="114" spans="1:35" ht="4.150000000000000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35" ht="13.5" customHeight="1" x14ac:dyDescent="0.15">
      <c r="A115" s="134" t="s">
        <v>7</v>
      </c>
      <c r="S115" s="134" t="s">
        <v>82</v>
      </c>
      <c r="T115" s="152"/>
      <c r="U115" s="230"/>
      <c r="V115" s="230"/>
      <c r="W115" s="230"/>
    </row>
    <row r="116" spans="1:35" ht="13.5" customHeight="1" x14ac:dyDescent="0.15">
      <c r="D116" s="135" t="s">
        <v>13</v>
      </c>
      <c r="E116" s="134" t="s">
        <v>165</v>
      </c>
      <c r="F116" s="230" t="str">
        <f>IF(確３面!F116="","",確３面!F116)</f>
        <v/>
      </c>
      <c r="G116" s="134" t="s">
        <v>51</v>
      </c>
      <c r="H116" s="152" t="s">
        <v>16</v>
      </c>
      <c r="I116" s="134" t="str">
        <f>確３面!I116</f>
        <v>令和</v>
      </c>
      <c r="K116" s="280" t="str">
        <f>IF(確３面!K116="","",確３面!K116)</f>
        <v/>
      </c>
      <c r="L116" s="134" t="s">
        <v>212</v>
      </c>
      <c r="M116" s="280" t="str">
        <f>IF(確３面!M116="","",確３面!M116)</f>
        <v/>
      </c>
      <c r="N116" s="134" t="s">
        <v>126</v>
      </c>
      <c r="O116" s="280" t="str">
        <f>IF(確３面!O116="","",確３面!O116)</f>
        <v/>
      </c>
      <c r="P116" s="134" t="s">
        <v>214</v>
      </c>
      <c r="Q116" s="230" t="s">
        <v>13</v>
      </c>
      <c r="R116" s="969" t="str">
        <f>IF(確３面!R116="","",確３面!R116)</f>
        <v/>
      </c>
      <c r="S116" s="969"/>
      <c r="T116" s="969"/>
      <c r="U116" s="969"/>
      <c r="V116" s="969"/>
      <c r="W116" s="969"/>
      <c r="X116" s="969"/>
      <c r="Y116" s="969"/>
      <c r="Z116" s="969"/>
      <c r="AA116" s="969"/>
      <c r="AB116" s="969"/>
      <c r="AC116" s="969"/>
      <c r="AD116" s="969"/>
      <c r="AE116" s="969"/>
      <c r="AF116" s="969"/>
      <c r="AG116" s="969"/>
      <c r="AH116" s="969"/>
      <c r="AI116" s="230" t="s">
        <v>16</v>
      </c>
    </row>
    <row r="117" spans="1:35" ht="13.5" customHeight="1" x14ac:dyDescent="0.15">
      <c r="D117" s="135" t="s">
        <v>13</v>
      </c>
      <c r="E117" s="134" t="s">
        <v>165</v>
      </c>
      <c r="F117" s="230" t="str">
        <f>IF(確３面!F117="","",確３面!F117)</f>
        <v/>
      </c>
      <c r="G117" s="134" t="s">
        <v>51</v>
      </c>
      <c r="H117" s="152" t="s">
        <v>16</v>
      </c>
      <c r="I117" s="134" t="str">
        <f>確３面!I117</f>
        <v>令和</v>
      </c>
      <c r="K117" s="280" t="str">
        <f>IF(確３面!K117="","",確３面!K117)</f>
        <v/>
      </c>
      <c r="L117" s="134" t="s">
        <v>212</v>
      </c>
      <c r="M117" s="280" t="str">
        <f>IF(確３面!M117="","",確３面!M117)</f>
        <v/>
      </c>
      <c r="N117" s="134" t="s">
        <v>126</v>
      </c>
      <c r="O117" s="280" t="str">
        <f>IF(確３面!O117="","",確３面!O117)</f>
        <v/>
      </c>
      <c r="P117" s="134" t="s">
        <v>214</v>
      </c>
      <c r="Q117" s="230" t="s">
        <v>13</v>
      </c>
      <c r="R117" s="969" t="str">
        <f>IF(確３面!R117="","",確３面!R117)</f>
        <v/>
      </c>
      <c r="S117" s="969"/>
      <c r="T117" s="969"/>
      <c r="U117" s="969"/>
      <c r="V117" s="969"/>
      <c r="W117" s="969"/>
      <c r="X117" s="969"/>
      <c r="Y117" s="969"/>
      <c r="Z117" s="969"/>
      <c r="AA117" s="969"/>
      <c r="AB117" s="969"/>
      <c r="AC117" s="969"/>
      <c r="AD117" s="969"/>
      <c r="AE117" s="969"/>
      <c r="AF117" s="969"/>
      <c r="AG117" s="969"/>
      <c r="AH117" s="969"/>
      <c r="AI117" s="230" t="s">
        <v>16</v>
      </c>
    </row>
    <row r="118" spans="1:35" ht="13.5" customHeight="1" x14ac:dyDescent="0.15">
      <c r="D118" s="135" t="s">
        <v>13</v>
      </c>
      <c r="E118" s="134" t="s">
        <v>165</v>
      </c>
      <c r="F118" s="230" t="str">
        <f>IF(確３面!F118="","",確３面!F118)</f>
        <v/>
      </c>
      <c r="G118" s="134" t="s">
        <v>51</v>
      </c>
      <c r="H118" s="152" t="s">
        <v>16</v>
      </c>
      <c r="I118" s="134" t="str">
        <f>確３面!I118</f>
        <v>令和</v>
      </c>
      <c r="K118" s="280" t="str">
        <f>IF(確３面!K118="","",確３面!K118)</f>
        <v/>
      </c>
      <c r="L118" s="134" t="s">
        <v>212</v>
      </c>
      <c r="M118" s="280" t="str">
        <f>IF(確３面!M118="","",確３面!M118)</f>
        <v/>
      </c>
      <c r="N118" s="134" t="s">
        <v>126</v>
      </c>
      <c r="O118" s="280" t="str">
        <f>IF(確３面!O118="","",確３面!O118)</f>
        <v/>
      </c>
      <c r="P118" s="134" t="s">
        <v>214</v>
      </c>
      <c r="Q118" s="230" t="s">
        <v>13</v>
      </c>
      <c r="R118" s="969" t="str">
        <f>IF(確３面!R118="","",確３面!R118)</f>
        <v/>
      </c>
      <c r="S118" s="969"/>
      <c r="T118" s="969"/>
      <c r="U118" s="969"/>
      <c r="V118" s="969"/>
      <c r="W118" s="969"/>
      <c r="X118" s="969"/>
      <c r="Y118" s="969"/>
      <c r="Z118" s="969"/>
      <c r="AA118" s="969"/>
      <c r="AB118" s="969"/>
      <c r="AC118" s="969"/>
      <c r="AD118" s="969"/>
      <c r="AE118" s="969"/>
      <c r="AF118" s="969"/>
      <c r="AG118" s="969"/>
      <c r="AH118" s="969"/>
      <c r="AI118" s="230" t="s">
        <v>16</v>
      </c>
    </row>
    <row r="119" spans="1:35" ht="4.150000000000000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35" ht="4.150000000000000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35" ht="13.5" customHeight="1" x14ac:dyDescent="0.15">
      <c r="A121" s="134" t="s">
        <v>1161</v>
      </c>
    </row>
    <row r="122" spans="1:35" ht="5.45" customHeight="1" x14ac:dyDescent="0.15"/>
    <row r="123" spans="1:35" ht="13.5" customHeight="1" x14ac:dyDescent="0.15">
      <c r="E123" s="230" t="str">
        <f>確３面!AB141</f>
        <v>□</v>
      </c>
      <c r="F123" s="134" t="s">
        <v>1181</v>
      </c>
      <c r="H123" s="230" t="str">
        <f>確３面!AE141</f>
        <v>■</v>
      </c>
      <c r="I123" s="134" t="s">
        <v>1182</v>
      </c>
    </row>
    <row r="124" spans="1:35" ht="4.1500000000000004" customHeight="1" x14ac:dyDescent="0.1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row>
    <row r="125" spans="1:35" ht="4.1500000000000004" customHeight="1" x14ac:dyDescent="0.15">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row>
    <row r="126" spans="1:35" ht="13.5" customHeight="1" x14ac:dyDescent="0.15">
      <c r="A126" s="134" t="s">
        <v>1162</v>
      </c>
    </row>
    <row r="127" spans="1:35" ht="6.4" customHeight="1" x14ac:dyDescent="0.15"/>
    <row r="128" spans="1:35" ht="13.5" customHeight="1" x14ac:dyDescent="0.15">
      <c r="E128" s="230" t="str">
        <f>確３面!AB142</f>
        <v>□</v>
      </c>
      <c r="F128" s="134" t="s">
        <v>230</v>
      </c>
      <c r="H128" s="230" t="str">
        <f>確３面!AE142</f>
        <v>■</v>
      </c>
      <c r="I128" s="134" t="s">
        <v>231</v>
      </c>
    </row>
    <row r="129" spans="1:69" ht="4.1500000000000004" customHeight="1" x14ac:dyDescent="0.15"/>
    <row r="130" spans="1:69" ht="3.75" customHeight="1" x14ac:dyDescent="0.15">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BO130" s="273"/>
      <c r="BP130" s="384"/>
      <c r="BQ130" s="247"/>
    </row>
    <row r="131" spans="1:69" ht="13.5" customHeight="1" x14ac:dyDescent="0.15">
      <c r="A131" s="134" t="s">
        <v>1426</v>
      </c>
      <c r="AJ131" s="118"/>
      <c r="BO131" s="273"/>
      <c r="BP131" s="384"/>
      <c r="BQ131" s="247"/>
    </row>
    <row r="132" spans="1:69" ht="13.5" customHeight="1" x14ac:dyDescent="0.15">
      <c r="E132" s="948" t="str">
        <f>IF(確３面!E122="","",確３面!E122)</f>
        <v/>
      </c>
      <c r="F132" s="948"/>
      <c r="G132" s="948"/>
      <c r="H132" s="948"/>
      <c r="I132" s="948"/>
      <c r="J132" s="948"/>
      <c r="K132" s="948"/>
      <c r="L132" s="948"/>
      <c r="M132" s="948"/>
      <c r="N132" s="948"/>
      <c r="O132" s="948"/>
      <c r="P132" s="948"/>
      <c r="Q132" s="948"/>
      <c r="R132" s="948"/>
      <c r="S132" s="948"/>
      <c r="T132" s="948"/>
      <c r="U132" s="948"/>
      <c r="V132" s="948"/>
      <c r="W132" s="948"/>
      <c r="X132" s="948"/>
      <c r="Y132" s="948"/>
      <c r="Z132" s="948"/>
      <c r="AA132" s="948"/>
      <c r="AB132" s="948"/>
      <c r="AC132" s="948"/>
      <c r="AD132" s="948"/>
      <c r="AE132" s="948"/>
      <c r="AF132" s="948"/>
      <c r="AG132" s="948"/>
      <c r="AH132" s="948"/>
      <c r="AI132" s="948"/>
      <c r="AJ132" s="118"/>
      <c r="BO132" s="273"/>
      <c r="BP132" s="384"/>
      <c r="BQ132" s="247"/>
    </row>
    <row r="133" spans="1:69" ht="13.5" customHeight="1" x14ac:dyDescent="0.15">
      <c r="E133" s="948" t="str">
        <f>IF(確３面!E123="","",確３面!E123)</f>
        <v/>
      </c>
      <c r="F133" s="948"/>
      <c r="G133" s="948"/>
      <c r="H133" s="948"/>
      <c r="I133" s="948"/>
      <c r="J133" s="948"/>
      <c r="K133" s="948"/>
      <c r="L133" s="948"/>
      <c r="M133" s="948"/>
      <c r="N133" s="948"/>
      <c r="O133" s="948"/>
      <c r="P133" s="948"/>
      <c r="Q133" s="948"/>
      <c r="R133" s="948"/>
      <c r="S133" s="948"/>
      <c r="T133" s="948"/>
      <c r="U133" s="948"/>
      <c r="V133" s="948"/>
      <c r="W133" s="948"/>
      <c r="X133" s="948"/>
      <c r="Y133" s="948"/>
      <c r="Z133" s="948"/>
      <c r="AA133" s="948"/>
      <c r="AB133" s="948"/>
      <c r="AC133" s="948"/>
      <c r="AD133" s="948"/>
      <c r="AE133" s="948"/>
      <c r="AF133" s="948"/>
      <c r="AG133" s="948"/>
      <c r="AH133" s="948"/>
      <c r="AI133" s="948"/>
      <c r="AJ133" s="118"/>
      <c r="BO133" s="273"/>
      <c r="BP133" s="384"/>
      <c r="BQ133" s="247"/>
    </row>
    <row r="134" spans="1:69" ht="13.5" customHeight="1" x14ac:dyDescent="0.15">
      <c r="E134" s="948" t="str">
        <f>IF(確３面!E124="","",確３面!E124)</f>
        <v/>
      </c>
      <c r="F134" s="948"/>
      <c r="G134" s="948"/>
      <c r="H134" s="948"/>
      <c r="I134" s="948"/>
      <c r="J134" s="948"/>
      <c r="K134" s="948"/>
      <c r="L134" s="948"/>
      <c r="M134" s="948"/>
      <c r="N134" s="948"/>
      <c r="O134" s="948"/>
      <c r="P134" s="948"/>
      <c r="Q134" s="948"/>
      <c r="R134" s="948"/>
      <c r="S134" s="948"/>
      <c r="T134" s="948"/>
      <c r="U134" s="948"/>
      <c r="V134" s="948"/>
      <c r="W134" s="948"/>
      <c r="X134" s="948"/>
      <c r="Y134" s="948"/>
      <c r="Z134" s="948"/>
      <c r="AA134" s="948"/>
      <c r="AB134" s="948"/>
      <c r="AC134" s="948"/>
      <c r="AD134" s="948"/>
      <c r="AE134" s="948"/>
      <c r="AF134" s="948"/>
      <c r="AG134" s="948"/>
      <c r="AH134" s="948"/>
      <c r="AI134" s="948"/>
      <c r="AJ134" s="118"/>
      <c r="BO134" s="273"/>
      <c r="BP134" s="384"/>
      <c r="BQ134" s="247"/>
    </row>
    <row r="135" spans="1:69" ht="13.5" customHeight="1" x14ac:dyDescent="0.15">
      <c r="E135" s="948" t="str">
        <f>IF(確３面!E125="","",確３面!E125)</f>
        <v/>
      </c>
      <c r="F135" s="948"/>
      <c r="G135" s="948"/>
      <c r="H135" s="948"/>
      <c r="I135" s="948"/>
      <c r="J135" s="948"/>
      <c r="K135" s="948"/>
      <c r="L135" s="948"/>
      <c r="M135" s="948"/>
      <c r="N135" s="948"/>
      <c r="O135" s="948"/>
      <c r="P135" s="948"/>
      <c r="Q135" s="948"/>
      <c r="R135" s="948"/>
      <c r="S135" s="948"/>
      <c r="T135" s="948"/>
      <c r="U135" s="948"/>
      <c r="V135" s="948"/>
      <c r="W135" s="948"/>
      <c r="X135" s="948"/>
      <c r="Y135" s="948"/>
      <c r="Z135" s="948"/>
      <c r="AA135" s="948"/>
      <c r="AB135" s="948"/>
      <c r="AC135" s="948"/>
      <c r="AD135" s="948"/>
      <c r="AE135" s="948"/>
      <c r="AF135" s="948"/>
      <c r="AG135" s="948"/>
      <c r="AH135" s="948"/>
      <c r="AI135" s="948"/>
      <c r="AJ135" s="118"/>
      <c r="BO135" s="273"/>
      <c r="BP135" s="384"/>
      <c r="BQ135" s="247"/>
    </row>
    <row r="136" spans="1:69" ht="13.5" customHeight="1" x14ac:dyDescent="0.15">
      <c r="E136" s="948" t="str">
        <f>IF(確３面!E126="","",確３面!E126)</f>
        <v/>
      </c>
      <c r="F136" s="948"/>
      <c r="G136" s="948"/>
      <c r="H136" s="948"/>
      <c r="I136" s="948"/>
      <c r="J136" s="948"/>
      <c r="K136" s="948"/>
      <c r="L136" s="948"/>
      <c r="M136" s="948"/>
      <c r="N136" s="948"/>
      <c r="O136" s="948"/>
      <c r="P136" s="948"/>
      <c r="Q136" s="948"/>
      <c r="R136" s="948"/>
      <c r="S136" s="948"/>
      <c r="T136" s="948"/>
      <c r="U136" s="948"/>
      <c r="V136" s="948"/>
      <c r="W136" s="948"/>
      <c r="X136" s="948"/>
      <c r="Y136" s="948"/>
      <c r="Z136" s="948"/>
      <c r="AA136" s="948"/>
      <c r="AB136" s="948"/>
      <c r="AC136" s="948"/>
      <c r="AD136" s="948"/>
      <c r="AE136" s="948"/>
      <c r="AF136" s="948"/>
      <c r="AG136" s="948"/>
      <c r="AH136" s="948"/>
      <c r="AI136" s="948"/>
      <c r="AJ136" s="118"/>
      <c r="BO136" s="273"/>
      <c r="BP136" s="384"/>
      <c r="BQ136" s="247"/>
    </row>
    <row r="137" spans="1:69" ht="13.5" customHeight="1" x14ac:dyDescent="0.15">
      <c r="E137" s="948" t="str">
        <f>IF(確３面!E127="","",確３面!E127)</f>
        <v/>
      </c>
      <c r="F137" s="948"/>
      <c r="G137" s="948"/>
      <c r="H137" s="948"/>
      <c r="I137" s="948"/>
      <c r="J137" s="948"/>
      <c r="K137" s="948"/>
      <c r="L137" s="948"/>
      <c r="M137" s="948"/>
      <c r="N137" s="948"/>
      <c r="O137" s="948"/>
      <c r="P137" s="948"/>
      <c r="Q137" s="948"/>
      <c r="R137" s="948"/>
      <c r="S137" s="948"/>
      <c r="T137" s="948"/>
      <c r="U137" s="948"/>
      <c r="V137" s="948"/>
      <c r="W137" s="948"/>
      <c r="X137" s="948"/>
      <c r="Y137" s="948"/>
      <c r="Z137" s="948"/>
      <c r="AA137" s="948"/>
      <c r="AB137" s="948"/>
      <c r="AC137" s="948"/>
      <c r="AD137" s="948"/>
      <c r="AE137" s="948"/>
      <c r="AF137" s="948"/>
      <c r="AG137" s="948"/>
      <c r="AH137" s="948"/>
      <c r="AI137" s="948"/>
      <c r="AJ137" s="118"/>
      <c r="BO137" s="273"/>
      <c r="BP137" s="384"/>
      <c r="BQ137" s="247"/>
    </row>
    <row r="138" spans="1:69" ht="13.5" customHeight="1" x14ac:dyDescent="0.15">
      <c r="E138" s="948" t="str">
        <f>IF(確３面!E128="","",確３面!E128)</f>
        <v/>
      </c>
      <c r="F138" s="948"/>
      <c r="G138" s="948"/>
      <c r="H138" s="948"/>
      <c r="I138" s="948"/>
      <c r="J138" s="948"/>
      <c r="K138" s="948"/>
      <c r="L138" s="948"/>
      <c r="M138" s="948"/>
      <c r="N138" s="948"/>
      <c r="O138" s="948"/>
      <c r="P138" s="948"/>
      <c r="Q138" s="948"/>
      <c r="R138" s="948"/>
      <c r="S138" s="948"/>
      <c r="T138" s="948"/>
      <c r="U138" s="948"/>
      <c r="V138" s="948"/>
      <c r="W138" s="948"/>
      <c r="X138" s="948"/>
      <c r="Y138" s="948"/>
      <c r="Z138" s="948"/>
      <c r="AA138" s="948"/>
      <c r="AB138" s="948"/>
      <c r="AC138" s="948"/>
      <c r="AD138" s="948"/>
      <c r="AE138" s="948"/>
      <c r="AF138" s="948"/>
      <c r="AG138" s="948"/>
      <c r="AH138" s="948"/>
      <c r="AI138" s="948"/>
      <c r="AJ138" s="118"/>
      <c r="BO138" s="273"/>
      <c r="BP138" s="384"/>
      <c r="BQ138" s="247"/>
    </row>
    <row r="139" spans="1:69" ht="4.1500000000000004" customHeight="1" x14ac:dyDescent="0.15">
      <c r="A139" s="137"/>
      <c r="B139" s="137"/>
      <c r="C139" s="137"/>
      <c r="D139" s="137"/>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row>
    <row r="140" spans="1:69" ht="4.1500000000000004" customHeight="1" x14ac:dyDescent="0.15"/>
    <row r="141" spans="1:69" ht="13.5" customHeight="1" x14ac:dyDescent="0.15">
      <c r="A141" s="134" t="s">
        <v>1165</v>
      </c>
      <c r="Y141" s="134" t="str">
        <f>IF(確４面!AY64="■","住宅用火災警報器設置あり","")</f>
        <v/>
      </c>
    </row>
    <row r="142" spans="1:69" ht="6" customHeight="1" x14ac:dyDescent="0.15"/>
    <row r="143" spans="1:69" ht="13.5" customHeight="1" x14ac:dyDescent="0.15">
      <c r="E143" s="948" t="str">
        <f>IF(確３面!E132="","",確３面!E132)</f>
        <v/>
      </c>
      <c r="F143" s="948"/>
      <c r="G143" s="948"/>
      <c r="H143" s="948"/>
      <c r="I143" s="948"/>
      <c r="J143" s="948"/>
      <c r="K143" s="948"/>
      <c r="L143" s="948"/>
      <c r="M143" s="948"/>
      <c r="N143" s="948"/>
      <c r="O143" s="948"/>
      <c r="P143" s="948"/>
      <c r="Q143" s="948"/>
      <c r="R143" s="948"/>
      <c r="S143" s="948"/>
      <c r="T143" s="948"/>
      <c r="U143" s="948"/>
      <c r="V143" s="948"/>
      <c r="W143" s="948"/>
      <c r="X143" s="948"/>
      <c r="Y143" s="948"/>
      <c r="Z143" s="948"/>
      <c r="AA143" s="948"/>
      <c r="AB143" s="948"/>
      <c r="AC143" s="948"/>
      <c r="AD143" s="948"/>
      <c r="AE143" s="948"/>
      <c r="AF143" s="948"/>
      <c r="AG143" s="948"/>
      <c r="AH143" s="948"/>
      <c r="AI143" s="948"/>
    </row>
    <row r="144" spans="1:69" ht="13.5" customHeight="1" x14ac:dyDescent="0.15">
      <c r="E144" s="948" t="str">
        <f>IF(確３面!E133="","",確３面!E133)</f>
        <v/>
      </c>
      <c r="F144" s="948"/>
      <c r="G144" s="948"/>
      <c r="H144" s="948"/>
      <c r="I144" s="948"/>
      <c r="J144" s="948"/>
      <c r="K144" s="948"/>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8" ht="13.5" customHeight="1" x14ac:dyDescent="0.15">
      <c r="E145" s="948" t="str">
        <f>IF(確３面!E134="","",確３面!E134)</f>
        <v/>
      </c>
      <c r="F145" s="948"/>
      <c r="G145" s="948"/>
      <c r="H145" s="948"/>
      <c r="I145" s="948"/>
      <c r="J145" s="948"/>
      <c r="K145" s="948"/>
      <c r="L145" s="948"/>
      <c r="M145" s="948"/>
      <c r="N145" s="948"/>
      <c r="O145" s="948"/>
      <c r="P145" s="948"/>
      <c r="Q145" s="948"/>
      <c r="R145" s="948"/>
      <c r="S145" s="948"/>
      <c r="T145" s="948"/>
      <c r="U145" s="948"/>
      <c r="V145" s="948"/>
      <c r="W145" s="948"/>
      <c r="X145" s="948"/>
      <c r="Y145" s="948"/>
      <c r="Z145" s="948"/>
      <c r="AA145" s="948"/>
      <c r="AB145" s="948"/>
      <c r="AC145" s="948"/>
      <c r="AD145" s="948"/>
      <c r="AE145" s="948"/>
      <c r="AF145" s="948"/>
      <c r="AG145" s="948"/>
      <c r="AH145" s="948"/>
      <c r="AI145" s="948"/>
    </row>
    <row r="146" spans="1:38" ht="13.5" customHeight="1" x14ac:dyDescent="0.15">
      <c r="E146" s="948" t="str">
        <f>IF(確３面!E135="","",確３面!E135)</f>
        <v/>
      </c>
      <c r="F146" s="948"/>
      <c r="G146" s="948"/>
      <c r="H146" s="948"/>
      <c r="I146" s="948"/>
      <c r="J146" s="948"/>
      <c r="K146" s="948"/>
      <c r="L146" s="948"/>
      <c r="M146" s="948"/>
      <c r="N146" s="948"/>
      <c r="O146" s="948"/>
      <c r="P146" s="948"/>
      <c r="Q146" s="948"/>
      <c r="R146" s="948"/>
      <c r="S146" s="948"/>
      <c r="T146" s="948"/>
      <c r="U146" s="948"/>
      <c r="V146" s="948"/>
      <c r="W146" s="948"/>
      <c r="X146" s="948"/>
      <c r="Y146" s="948"/>
      <c r="Z146" s="948"/>
      <c r="AA146" s="948"/>
      <c r="AB146" s="948"/>
      <c r="AC146" s="948"/>
      <c r="AD146" s="948"/>
      <c r="AE146" s="948"/>
      <c r="AF146" s="948"/>
      <c r="AG146" s="948"/>
      <c r="AH146" s="948"/>
      <c r="AI146" s="948"/>
    </row>
    <row r="147" spans="1:38" x14ac:dyDescent="0.15">
      <c r="E147" s="948" t="str">
        <f>IF(確３面!E136="","",確３面!E136)</f>
        <v/>
      </c>
      <c r="F147" s="948"/>
      <c r="G147" s="948"/>
      <c r="H147" s="948"/>
      <c r="I147" s="948"/>
      <c r="J147" s="948"/>
      <c r="K147" s="948"/>
      <c r="L147" s="948"/>
      <c r="M147" s="948"/>
      <c r="N147" s="948"/>
      <c r="O147" s="948"/>
      <c r="P147" s="948"/>
      <c r="Q147" s="948"/>
      <c r="R147" s="948"/>
      <c r="S147" s="948"/>
      <c r="T147" s="948"/>
      <c r="U147" s="948"/>
      <c r="V147" s="948"/>
      <c r="W147" s="948"/>
      <c r="X147" s="948"/>
      <c r="Y147" s="948"/>
      <c r="Z147" s="948"/>
      <c r="AA147" s="948"/>
      <c r="AB147" s="948"/>
      <c r="AC147" s="948"/>
      <c r="AD147" s="948"/>
      <c r="AE147" s="948"/>
      <c r="AF147" s="948"/>
      <c r="AG147" s="948"/>
      <c r="AH147" s="948"/>
      <c r="AI147" s="948"/>
    </row>
    <row r="148" spans="1:38" x14ac:dyDescent="0.15">
      <c r="E148" s="948" t="str">
        <f>IF(確３面!E137="","",確３面!E137)</f>
        <v/>
      </c>
      <c r="F148" s="948"/>
      <c r="G148" s="948"/>
      <c r="H148" s="948"/>
      <c r="I148" s="948"/>
      <c r="J148" s="948"/>
      <c r="K148" s="948"/>
      <c r="L148" s="948"/>
      <c r="M148" s="948"/>
      <c r="N148" s="948"/>
      <c r="O148" s="948"/>
      <c r="P148" s="948"/>
      <c r="Q148" s="948"/>
      <c r="R148" s="948"/>
      <c r="S148" s="948"/>
      <c r="T148" s="948"/>
      <c r="U148" s="948"/>
      <c r="V148" s="948"/>
      <c r="W148" s="948"/>
      <c r="X148" s="948"/>
      <c r="Y148" s="948"/>
      <c r="Z148" s="948"/>
      <c r="AA148" s="948"/>
      <c r="AB148" s="948"/>
      <c r="AC148" s="948"/>
      <c r="AD148" s="948"/>
      <c r="AE148" s="948"/>
      <c r="AF148" s="948"/>
      <c r="AG148" s="948"/>
      <c r="AH148" s="948"/>
      <c r="AI148" s="948"/>
    </row>
    <row r="149" spans="1:38" x14ac:dyDescent="0.15">
      <c r="E149" s="948" t="str">
        <f>IF(確３面!E138="","",確３面!E138)</f>
        <v/>
      </c>
      <c r="F149" s="948"/>
      <c r="G149" s="948"/>
      <c r="H149" s="948"/>
      <c r="I149" s="948"/>
      <c r="J149" s="948"/>
      <c r="K149" s="948"/>
      <c r="L149" s="948"/>
      <c r="M149" s="948"/>
      <c r="N149" s="948"/>
      <c r="O149" s="948"/>
      <c r="P149" s="948"/>
      <c r="Q149" s="948"/>
      <c r="R149" s="948"/>
      <c r="S149" s="948"/>
      <c r="T149" s="948"/>
      <c r="U149" s="948"/>
      <c r="V149" s="948"/>
      <c r="W149" s="948"/>
      <c r="X149" s="948"/>
      <c r="Y149" s="948"/>
      <c r="Z149" s="948"/>
      <c r="AA149" s="948"/>
      <c r="AB149" s="948"/>
      <c r="AC149" s="948"/>
      <c r="AD149" s="948"/>
      <c r="AE149" s="948"/>
      <c r="AF149" s="948"/>
      <c r="AG149" s="948"/>
      <c r="AH149" s="948"/>
      <c r="AI149" s="948"/>
    </row>
    <row r="150" spans="1:38" ht="6.95" customHeight="1" thickBot="1" x14ac:dyDescent="0.2">
      <c r="A150" s="605"/>
      <c r="B150" s="605"/>
      <c r="C150" s="605"/>
      <c r="D150" s="605"/>
      <c r="E150" s="605"/>
      <c r="F150" s="605"/>
      <c r="G150" s="605"/>
      <c r="H150" s="605"/>
      <c r="I150" s="605"/>
      <c r="J150" s="605"/>
      <c r="K150" s="605"/>
      <c r="L150" s="605"/>
      <c r="M150" s="605"/>
      <c r="N150" s="605"/>
      <c r="O150" s="605"/>
      <c r="P150" s="605"/>
      <c r="Q150" s="605"/>
      <c r="R150" s="605"/>
      <c r="S150" s="605"/>
      <c r="T150" s="605"/>
      <c r="U150" s="605"/>
      <c r="V150" s="605"/>
      <c r="W150" s="605"/>
      <c r="X150" s="605"/>
      <c r="Y150" s="605"/>
      <c r="Z150" s="605"/>
      <c r="AA150" s="605"/>
      <c r="AB150" s="605"/>
      <c r="AC150" s="605"/>
      <c r="AD150" s="605"/>
      <c r="AE150" s="605"/>
      <c r="AF150" s="605"/>
      <c r="AG150" s="605"/>
      <c r="AH150" s="605"/>
      <c r="AI150" s="605"/>
      <c r="AJ150" s="352"/>
      <c r="AK150" s="352"/>
      <c r="AL150" s="352"/>
    </row>
    <row r="151" spans="1:38" ht="13.5" thickTop="1" x14ac:dyDescent="0.15"/>
  </sheetData>
  <sheetProtection algorithmName="SHA-512" hashValue="jONbxGBtFZ7XGp1KTGm6mDy8q1ZWDzfXCKlXKyauJGkzDwClWvboaSE1hRgQ8GoH3uoq08sJYqYfFkoEsoUsaw==" saltValue="6ms3hCpg8x+a5gjY+VIIsw==" spinCount="100000" sheet="1" objects="1" scenarios="1"/>
  <mergeCells count="137">
    <mergeCell ref="B77:I77"/>
    <mergeCell ref="B78:I78"/>
    <mergeCell ref="K67:P67"/>
    <mergeCell ref="S67:X67"/>
    <mergeCell ref="AA67:AF67"/>
    <mergeCell ref="K74:P74"/>
    <mergeCell ref="S74:X74"/>
    <mergeCell ref="AA74:AF74"/>
    <mergeCell ref="K75:P75"/>
    <mergeCell ref="S75:X75"/>
    <mergeCell ref="AA75:AF75"/>
    <mergeCell ref="K77:P77"/>
    <mergeCell ref="K78:P78"/>
    <mergeCell ref="B71:I71"/>
    <mergeCell ref="B70:I70"/>
    <mergeCell ref="B72:I72"/>
    <mergeCell ref="K69:P69"/>
    <mergeCell ref="S69:X69"/>
    <mergeCell ref="AA69:AF69"/>
    <mergeCell ref="B67:I67"/>
    <mergeCell ref="B69:I69"/>
    <mergeCell ref="B74:I74"/>
    <mergeCell ref="B75:I75"/>
    <mergeCell ref="B76:I76"/>
    <mergeCell ref="O24:X24"/>
    <mergeCell ref="D24:M24"/>
    <mergeCell ref="Z23:AI23"/>
    <mergeCell ref="E143:AI143"/>
    <mergeCell ref="E144:AI144"/>
    <mergeCell ref="K90:P90"/>
    <mergeCell ref="S90:X90"/>
    <mergeCell ref="K91:P91"/>
    <mergeCell ref="S91:X91"/>
    <mergeCell ref="E100:AI100"/>
    <mergeCell ref="E101:AI101"/>
    <mergeCell ref="E102:AI102"/>
    <mergeCell ref="J92:R92"/>
    <mergeCell ref="T92:AE92"/>
    <mergeCell ref="N84:P84"/>
    <mergeCell ref="N85:P85"/>
    <mergeCell ref="K89:P89"/>
    <mergeCell ref="S89:X89"/>
    <mergeCell ref="K76:P76"/>
    <mergeCell ref="S76:X76"/>
    <mergeCell ref="AA76:AF76"/>
    <mergeCell ref="K70:P70"/>
    <mergeCell ref="S70:X70"/>
    <mergeCell ref="AA70:AF70"/>
    <mergeCell ref="E145:AI145"/>
    <mergeCell ref="E146:AI146"/>
    <mergeCell ref="E147:AI147"/>
    <mergeCell ref="E149:AI149"/>
    <mergeCell ref="E132:AI132"/>
    <mergeCell ref="E133:AI133"/>
    <mergeCell ref="E134:AI134"/>
    <mergeCell ref="E135:AI135"/>
    <mergeCell ref="E103:AI103"/>
    <mergeCell ref="E104:AI104"/>
    <mergeCell ref="E105:AI105"/>
    <mergeCell ref="E106:AI106"/>
    <mergeCell ref="R116:AH116"/>
    <mergeCell ref="R117:AH117"/>
    <mergeCell ref="R118:AH118"/>
    <mergeCell ref="E136:AI136"/>
    <mergeCell ref="E137:AI137"/>
    <mergeCell ref="E138:AI138"/>
    <mergeCell ref="E148:AI148"/>
    <mergeCell ref="K71:P71"/>
    <mergeCell ref="S71:X71"/>
    <mergeCell ref="AA71:AF71"/>
    <mergeCell ref="K72:P72"/>
    <mergeCell ref="S72:X72"/>
    <mergeCell ref="AA72:AF72"/>
    <mergeCell ref="B64:I64"/>
    <mergeCell ref="K64:P64"/>
    <mergeCell ref="S64:X64"/>
    <mergeCell ref="AA64:AF64"/>
    <mergeCell ref="K66:P66"/>
    <mergeCell ref="S66:X66"/>
    <mergeCell ref="AA66:AF66"/>
    <mergeCell ref="B68:I68"/>
    <mergeCell ref="K68:P68"/>
    <mergeCell ref="S68:X68"/>
    <mergeCell ref="AA68:AF68"/>
    <mergeCell ref="K57:P57"/>
    <mergeCell ref="K61:P61"/>
    <mergeCell ref="S61:X61"/>
    <mergeCell ref="AA61:AF61"/>
    <mergeCell ref="K63:P63"/>
    <mergeCell ref="S63:X63"/>
    <mergeCell ref="AA63:AF63"/>
    <mergeCell ref="K56:P56"/>
    <mergeCell ref="S56:X56"/>
    <mergeCell ref="AA56:AF56"/>
    <mergeCell ref="J47:M47"/>
    <mergeCell ref="O47:AH47"/>
    <mergeCell ref="A50:F50"/>
    <mergeCell ref="H50:I50"/>
    <mergeCell ref="K50:L50"/>
    <mergeCell ref="N50:O50"/>
    <mergeCell ref="Q50:R50"/>
    <mergeCell ref="K54:P54"/>
    <mergeCell ref="S54:X54"/>
    <mergeCell ref="AA54:AF54"/>
    <mergeCell ref="K39:P39"/>
    <mergeCell ref="S39:X39"/>
    <mergeCell ref="AA39:AF39"/>
    <mergeCell ref="K40:P40"/>
    <mergeCell ref="K41:P41"/>
    <mergeCell ref="T42:W42"/>
    <mergeCell ref="T43:W43"/>
    <mergeCell ref="J44:O44"/>
    <mergeCell ref="Q44:AI44"/>
    <mergeCell ref="A1:AI2"/>
    <mergeCell ref="H6:AI8"/>
    <mergeCell ref="H11:AI11"/>
    <mergeCell ref="D23:J23"/>
    <mergeCell ref="O23:X23"/>
    <mergeCell ref="B73:I73"/>
    <mergeCell ref="K73:P73"/>
    <mergeCell ref="S73:X73"/>
    <mergeCell ref="AA73:AF73"/>
    <mergeCell ref="M28:P28"/>
    <mergeCell ref="M29:P29"/>
    <mergeCell ref="A32:F32"/>
    <mergeCell ref="K33:P33"/>
    <mergeCell ref="S33:X33"/>
    <mergeCell ref="AA33:AF33"/>
    <mergeCell ref="K34:P34"/>
    <mergeCell ref="S34:X34"/>
    <mergeCell ref="AA34:AF34"/>
    <mergeCell ref="K35:P35"/>
    <mergeCell ref="S35:X35"/>
    <mergeCell ref="AA35:AF35"/>
    <mergeCell ref="K37:P37"/>
    <mergeCell ref="S37:X37"/>
    <mergeCell ref="AA37:AF37"/>
  </mergeCells>
  <phoneticPr fontId="2"/>
  <dataValidations disablePrompts="1" count="3">
    <dataValidation errorStyle="warning" imeMode="off" allowBlank="1" showInputMessage="1" showErrorMessage="1" sqref="K57" xr:uid="{00000000-0002-0000-1000-000000000000}"/>
    <dataValidation imeMode="halfAlpha" allowBlank="1" showInputMessage="1" showErrorMessage="1" sqref="S55:X56 K55:P56" xr:uid="{00000000-0002-0000-1000-000001000000}"/>
    <dataValidation imeMode="off" allowBlank="1" showInputMessage="1" showErrorMessage="1" sqref="AA55:AF56" xr:uid="{00000000-0002-0000-1000-000002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1" manualBreakCount="1">
    <brk id="80"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A1:AM109"/>
  <sheetViews>
    <sheetView view="pageBreakPreview" zoomScaleNormal="100" zoomScaleSheetLayoutView="100" workbookViewId="0">
      <selection sqref="A1:AI2"/>
    </sheetView>
  </sheetViews>
  <sheetFormatPr defaultColWidth="2.625" defaultRowHeight="13.5" x14ac:dyDescent="0.15"/>
  <cols>
    <col min="1" max="34" width="2.625" style="1" customWidth="1"/>
    <col min="35" max="16384" width="2.625" style="1"/>
  </cols>
  <sheetData>
    <row r="1" spans="1:39" x14ac:dyDescent="0.15">
      <c r="A1" s="1119" t="s">
        <v>142</v>
      </c>
      <c r="B1" s="1119"/>
      <c r="C1" s="1119"/>
      <c r="D1" s="1119"/>
      <c r="E1" s="1119"/>
      <c r="F1" s="1119"/>
      <c r="G1" s="1119"/>
      <c r="H1" s="1119"/>
      <c r="I1" s="1119"/>
      <c r="J1" s="1119"/>
      <c r="K1" s="1119"/>
      <c r="L1" s="1119"/>
      <c r="M1" s="1119"/>
      <c r="N1" s="1119"/>
      <c r="O1" s="1119"/>
      <c r="P1" s="1119"/>
      <c r="Q1" s="1119"/>
      <c r="R1" s="1119"/>
      <c r="S1" s="1119"/>
      <c r="T1" s="1119"/>
      <c r="U1" s="1119"/>
      <c r="V1" s="1119"/>
      <c r="W1" s="1119"/>
      <c r="X1" s="1119"/>
      <c r="Y1" s="1119"/>
      <c r="Z1" s="1119"/>
      <c r="AA1" s="1119"/>
      <c r="AB1" s="1119"/>
      <c r="AC1" s="1119"/>
      <c r="AD1" s="1119"/>
      <c r="AE1" s="1119"/>
      <c r="AF1" s="1119"/>
      <c r="AG1" s="1119"/>
      <c r="AH1" s="1119"/>
      <c r="AI1" s="1119"/>
    </row>
    <row r="2" spans="1:39" ht="13.5" customHeight="1" x14ac:dyDescent="0.15">
      <c r="A2" s="1119"/>
      <c r="B2" s="1119"/>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c r="AF2" s="1119"/>
      <c r="AG2" s="1119"/>
      <c r="AH2" s="1119"/>
      <c r="AI2" s="1119"/>
    </row>
    <row r="3" spans="1:39"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9" ht="6.75" customHeight="1" x14ac:dyDescent="0.15"/>
    <row r="5" spans="1:39" ht="13.5" customHeight="1" x14ac:dyDescent="0.15">
      <c r="A5" s="1" t="s">
        <v>143</v>
      </c>
      <c r="AM5" s="1" t="s">
        <v>1019</v>
      </c>
    </row>
    <row r="6" spans="1:39" ht="13.5" customHeight="1" x14ac:dyDescent="0.15">
      <c r="AM6" s="1" t="s">
        <v>1020</v>
      </c>
    </row>
    <row r="7" spans="1:39" ht="13.5" customHeight="1" x14ac:dyDescent="0.15"/>
    <row r="8" spans="1:39" ht="13.5" customHeight="1" x14ac:dyDescent="0.15"/>
    <row r="9" spans="1:39" ht="13.5" customHeight="1" x14ac:dyDescent="0.15"/>
    <row r="10" spans="1:39" ht="13.5" customHeight="1" x14ac:dyDescent="0.15"/>
    <row r="11" spans="1:39" ht="13.5" customHeight="1" x14ac:dyDescent="0.15"/>
    <row r="12" spans="1:39" ht="13.5" customHeight="1" x14ac:dyDescent="0.15"/>
    <row r="13" spans="1:39" ht="13.5" customHeight="1" x14ac:dyDescent="0.15"/>
    <row r="14" spans="1:39" ht="13.5" customHeight="1" x14ac:dyDescent="0.15"/>
    <row r="15" spans="1:39" ht="13.5" customHeight="1" x14ac:dyDescent="0.15"/>
    <row r="16" spans="1:39" ht="13.5" customHeight="1" x14ac:dyDescent="0.15"/>
    <row r="17" spans="1:35" ht="13.5" customHeight="1" x14ac:dyDescent="0.15"/>
    <row r="18" spans="1:35" ht="13.5" customHeight="1" x14ac:dyDescent="0.15"/>
    <row r="19" spans="1:35" ht="13.5" customHeight="1" x14ac:dyDescent="0.15"/>
    <row r="20" spans="1:35" ht="13.5" customHeight="1" x14ac:dyDescent="0.15"/>
    <row r="21" spans="1:35" ht="13.5" customHeight="1" x14ac:dyDescent="0.15"/>
    <row r="22" spans="1:35" ht="13.5" customHeight="1" x14ac:dyDescent="0.15"/>
    <row r="23" spans="1:35" ht="13.5" customHeight="1" x14ac:dyDescent="0.15"/>
    <row r="24" spans="1:35" ht="13.5" customHeight="1" x14ac:dyDescent="0.15"/>
    <row r="25" spans="1:35" ht="13.5" customHeight="1" x14ac:dyDescent="0.15"/>
    <row r="26" spans="1:35" ht="13.5" customHeight="1" x14ac:dyDescent="0.15"/>
    <row r="27" spans="1:35" ht="13.5" customHeight="1" x14ac:dyDescent="0.15"/>
    <row r="28" spans="1:35" ht="13.5" customHeight="1" x14ac:dyDescent="0.15"/>
    <row r="29" spans="1:35" ht="13.5" customHeight="1" x14ac:dyDescent="0.15"/>
    <row r="30" spans="1:35" ht="13.5" customHeight="1" x14ac:dyDescent="0.15"/>
    <row r="31" spans="1:35"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6.75" customHeight="1" x14ac:dyDescent="0.15"/>
    <row r="33" spans="1:39" ht="13.5" customHeight="1" x14ac:dyDescent="0.15">
      <c r="A33" s="1" t="s">
        <v>144</v>
      </c>
      <c r="AM33" s="1" t="s">
        <v>1019</v>
      </c>
    </row>
    <row r="34" spans="1:39" ht="13.5" customHeight="1" x14ac:dyDescent="0.15">
      <c r="AM34" s="1" t="s">
        <v>1020</v>
      </c>
    </row>
    <row r="35" spans="1:39" ht="13.5" customHeight="1" x14ac:dyDescent="0.15"/>
    <row r="36" spans="1:39" ht="13.5" customHeight="1" x14ac:dyDescent="0.15"/>
    <row r="37" spans="1:39" ht="13.5" customHeight="1" x14ac:dyDescent="0.15"/>
    <row r="38" spans="1:39" ht="13.5" customHeight="1" x14ac:dyDescent="0.15"/>
    <row r="39" spans="1:39" ht="13.5" customHeight="1" x14ac:dyDescent="0.15"/>
    <row r="40" spans="1:39" ht="13.5" customHeight="1" x14ac:dyDescent="0.15"/>
    <row r="41" spans="1:39" ht="13.5" customHeight="1" x14ac:dyDescent="0.15"/>
    <row r="42" spans="1:39" ht="13.5" customHeight="1" x14ac:dyDescent="0.15"/>
    <row r="43" spans="1:39" ht="13.5" customHeight="1" x14ac:dyDescent="0.15"/>
    <row r="44" spans="1:39" ht="13.5" customHeight="1" x14ac:dyDescent="0.15"/>
    <row r="45" spans="1:39" ht="13.5" customHeight="1" x14ac:dyDescent="0.15"/>
    <row r="46" spans="1:39" ht="13.5" customHeight="1" x14ac:dyDescent="0.15"/>
    <row r="47" spans="1:39" ht="13.5" customHeight="1" x14ac:dyDescent="0.15"/>
    <row r="48" spans="1:39" ht="13.5" customHeight="1" x14ac:dyDescent="0.15"/>
    <row r="49" spans="1:35" ht="13.5" customHeight="1" x14ac:dyDescent="0.15"/>
    <row r="50" spans="1:35" ht="13.5" customHeight="1" x14ac:dyDescent="0.15"/>
    <row r="51" spans="1:35" ht="13.5" customHeight="1" x14ac:dyDescent="0.15"/>
    <row r="52" spans="1:35" ht="13.5" customHeight="1" x14ac:dyDescent="0.15"/>
    <row r="53" spans="1:35" ht="13.5" customHeight="1" x14ac:dyDescent="0.15"/>
    <row r="54" spans="1:35" ht="13.5" customHeight="1" x14ac:dyDescent="0.15"/>
    <row r="55" spans="1:35" ht="13.5" customHeight="1" x14ac:dyDescent="0.15"/>
    <row r="56" spans="1:35" ht="13.5" customHeight="1" x14ac:dyDescent="0.15"/>
    <row r="57" spans="1:35" ht="13.5" customHeight="1" x14ac:dyDescent="0.15"/>
    <row r="58" spans="1:35" ht="13.5" customHeight="1" x14ac:dyDescent="0.15"/>
    <row r="59" spans="1:35" ht="13.5" customHeight="1" x14ac:dyDescent="0.15"/>
    <row r="60" spans="1:35" ht="13.5" customHeight="1" x14ac:dyDescent="0.15"/>
    <row r="61" spans="1:35" ht="13.5" customHeight="1" x14ac:dyDescent="0.15"/>
    <row r="62" spans="1:35" ht="13.5" customHeight="1" x14ac:dyDescent="0.15"/>
    <row r="63" spans="1:35" ht="13.5" customHeight="1" x14ac:dyDescent="0.15"/>
    <row r="64" spans="1:35" ht="6.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6:37" ht="6.75" customHeight="1" thickBot="1" x14ac:dyDescent="0.2"/>
    <row r="66" spans="36:37" ht="13.5" customHeight="1" thickTop="1" x14ac:dyDescent="0.15">
      <c r="AJ66" s="364"/>
      <c r="AK66" s="365"/>
    </row>
    <row r="67" spans="36:37" ht="13.5" customHeight="1" x14ac:dyDescent="0.15">
      <c r="AJ67" s="366"/>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sheetData>
  <sheetProtection selectLockedCells="1" selectUnlockedCells="1"/>
  <mergeCells count="1">
    <mergeCell ref="A1:AI2"/>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AJ49"/>
  <sheetViews>
    <sheetView zoomScaleNormal="100" workbookViewId="0">
      <selection activeCell="C9" sqref="C9:E9"/>
    </sheetView>
  </sheetViews>
  <sheetFormatPr defaultColWidth="9" defaultRowHeight="13.5" x14ac:dyDescent="0.15"/>
  <cols>
    <col min="1" max="1" width="1.75" style="526" customWidth="1"/>
    <col min="2" max="14" width="5.75" style="526" customWidth="1"/>
    <col min="15" max="15" width="4.625" style="526" customWidth="1"/>
    <col min="16" max="32" width="5.75" style="526" customWidth="1"/>
    <col min="33" max="33" width="5.5" style="526" customWidth="1"/>
    <col min="34" max="34" width="5.5" style="526" hidden="1" customWidth="1"/>
    <col min="35" max="35" width="9.125" style="526" hidden="1" customWidth="1"/>
    <col min="36" max="36" width="11.75" style="526" hidden="1" customWidth="1"/>
    <col min="37" max="37" width="5.5" style="526" customWidth="1"/>
    <col min="38" max="256" width="9" style="526"/>
    <col min="257" max="257" width="3.25" style="526" customWidth="1"/>
    <col min="258" max="288" width="5.75" style="526" customWidth="1"/>
    <col min="289" max="289" width="4.875" style="526" customWidth="1"/>
    <col min="290" max="292" width="0" style="526" hidden="1" customWidth="1"/>
    <col min="293" max="293" width="5.625" style="526" customWidth="1"/>
    <col min="294" max="512" width="9" style="526"/>
    <col min="513" max="513" width="3.25" style="526" customWidth="1"/>
    <col min="514" max="544" width="5.75" style="526" customWidth="1"/>
    <col min="545" max="545" width="4.875" style="526" customWidth="1"/>
    <col min="546" max="548" width="0" style="526" hidden="1" customWidth="1"/>
    <col min="549" max="549" width="5.625" style="526" customWidth="1"/>
    <col min="550" max="768" width="9" style="526"/>
    <col min="769" max="769" width="3.25" style="526" customWidth="1"/>
    <col min="770" max="800" width="5.75" style="526" customWidth="1"/>
    <col min="801" max="801" width="4.875" style="526" customWidth="1"/>
    <col min="802" max="804" width="0" style="526" hidden="1" customWidth="1"/>
    <col min="805" max="805" width="5.625" style="526" customWidth="1"/>
    <col min="806" max="1024" width="9" style="526"/>
    <col min="1025" max="1025" width="3.25" style="526" customWidth="1"/>
    <col min="1026" max="1056" width="5.75" style="526" customWidth="1"/>
    <col min="1057" max="1057" width="4.875" style="526" customWidth="1"/>
    <col min="1058" max="1060" width="0" style="526" hidden="1" customWidth="1"/>
    <col min="1061" max="1061" width="5.625" style="526" customWidth="1"/>
    <col min="1062" max="1280" width="9" style="526"/>
    <col min="1281" max="1281" width="3.25" style="526" customWidth="1"/>
    <col min="1282" max="1312" width="5.75" style="526" customWidth="1"/>
    <col min="1313" max="1313" width="4.875" style="526" customWidth="1"/>
    <col min="1314" max="1316" width="0" style="526" hidden="1" customWidth="1"/>
    <col min="1317" max="1317" width="5.625" style="526" customWidth="1"/>
    <col min="1318" max="1536" width="9" style="526"/>
    <col min="1537" max="1537" width="3.25" style="526" customWidth="1"/>
    <col min="1538" max="1568" width="5.75" style="526" customWidth="1"/>
    <col min="1569" max="1569" width="4.875" style="526" customWidth="1"/>
    <col min="1570" max="1572" width="0" style="526" hidden="1" customWidth="1"/>
    <col min="1573" max="1573" width="5.625" style="526" customWidth="1"/>
    <col min="1574" max="1792" width="9" style="526"/>
    <col min="1793" max="1793" width="3.25" style="526" customWidth="1"/>
    <col min="1794" max="1824" width="5.75" style="526" customWidth="1"/>
    <col min="1825" max="1825" width="4.875" style="526" customWidth="1"/>
    <col min="1826" max="1828" width="0" style="526" hidden="1" customWidth="1"/>
    <col min="1829" max="1829" width="5.625" style="526" customWidth="1"/>
    <col min="1830" max="2048" width="9" style="526"/>
    <col min="2049" max="2049" width="3.25" style="526" customWidth="1"/>
    <col min="2050" max="2080" width="5.75" style="526" customWidth="1"/>
    <col min="2081" max="2081" width="4.875" style="526" customWidth="1"/>
    <col min="2082" max="2084" width="0" style="526" hidden="1" customWidth="1"/>
    <col min="2085" max="2085" width="5.625" style="526" customWidth="1"/>
    <col min="2086" max="2304" width="9" style="526"/>
    <col min="2305" max="2305" width="3.25" style="526" customWidth="1"/>
    <col min="2306" max="2336" width="5.75" style="526" customWidth="1"/>
    <col min="2337" max="2337" width="4.875" style="526" customWidth="1"/>
    <col min="2338" max="2340" width="0" style="526" hidden="1" customWidth="1"/>
    <col min="2341" max="2341" width="5.625" style="526" customWidth="1"/>
    <col min="2342" max="2560" width="9" style="526"/>
    <col min="2561" max="2561" width="3.25" style="526" customWidth="1"/>
    <col min="2562" max="2592" width="5.75" style="526" customWidth="1"/>
    <col min="2593" max="2593" width="4.875" style="526" customWidth="1"/>
    <col min="2594" max="2596" width="0" style="526" hidden="1" customWidth="1"/>
    <col min="2597" max="2597" width="5.625" style="526" customWidth="1"/>
    <col min="2598" max="2816" width="9" style="526"/>
    <col min="2817" max="2817" width="3.25" style="526" customWidth="1"/>
    <col min="2818" max="2848" width="5.75" style="526" customWidth="1"/>
    <col min="2849" max="2849" width="4.875" style="526" customWidth="1"/>
    <col min="2850" max="2852" width="0" style="526" hidden="1" customWidth="1"/>
    <col min="2853" max="2853" width="5.625" style="526" customWidth="1"/>
    <col min="2854" max="3072" width="9" style="526"/>
    <col min="3073" max="3073" width="3.25" style="526" customWidth="1"/>
    <col min="3074" max="3104" width="5.75" style="526" customWidth="1"/>
    <col min="3105" max="3105" width="4.875" style="526" customWidth="1"/>
    <col min="3106" max="3108" width="0" style="526" hidden="1" customWidth="1"/>
    <col min="3109" max="3109" width="5.625" style="526" customWidth="1"/>
    <col min="3110" max="3328" width="9" style="526"/>
    <col min="3329" max="3329" width="3.25" style="526" customWidth="1"/>
    <col min="3330" max="3360" width="5.75" style="526" customWidth="1"/>
    <col min="3361" max="3361" width="4.875" style="526" customWidth="1"/>
    <col min="3362" max="3364" width="0" style="526" hidden="1" customWidth="1"/>
    <col min="3365" max="3365" width="5.625" style="526" customWidth="1"/>
    <col min="3366" max="3584" width="9" style="526"/>
    <col min="3585" max="3585" width="3.25" style="526" customWidth="1"/>
    <col min="3586" max="3616" width="5.75" style="526" customWidth="1"/>
    <col min="3617" max="3617" width="4.875" style="526" customWidth="1"/>
    <col min="3618" max="3620" width="0" style="526" hidden="1" customWidth="1"/>
    <col min="3621" max="3621" width="5.625" style="526" customWidth="1"/>
    <col min="3622" max="3840" width="9" style="526"/>
    <col min="3841" max="3841" width="3.25" style="526" customWidth="1"/>
    <col min="3842" max="3872" width="5.75" style="526" customWidth="1"/>
    <col min="3873" max="3873" width="4.875" style="526" customWidth="1"/>
    <col min="3874" max="3876" width="0" style="526" hidden="1" customWidth="1"/>
    <col min="3877" max="3877" width="5.625" style="526" customWidth="1"/>
    <col min="3878" max="4096" width="9" style="526"/>
    <col min="4097" max="4097" width="3.25" style="526" customWidth="1"/>
    <col min="4098" max="4128" width="5.75" style="526" customWidth="1"/>
    <col min="4129" max="4129" width="4.875" style="526" customWidth="1"/>
    <col min="4130" max="4132" width="0" style="526" hidden="1" customWidth="1"/>
    <col min="4133" max="4133" width="5.625" style="526" customWidth="1"/>
    <col min="4134" max="4352" width="9" style="526"/>
    <col min="4353" max="4353" width="3.25" style="526" customWidth="1"/>
    <col min="4354" max="4384" width="5.75" style="526" customWidth="1"/>
    <col min="4385" max="4385" width="4.875" style="526" customWidth="1"/>
    <col min="4386" max="4388" width="0" style="526" hidden="1" customWidth="1"/>
    <col min="4389" max="4389" width="5.625" style="526" customWidth="1"/>
    <col min="4390" max="4608" width="9" style="526"/>
    <col min="4609" max="4609" width="3.25" style="526" customWidth="1"/>
    <col min="4610" max="4640" width="5.75" style="526" customWidth="1"/>
    <col min="4641" max="4641" width="4.875" style="526" customWidth="1"/>
    <col min="4642" max="4644" width="0" style="526" hidden="1" customWidth="1"/>
    <col min="4645" max="4645" width="5.625" style="526" customWidth="1"/>
    <col min="4646" max="4864" width="9" style="526"/>
    <col min="4865" max="4865" width="3.25" style="526" customWidth="1"/>
    <col min="4866" max="4896" width="5.75" style="526" customWidth="1"/>
    <col min="4897" max="4897" width="4.875" style="526" customWidth="1"/>
    <col min="4898" max="4900" width="0" style="526" hidden="1" customWidth="1"/>
    <col min="4901" max="4901" width="5.625" style="526" customWidth="1"/>
    <col min="4902" max="5120" width="9" style="526"/>
    <col min="5121" max="5121" width="3.25" style="526" customWidth="1"/>
    <col min="5122" max="5152" width="5.75" style="526" customWidth="1"/>
    <col min="5153" max="5153" width="4.875" style="526" customWidth="1"/>
    <col min="5154" max="5156" width="0" style="526" hidden="1" customWidth="1"/>
    <col min="5157" max="5157" width="5.625" style="526" customWidth="1"/>
    <col min="5158" max="5376" width="9" style="526"/>
    <col min="5377" max="5377" width="3.25" style="526" customWidth="1"/>
    <col min="5378" max="5408" width="5.75" style="526" customWidth="1"/>
    <col min="5409" max="5409" width="4.875" style="526" customWidth="1"/>
    <col min="5410" max="5412" width="0" style="526" hidden="1" customWidth="1"/>
    <col min="5413" max="5413" width="5.625" style="526" customWidth="1"/>
    <col min="5414" max="5632" width="9" style="526"/>
    <col min="5633" max="5633" width="3.25" style="526" customWidth="1"/>
    <col min="5634" max="5664" width="5.75" style="526" customWidth="1"/>
    <col min="5665" max="5665" width="4.875" style="526" customWidth="1"/>
    <col min="5666" max="5668" width="0" style="526" hidden="1" customWidth="1"/>
    <col min="5669" max="5669" width="5.625" style="526" customWidth="1"/>
    <col min="5670" max="5888" width="9" style="526"/>
    <col min="5889" max="5889" width="3.25" style="526" customWidth="1"/>
    <col min="5890" max="5920" width="5.75" style="526" customWidth="1"/>
    <col min="5921" max="5921" width="4.875" style="526" customWidth="1"/>
    <col min="5922" max="5924" width="0" style="526" hidden="1" customWidth="1"/>
    <col min="5925" max="5925" width="5.625" style="526" customWidth="1"/>
    <col min="5926" max="6144" width="9" style="526"/>
    <col min="6145" max="6145" width="3.25" style="526" customWidth="1"/>
    <col min="6146" max="6176" width="5.75" style="526" customWidth="1"/>
    <col min="6177" max="6177" width="4.875" style="526" customWidth="1"/>
    <col min="6178" max="6180" width="0" style="526" hidden="1" customWidth="1"/>
    <col min="6181" max="6181" width="5.625" style="526" customWidth="1"/>
    <col min="6182" max="6400" width="9" style="526"/>
    <col min="6401" max="6401" width="3.25" style="526" customWidth="1"/>
    <col min="6402" max="6432" width="5.75" style="526" customWidth="1"/>
    <col min="6433" max="6433" width="4.875" style="526" customWidth="1"/>
    <col min="6434" max="6436" width="0" style="526" hidden="1" customWidth="1"/>
    <col min="6437" max="6437" width="5.625" style="526" customWidth="1"/>
    <col min="6438" max="6656" width="9" style="526"/>
    <col min="6657" max="6657" width="3.25" style="526" customWidth="1"/>
    <col min="6658" max="6688" width="5.75" style="526" customWidth="1"/>
    <col min="6689" max="6689" width="4.875" style="526" customWidth="1"/>
    <col min="6690" max="6692" width="0" style="526" hidden="1" customWidth="1"/>
    <col min="6693" max="6693" width="5.625" style="526" customWidth="1"/>
    <col min="6694" max="6912" width="9" style="526"/>
    <col min="6913" max="6913" width="3.25" style="526" customWidth="1"/>
    <col min="6914" max="6944" width="5.75" style="526" customWidth="1"/>
    <col min="6945" max="6945" width="4.875" style="526" customWidth="1"/>
    <col min="6946" max="6948" width="0" style="526" hidden="1" customWidth="1"/>
    <col min="6949" max="6949" width="5.625" style="526" customWidth="1"/>
    <col min="6950" max="7168" width="9" style="526"/>
    <col min="7169" max="7169" width="3.25" style="526" customWidth="1"/>
    <col min="7170" max="7200" width="5.75" style="526" customWidth="1"/>
    <col min="7201" max="7201" width="4.875" style="526" customWidth="1"/>
    <col min="7202" max="7204" width="0" style="526" hidden="1" customWidth="1"/>
    <col min="7205" max="7205" width="5.625" style="526" customWidth="1"/>
    <col min="7206" max="7424" width="9" style="526"/>
    <col min="7425" max="7425" width="3.25" style="526" customWidth="1"/>
    <col min="7426" max="7456" width="5.75" style="526" customWidth="1"/>
    <col min="7457" max="7457" width="4.875" style="526" customWidth="1"/>
    <col min="7458" max="7460" width="0" style="526" hidden="1" customWidth="1"/>
    <col min="7461" max="7461" width="5.625" style="526" customWidth="1"/>
    <col min="7462" max="7680" width="9" style="526"/>
    <col min="7681" max="7681" width="3.25" style="526" customWidth="1"/>
    <col min="7682" max="7712" width="5.75" style="526" customWidth="1"/>
    <col min="7713" max="7713" width="4.875" style="526" customWidth="1"/>
    <col min="7714" max="7716" width="0" style="526" hidden="1" customWidth="1"/>
    <col min="7717" max="7717" width="5.625" style="526" customWidth="1"/>
    <col min="7718" max="7936" width="9" style="526"/>
    <col min="7937" max="7937" width="3.25" style="526" customWidth="1"/>
    <col min="7938" max="7968" width="5.75" style="526" customWidth="1"/>
    <col min="7969" max="7969" width="4.875" style="526" customWidth="1"/>
    <col min="7970" max="7972" width="0" style="526" hidden="1" customWidth="1"/>
    <col min="7973" max="7973" width="5.625" style="526" customWidth="1"/>
    <col min="7974" max="8192" width="9" style="526"/>
    <col min="8193" max="8193" width="3.25" style="526" customWidth="1"/>
    <col min="8194" max="8224" width="5.75" style="526" customWidth="1"/>
    <col min="8225" max="8225" width="4.875" style="526" customWidth="1"/>
    <col min="8226" max="8228" width="0" style="526" hidden="1" customWidth="1"/>
    <col min="8229" max="8229" width="5.625" style="526" customWidth="1"/>
    <col min="8230" max="8448" width="9" style="526"/>
    <col min="8449" max="8449" width="3.25" style="526" customWidth="1"/>
    <col min="8450" max="8480" width="5.75" style="526" customWidth="1"/>
    <col min="8481" max="8481" width="4.875" style="526" customWidth="1"/>
    <col min="8482" max="8484" width="0" style="526" hidden="1" customWidth="1"/>
    <col min="8485" max="8485" width="5.625" style="526" customWidth="1"/>
    <col min="8486" max="8704" width="9" style="526"/>
    <col min="8705" max="8705" width="3.25" style="526" customWidth="1"/>
    <col min="8706" max="8736" width="5.75" style="526" customWidth="1"/>
    <col min="8737" max="8737" width="4.875" style="526" customWidth="1"/>
    <col min="8738" max="8740" width="0" style="526" hidden="1" customWidth="1"/>
    <col min="8741" max="8741" width="5.625" style="526" customWidth="1"/>
    <col min="8742" max="8960" width="9" style="526"/>
    <col min="8961" max="8961" width="3.25" style="526" customWidth="1"/>
    <col min="8962" max="8992" width="5.75" style="526" customWidth="1"/>
    <col min="8993" max="8993" width="4.875" style="526" customWidth="1"/>
    <col min="8994" max="8996" width="0" style="526" hidden="1" customWidth="1"/>
    <col min="8997" max="8997" width="5.625" style="526" customWidth="1"/>
    <col min="8998" max="9216" width="9" style="526"/>
    <col min="9217" max="9217" width="3.25" style="526" customWidth="1"/>
    <col min="9218" max="9248" width="5.75" style="526" customWidth="1"/>
    <col min="9249" max="9249" width="4.875" style="526" customWidth="1"/>
    <col min="9250" max="9252" width="0" style="526" hidden="1" customWidth="1"/>
    <col min="9253" max="9253" width="5.625" style="526" customWidth="1"/>
    <col min="9254" max="9472" width="9" style="526"/>
    <col min="9473" max="9473" width="3.25" style="526" customWidth="1"/>
    <col min="9474" max="9504" width="5.75" style="526" customWidth="1"/>
    <col min="9505" max="9505" width="4.875" style="526" customWidth="1"/>
    <col min="9506" max="9508" width="0" style="526" hidden="1" customWidth="1"/>
    <col min="9509" max="9509" width="5.625" style="526" customWidth="1"/>
    <col min="9510" max="9728" width="9" style="526"/>
    <col min="9729" max="9729" width="3.25" style="526" customWidth="1"/>
    <col min="9730" max="9760" width="5.75" style="526" customWidth="1"/>
    <col min="9761" max="9761" width="4.875" style="526" customWidth="1"/>
    <col min="9762" max="9764" width="0" style="526" hidden="1" customWidth="1"/>
    <col min="9765" max="9765" width="5.625" style="526" customWidth="1"/>
    <col min="9766" max="9984" width="9" style="526"/>
    <col min="9985" max="9985" width="3.25" style="526" customWidth="1"/>
    <col min="9986" max="10016" width="5.75" style="526" customWidth="1"/>
    <col min="10017" max="10017" width="4.875" style="526" customWidth="1"/>
    <col min="10018" max="10020" width="0" style="526" hidden="1" customWidth="1"/>
    <col min="10021" max="10021" width="5.625" style="526" customWidth="1"/>
    <col min="10022" max="10240" width="9" style="526"/>
    <col min="10241" max="10241" width="3.25" style="526" customWidth="1"/>
    <col min="10242" max="10272" width="5.75" style="526" customWidth="1"/>
    <col min="10273" max="10273" width="4.875" style="526" customWidth="1"/>
    <col min="10274" max="10276" width="0" style="526" hidden="1" customWidth="1"/>
    <col min="10277" max="10277" width="5.625" style="526" customWidth="1"/>
    <col min="10278" max="10496" width="9" style="526"/>
    <col min="10497" max="10497" width="3.25" style="526" customWidth="1"/>
    <col min="10498" max="10528" width="5.75" style="526" customWidth="1"/>
    <col min="10529" max="10529" width="4.875" style="526" customWidth="1"/>
    <col min="10530" max="10532" width="0" style="526" hidden="1" customWidth="1"/>
    <col min="10533" max="10533" width="5.625" style="526" customWidth="1"/>
    <col min="10534" max="10752" width="9" style="526"/>
    <col min="10753" max="10753" width="3.25" style="526" customWidth="1"/>
    <col min="10754" max="10784" width="5.75" style="526" customWidth="1"/>
    <col min="10785" max="10785" width="4.875" style="526" customWidth="1"/>
    <col min="10786" max="10788" width="0" style="526" hidden="1" customWidth="1"/>
    <col min="10789" max="10789" width="5.625" style="526" customWidth="1"/>
    <col min="10790" max="11008" width="9" style="526"/>
    <col min="11009" max="11009" width="3.25" style="526" customWidth="1"/>
    <col min="11010" max="11040" width="5.75" style="526" customWidth="1"/>
    <col min="11041" max="11041" width="4.875" style="526" customWidth="1"/>
    <col min="11042" max="11044" width="0" style="526" hidden="1" customWidth="1"/>
    <col min="11045" max="11045" width="5.625" style="526" customWidth="1"/>
    <col min="11046" max="11264" width="9" style="526"/>
    <col min="11265" max="11265" width="3.25" style="526" customWidth="1"/>
    <col min="11266" max="11296" width="5.75" style="526" customWidth="1"/>
    <col min="11297" max="11297" width="4.875" style="526" customWidth="1"/>
    <col min="11298" max="11300" width="0" style="526" hidden="1" customWidth="1"/>
    <col min="11301" max="11301" width="5.625" style="526" customWidth="1"/>
    <col min="11302" max="11520" width="9" style="526"/>
    <col min="11521" max="11521" width="3.25" style="526" customWidth="1"/>
    <col min="11522" max="11552" width="5.75" style="526" customWidth="1"/>
    <col min="11553" max="11553" width="4.875" style="526" customWidth="1"/>
    <col min="11554" max="11556" width="0" style="526" hidden="1" customWidth="1"/>
    <col min="11557" max="11557" width="5.625" style="526" customWidth="1"/>
    <col min="11558" max="11776" width="9" style="526"/>
    <col min="11777" max="11777" width="3.25" style="526" customWidth="1"/>
    <col min="11778" max="11808" width="5.75" style="526" customWidth="1"/>
    <col min="11809" max="11809" width="4.875" style="526" customWidth="1"/>
    <col min="11810" max="11812" width="0" style="526" hidden="1" customWidth="1"/>
    <col min="11813" max="11813" width="5.625" style="526" customWidth="1"/>
    <col min="11814" max="12032" width="9" style="526"/>
    <col min="12033" max="12033" width="3.25" style="526" customWidth="1"/>
    <col min="12034" max="12064" width="5.75" style="526" customWidth="1"/>
    <col min="12065" max="12065" width="4.875" style="526" customWidth="1"/>
    <col min="12066" max="12068" width="0" style="526" hidden="1" customWidth="1"/>
    <col min="12069" max="12069" width="5.625" style="526" customWidth="1"/>
    <col min="12070" max="12288" width="9" style="526"/>
    <col min="12289" max="12289" width="3.25" style="526" customWidth="1"/>
    <col min="12290" max="12320" width="5.75" style="526" customWidth="1"/>
    <col min="12321" max="12321" width="4.875" style="526" customWidth="1"/>
    <col min="12322" max="12324" width="0" style="526" hidden="1" customWidth="1"/>
    <col min="12325" max="12325" width="5.625" style="526" customWidth="1"/>
    <col min="12326" max="12544" width="9" style="526"/>
    <col min="12545" max="12545" width="3.25" style="526" customWidth="1"/>
    <col min="12546" max="12576" width="5.75" style="526" customWidth="1"/>
    <col min="12577" max="12577" width="4.875" style="526" customWidth="1"/>
    <col min="12578" max="12580" width="0" style="526" hidden="1" customWidth="1"/>
    <col min="12581" max="12581" width="5.625" style="526" customWidth="1"/>
    <col min="12582" max="12800" width="9" style="526"/>
    <col min="12801" max="12801" width="3.25" style="526" customWidth="1"/>
    <col min="12802" max="12832" width="5.75" style="526" customWidth="1"/>
    <col min="12833" max="12833" width="4.875" style="526" customWidth="1"/>
    <col min="12834" max="12836" width="0" style="526" hidden="1" customWidth="1"/>
    <col min="12837" max="12837" width="5.625" style="526" customWidth="1"/>
    <col min="12838" max="13056" width="9" style="526"/>
    <col min="13057" max="13057" width="3.25" style="526" customWidth="1"/>
    <col min="13058" max="13088" width="5.75" style="526" customWidth="1"/>
    <col min="13089" max="13089" width="4.875" style="526" customWidth="1"/>
    <col min="13090" max="13092" width="0" style="526" hidden="1" customWidth="1"/>
    <col min="13093" max="13093" width="5.625" style="526" customWidth="1"/>
    <col min="13094" max="13312" width="9" style="526"/>
    <col min="13313" max="13313" width="3.25" style="526" customWidth="1"/>
    <col min="13314" max="13344" width="5.75" style="526" customWidth="1"/>
    <col min="13345" max="13345" width="4.875" style="526" customWidth="1"/>
    <col min="13346" max="13348" width="0" style="526" hidden="1" customWidth="1"/>
    <col min="13349" max="13349" width="5.625" style="526" customWidth="1"/>
    <col min="13350" max="13568" width="9" style="526"/>
    <col min="13569" max="13569" width="3.25" style="526" customWidth="1"/>
    <col min="13570" max="13600" width="5.75" style="526" customWidth="1"/>
    <col min="13601" max="13601" width="4.875" style="526" customWidth="1"/>
    <col min="13602" max="13604" width="0" style="526" hidden="1" customWidth="1"/>
    <col min="13605" max="13605" width="5.625" style="526" customWidth="1"/>
    <col min="13606" max="13824" width="9" style="526"/>
    <col min="13825" max="13825" width="3.25" style="526" customWidth="1"/>
    <col min="13826" max="13856" width="5.75" style="526" customWidth="1"/>
    <col min="13857" max="13857" width="4.875" style="526" customWidth="1"/>
    <col min="13858" max="13860" width="0" style="526" hidden="1" customWidth="1"/>
    <col min="13861" max="13861" width="5.625" style="526" customWidth="1"/>
    <col min="13862" max="14080" width="9" style="526"/>
    <col min="14081" max="14081" width="3.25" style="526" customWidth="1"/>
    <col min="14082" max="14112" width="5.75" style="526" customWidth="1"/>
    <col min="14113" max="14113" width="4.875" style="526" customWidth="1"/>
    <col min="14114" max="14116" width="0" style="526" hidden="1" customWidth="1"/>
    <col min="14117" max="14117" width="5.625" style="526" customWidth="1"/>
    <col min="14118" max="14336" width="9" style="526"/>
    <col min="14337" max="14337" width="3.25" style="526" customWidth="1"/>
    <col min="14338" max="14368" width="5.75" style="526" customWidth="1"/>
    <col min="14369" max="14369" width="4.875" style="526" customWidth="1"/>
    <col min="14370" max="14372" width="0" style="526" hidden="1" customWidth="1"/>
    <col min="14373" max="14373" width="5.625" style="526" customWidth="1"/>
    <col min="14374" max="14592" width="9" style="526"/>
    <col min="14593" max="14593" width="3.25" style="526" customWidth="1"/>
    <col min="14594" max="14624" width="5.75" style="526" customWidth="1"/>
    <col min="14625" max="14625" width="4.875" style="526" customWidth="1"/>
    <col min="14626" max="14628" width="0" style="526" hidden="1" customWidth="1"/>
    <col min="14629" max="14629" width="5.625" style="526" customWidth="1"/>
    <col min="14630" max="14848" width="9" style="526"/>
    <col min="14849" max="14849" width="3.25" style="526" customWidth="1"/>
    <col min="14850" max="14880" width="5.75" style="526" customWidth="1"/>
    <col min="14881" max="14881" width="4.875" style="526" customWidth="1"/>
    <col min="14882" max="14884" width="0" style="526" hidden="1" customWidth="1"/>
    <col min="14885" max="14885" width="5.625" style="526" customWidth="1"/>
    <col min="14886" max="15104" width="9" style="526"/>
    <col min="15105" max="15105" width="3.25" style="526" customWidth="1"/>
    <col min="15106" max="15136" width="5.75" style="526" customWidth="1"/>
    <col min="15137" max="15137" width="4.875" style="526" customWidth="1"/>
    <col min="15138" max="15140" width="0" style="526" hidden="1" customWidth="1"/>
    <col min="15141" max="15141" width="5.625" style="526" customWidth="1"/>
    <col min="15142" max="15360" width="9" style="526"/>
    <col min="15361" max="15361" width="3.25" style="526" customWidth="1"/>
    <col min="15362" max="15392" width="5.75" style="526" customWidth="1"/>
    <col min="15393" max="15393" width="4.875" style="526" customWidth="1"/>
    <col min="15394" max="15396" width="0" style="526" hidden="1" customWidth="1"/>
    <col min="15397" max="15397" width="5.625" style="526" customWidth="1"/>
    <col min="15398" max="15616" width="9" style="526"/>
    <col min="15617" max="15617" width="3.25" style="526" customWidth="1"/>
    <col min="15618" max="15648" width="5.75" style="526" customWidth="1"/>
    <col min="15649" max="15649" width="4.875" style="526" customWidth="1"/>
    <col min="15650" max="15652" width="0" style="526" hidden="1" customWidth="1"/>
    <col min="15653" max="15653" width="5.625" style="526" customWidth="1"/>
    <col min="15654" max="15872" width="9" style="526"/>
    <col min="15873" max="15873" width="3.25" style="526" customWidth="1"/>
    <col min="15874" max="15904" width="5.75" style="526" customWidth="1"/>
    <col min="15905" max="15905" width="4.875" style="526" customWidth="1"/>
    <col min="15906" max="15908" width="0" style="526" hidden="1" customWidth="1"/>
    <col min="15909" max="15909" width="5.625" style="526" customWidth="1"/>
    <col min="15910" max="16128" width="9" style="526"/>
    <col min="16129" max="16129" width="3.25" style="526" customWidth="1"/>
    <col min="16130" max="16160" width="5.75" style="526" customWidth="1"/>
    <col min="16161" max="16161" width="4.875" style="526" customWidth="1"/>
    <col min="16162" max="16164" width="0" style="526" hidden="1" customWidth="1"/>
    <col min="16165" max="16165" width="5.625" style="526" customWidth="1"/>
    <col min="16166" max="16384" width="9" style="526"/>
  </cols>
  <sheetData>
    <row r="1" spans="2:36" x14ac:dyDescent="0.15">
      <c r="B1" s="527"/>
      <c r="C1" s="527"/>
      <c r="D1" s="527"/>
      <c r="E1" s="527"/>
      <c r="F1" s="527"/>
      <c r="G1" s="527"/>
      <c r="H1" s="527"/>
      <c r="I1" s="527"/>
      <c r="AH1" s="22"/>
      <c r="AI1" s="5" t="s">
        <v>266</v>
      </c>
      <c r="AJ1" s="5" t="s">
        <v>266</v>
      </c>
    </row>
    <row r="2" spans="2:36" x14ac:dyDescent="0.15">
      <c r="B2" s="528" t="s">
        <v>1190</v>
      </c>
      <c r="C2" s="527"/>
      <c r="D2" s="527"/>
      <c r="E2" s="527"/>
      <c r="F2" s="527"/>
      <c r="G2" s="527"/>
      <c r="H2" s="527"/>
      <c r="I2" s="527"/>
      <c r="AH2" s="119">
        <v>0</v>
      </c>
      <c r="AI2" s="27" t="s">
        <v>387</v>
      </c>
      <c r="AJ2" s="27" t="s">
        <v>387</v>
      </c>
    </row>
    <row r="3" spans="2:36" x14ac:dyDescent="0.15">
      <c r="B3" s="527"/>
      <c r="C3" s="527"/>
      <c r="D3" s="527"/>
      <c r="E3" s="527"/>
      <c r="F3" s="527"/>
      <c r="G3" s="527"/>
      <c r="H3" s="527"/>
      <c r="I3" s="527"/>
      <c r="AH3" s="119">
        <v>1</v>
      </c>
      <c r="AI3" s="27" t="s">
        <v>388</v>
      </c>
      <c r="AJ3" s="27" t="s">
        <v>434</v>
      </c>
    </row>
    <row r="4" spans="2:36" ht="13.5" customHeight="1" x14ac:dyDescent="0.15">
      <c r="B4" s="527" t="s">
        <v>1337</v>
      </c>
      <c r="C4" s="527"/>
      <c r="D4" s="527"/>
      <c r="E4" s="527"/>
      <c r="F4" s="527"/>
      <c r="G4" s="527"/>
      <c r="H4" s="527"/>
      <c r="I4" s="527"/>
      <c r="AH4" s="119">
        <v>2</v>
      </c>
      <c r="AI4" s="27" t="s">
        <v>389</v>
      </c>
      <c r="AJ4" s="27" t="s">
        <v>435</v>
      </c>
    </row>
    <row r="5" spans="2:36" ht="14.25" thickBot="1" x14ac:dyDescent="0.2">
      <c r="B5" s="529">
        <v>1</v>
      </c>
      <c r="C5" s="529">
        <v>2</v>
      </c>
      <c r="D5" s="529">
        <v>3</v>
      </c>
      <c r="E5" s="529">
        <v>4</v>
      </c>
      <c r="F5" s="529">
        <v>5</v>
      </c>
      <c r="G5" s="529">
        <v>6</v>
      </c>
      <c r="H5" s="529">
        <v>7</v>
      </c>
      <c r="I5" s="529">
        <v>8</v>
      </c>
      <c r="J5" s="529">
        <v>9</v>
      </c>
      <c r="K5" s="529">
        <v>10</v>
      </c>
      <c r="L5" s="529">
        <v>11</v>
      </c>
      <c r="M5" s="529">
        <v>12</v>
      </c>
      <c r="N5" s="529">
        <v>13</v>
      </c>
      <c r="O5" s="529">
        <v>14</v>
      </c>
      <c r="P5" s="529">
        <v>15</v>
      </c>
      <c r="Q5" s="529">
        <v>16</v>
      </c>
      <c r="R5" s="529">
        <v>17</v>
      </c>
      <c r="S5" s="529">
        <v>18</v>
      </c>
      <c r="T5" s="529">
        <v>19</v>
      </c>
      <c r="U5" s="529">
        <v>20</v>
      </c>
      <c r="V5" s="529">
        <v>21</v>
      </c>
      <c r="W5" s="529">
        <v>22</v>
      </c>
      <c r="X5" s="529">
        <v>23</v>
      </c>
      <c r="Y5" s="529">
        <v>24</v>
      </c>
      <c r="Z5" s="529">
        <v>25</v>
      </c>
      <c r="AA5" s="529">
        <v>26</v>
      </c>
      <c r="AB5" s="529">
        <v>27</v>
      </c>
      <c r="AC5" s="529">
        <v>28</v>
      </c>
      <c r="AD5" s="529">
        <v>29</v>
      </c>
      <c r="AE5" s="529">
        <v>30</v>
      </c>
      <c r="AF5" s="529">
        <v>31</v>
      </c>
      <c r="AH5" s="119">
        <v>3</v>
      </c>
      <c r="AI5" s="27" t="s">
        <v>390</v>
      </c>
      <c r="AJ5" s="27" t="s">
        <v>436</v>
      </c>
    </row>
    <row r="6" spans="2:36" x14ac:dyDescent="0.15">
      <c r="B6" s="530" t="s">
        <v>1191</v>
      </c>
      <c r="C6" s="805" t="s">
        <v>50</v>
      </c>
      <c r="D6" s="806"/>
      <c r="E6" s="807"/>
      <c r="F6" s="811" t="s">
        <v>1192</v>
      </c>
      <c r="G6" s="806"/>
      <c r="H6" s="806"/>
      <c r="I6" s="806"/>
      <c r="J6" s="812"/>
      <c r="K6" s="813" t="s">
        <v>1193</v>
      </c>
      <c r="L6" s="814"/>
      <c r="M6" s="814"/>
      <c r="N6" s="814"/>
      <c r="O6" s="815"/>
      <c r="P6" s="814" t="s">
        <v>1194</v>
      </c>
      <c r="Q6" s="814"/>
      <c r="R6" s="814"/>
      <c r="S6" s="814"/>
      <c r="T6" s="814"/>
      <c r="U6" s="814"/>
      <c r="V6" s="814"/>
      <c r="W6" s="814"/>
      <c r="X6" s="814"/>
      <c r="Y6" s="814"/>
      <c r="Z6" s="814"/>
      <c r="AA6" s="814"/>
      <c r="AB6" s="814"/>
      <c r="AC6" s="814"/>
      <c r="AD6" s="814"/>
      <c r="AE6" s="814"/>
      <c r="AF6" s="815"/>
      <c r="AH6" s="119">
        <v>4</v>
      </c>
      <c r="AI6" s="27" t="s">
        <v>391</v>
      </c>
      <c r="AJ6" s="27" t="s">
        <v>437</v>
      </c>
    </row>
    <row r="7" spans="2:36" ht="14.25" thickBot="1" x14ac:dyDescent="0.2">
      <c r="B7" s="531" t="s">
        <v>1195</v>
      </c>
      <c r="C7" s="808"/>
      <c r="D7" s="809"/>
      <c r="E7" s="810"/>
      <c r="F7" s="532" t="s">
        <v>1196</v>
      </c>
      <c r="G7" s="816" t="s">
        <v>1197</v>
      </c>
      <c r="H7" s="817"/>
      <c r="I7" s="791" t="s">
        <v>1198</v>
      </c>
      <c r="J7" s="794"/>
      <c r="K7" s="534" t="s">
        <v>1196</v>
      </c>
      <c r="L7" s="791" t="s">
        <v>1197</v>
      </c>
      <c r="M7" s="793"/>
      <c r="N7" s="791" t="s">
        <v>1198</v>
      </c>
      <c r="O7" s="794"/>
      <c r="P7" s="792" t="s">
        <v>1199</v>
      </c>
      <c r="Q7" s="792"/>
      <c r="R7" s="792"/>
      <c r="S7" s="792"/>
      <c r="T7" s="793"/>
      <c r="U7" s="791" t="s">
        <v>1200</v>
      </c>
      <c r="V7" s="793"/>
      <c r="W7" s="791" t="s">
        <v>1201</v>
      </c>
      <c r="X7" s="792"/>
      <c r="Y7" s="792"/>
      <c r="Z7" s="792"/>
      <c r="AA7" s="792"/>
      <c r="AB7" s="792"/>
      <c r="AC7" s="793"/>
      <c r="AD7" s="791" t="s">
        <v>23</v>
      </c>
      <c r="AE7" s="792"/>
      <c r="AF7" s="794"/>
      <c r="AH7" s="119">
        <v>5</v>
      </c>
      <c r="AI7" s="27" t="s">
        <v>392</v>
      </c>
      <c r="AJ7" s="27" t="s">
        <v>438</v>
      </c>
    </row>
    <row r="8" spans="2:36" ht="14.25" thickBot="1" x14ac:dyDescent="0.2">
      <c r="B8" s="581" t="s">
        <v>1300</v>
      </c>
      <c r="C8" s="821" t="s">
        <v>1202</v>
      </c>
      <c r="D8" s="758"/>
      <c r="E8" s="759"/>
      <c r="F8" s="579" t="s">
        <v>1203</v>
      </c>
      <c r="G8" s="751" t="s">
        <v>387</v>
      </c>
      <c r="H8" s="752"/>
      <c r="I8" s="753">
        <v>999999</v>
      </c>
      <c r="J8" s="754"/>
      <c r="K8" s="580" t="s">
        <v>1203</v>
      </c>
      <c r="L8" s="751" t="s">
        <v>397</v>
      </c>
      <c r="M8" s="752"/>
      <c r="N8" s="753" t="s">
        <v>1296</v>
      </c>
      <c r="O8" s="754"/>
      <c r="P8" s="755" t="s">
        <v>1204</v>
      </c>
      <c r="Q8" s="755"/>
      <c r="R8" s="755"/>
      <c r="S8" s="755"/>
      <c r="T8" s="756"/>
      <c r="U8" s="751" t="s">
        <v>1297</v>
      </c>
      <c r="V8" s="752"/>
      <c r="W8" s="757" t="s">
        <v>1298</v>
      </c>
      <c r="X8" s="758"/>
      <c r="Y8" s="758"/>
      <c r="Z8" s="758"/>
      <c r="AA8" s="758"/>
      <c r="AB8" s="758"/>
      <c r="AC8" s="759"/>
      <c r="AD8" s="760" t="s">
        <v>1299</v>
      </c>
      <c r="AE8" s="761"/>
      <c r="AF8" s="762"/>
      <c r="AH8" s="119">
        <v>6</v>
      </c>
      <c r="AI8" s="27" t="s">
        <v>393</v>
      </c>
      <c r="AJ8" s="27" t="s">
        <v>439</v>
      </c>
    </row>
    <row r="9" spans="2:36" x14ac:dyDescent="0.15">
      <c r="B9" s="535">
        <v>1</v>
      </c>
      <c r="C9" s="795"/>
      <c r="D9" s="796"/>
      <c r="E9" s="797"/>
      <c r="F9" s="549"/>
      <c r="G9" s="798"/>
      <c r="H9" s="799"/>
      <c r="I9" s="800"/>
      <c r="J9" s="801"/>
      <c r="K9" s="578"/>
      <c r="L9" s="798"/>
      <c r="M9" s="799"/>
      <c r="N9" s="800"/>
      <c r="O9" s="801"/>
      <c r="P9" s="802"/>
      <c r="Q9" s="802"/>
      <c r="R9" s="802"/>
      <c r="S9" s="802"/>
      <c r="T9" s="803"/>
      <c r="U9" s="798"/>
      <c r="V9" s="799"/>
      <c r="W9" s="804"/>
      <c r="X9" s="796"/>
      <c r="Y9" s="796"/>
      <c r="Z9" s="796"/>
      <c r="AA9" s="796"/>
      <c r="AB9" s="796"/>
      <c r="AC9" s="797"/>
      <c r="AD9" s="818"/>
      <c r="AE9" s="819"/>
      <c r="AF9" s="820"/>
      <c r="AH9" s="119">
        <v>7</v>
      </c>
      <c r="AI9" s="27" t="s">
        <v>394</v>
      </c>
      <c r="AJ9" s="27" t="s">
        <v>440</v>
      </c>
    </row>
    <row r="10" spans="2:36" x14ac:dyDescent="0.15">
      <c r="B10" s="536">
        <v>2</v>
      </c>
      <c r="C10" s="777"/>
      <c r="D10" s="778"/>
      <c r="E10" s="778"/>
      <c r="F10" s="537"/>
      <c r="G10" s="779"/>
      <c r="H10" s="779"/>
      <c r="I10" s="780"/>
      <c r="J10" s="781"/>
      <c r="K10" s="547"/>
      <c r="L10" s="782"/>
      <c r="M10" s="783"/>
      <c r="N10" s="780"/>
      <c r="O10" s="781"/>
      <c r="P10" s="784"/>
      <c r="Q10" s="784"/>
      <c r="R10" s="784"/>
      <c r="S10" s="784"/>
      <c r="T10" s="785"/>
      <c r="U10" s="782"/>
      <c r="V10" s="783"/>
      <c r="W10" s="786"/>
      <c r="X10" s="778"/>
      <c r="Y10" s="778"/>
      <c r="Z10" s="778"/>
      <c r="AA10" s="778"/>
      <c r="AB10" s="778"/>
      <c r="AC10" s="787"/>
      <c r="AD10" s="788"/>
      <c r="AE10" s="789"/>
      <c r="AF10" s="790"/>
      <c r="AH10" s="119">
        <v>8</v>
      </c>
      <c r="AI10" s="27" t="s">
        <v>395</v>
      </c>
      <c r="AJ10" s="27" t="s">
        <v>441</v>
      </c>
    </row>
    <row r="11" spans="2:36" x14ac:dyDescent="0.15">
      <c r="B11" s="536">
        <v>3</v>
      </c>
      <c r="C11" s="777"/>
      <c r="D11" s="778"/>
      <c r="E11" s="778"/>
      <c r="F11" s="537"/>
      <c r="G11" s="779"/>
      <c r="H11" s="779"/>
      <c r="I11" s="780"/>
      <c r="J11" s="781"/>
      <c r="K11" s="547"/>
      <c r="L11" s="782"/>
      <c r="M11" s="783"/>
      <c r="N11" s="780"/>
      <c r="O11" s="781"/>
      <c r="P11" s="784"/>
      <c r="Q11" s="784"/>
      <c r="R11" s="784"/>
      <c r="S11" s="784"/>
      <c r="T11" s="785"/>
      <c r="U11" s="782"/>
      <c r="V11" s="783"/>
      <c r="W11" s="786"/>
      <c r="X11" s="778"/>
      <c r="Y11" s="778"/>
      <c r="Z11" s="778"/>
      <c r="AA11" s="778"/>
      <c r="AB11" s="778"/>
      <c r="AC11" s="787"/>
      <c r="AD11" s="788"/>
      <c r="AE11" s="789"/>
      <c r="AF11" s="790"/>
      <c r="AH11" s="119">
        <v>9</v>
      </c>
      <c r="AI11" s="27" t="s">
        <v>396</v>
      </c>
      <c r="AJ11" s="27" t="s">
        <v>442</v>
      </c>
    </row>
    <row r="12" spans="2:36" x14ac:dyDescent="0.15">
      <c r="B12" s="536">
        <v>4</v>
      </c>
      <c r="C12" s="777"/>
      <c r="D12" s="778"/>
      <c r="E12" s="787"/>
      <c r="F12" s="537"/>
      <c r="G12" s="779"/>
      <c r="H12" s="779"/>
      <c r="I12" s="780"/>
      <c r="J12" s="781"/>
      <c r="K12" s="547"/>
      <c r="L12" s="782"/>
      <c r="M12" s="783"/>
      <c r="N12" s="780"/>
      <c r="O12" s="781"/>
      <c r="P12" s="784"/>
      <c r="Q12" s="784"/>
      <c r="R12" s="784"/>
      <c r="S12" s="784"/>
      <c r="T12" s="785"/>
      <c r="U12" s="782"/>
      <c r="V12" s="783"/>
      <c r="W12" s="786"/>
      <c r="X12" s="778"/>
      <c r="Y12" s="778"/>
      <c r="Z12" s="778"/>
      <c r="AA12" s="778"/>
      <c r="AB12" s="778"/>
      <c r="AC12" s="787"/>
      <c r="AD12" s="788"/>
      <c r="AE12" s="789"/>
      <c r="AF12" s="790"/>
      <c r="AH12" s="119">
        <v>10</v>
      </c>
      <c r="AI12" s="27" t="s">
        <v>397</v>
      </c>
      <c r="AJ12" s="27" t="s">
        <v>443</v>
      </c>
    </row>
    <row r="13" spans="2:36" ht="13.5" customHeight="1" x14ac:dyDescent="0.15">
      <c r="B13" s="536">
        <v>5</v>
      </c>
      <c r="C13" s="777"/>
      <c r="D13" s="778"/>
      <c r="E13" s="787"/>
      <c r="F13" s="537"/>
      <c r="G13" s="779"/>
      <c r="H13" s="779"/>
      <c r="I13" s="780"/>
      <c r="J13" s="781"/>
      <c r="K13" s="547"/>
      <c r="L13" s="782"/>
      <c r="M13" s="783"/>
      <c r="N13" s="780"/>
      <c r="O13" s="781"/>
      <c r="P13" s="784"/>
      <c r="Q13" s="784"/>
      <c r="R13" s="784"/>
      <c r="S13" s="784"/>
      <c r="T13" s="785"/>
      <c r="U13" s="782"/>
      <c r="V13" s="783"/>
      <c r="W13" s="786"/>
      <c r="X13" s="778"/>
      <c r="Y13" s="778"/>
      <c r="Z13" s="778"/>
      <c r="AA13" s="778"/>
      <c r="AB13" s="778"/>
      <c r="AC13" s="787"/>
      <c r="AD13" s="788"/>
      <c r="AE13" s="789"/>
      <c r="AF13" s="790"/>
      <c r="AH13" s="119">
        <v>11</v>
      </c>
      <c r="AI13" s="27" t="s">
        <v>398</v>
      </c>
      <c r="AJ13" s="27" t="s">
        <v>444</v>
      </c>
    </row>
    <row r="14" spans="2:36" x14ac:dyDescent="0.15">
      <c r="B14" s="536">
        <v>6</v>
      </c>
      <c r="C14" s="777"/>
      <c r="D14" s="778"/>
      <c r="E14" s="787"/>
      <c r="F14" s="537"/>
      <c r="G14" s="779"/>
      <c r="H14" s="779"/>
      <c r="I14" s="780"/>
      <c r="J14" s="781"/>
      <c r="K14" s="547"/>
      <c r="L14" s="782"/>
      <c r="M14" s="783"/>
      <c r="N14" s="780"/>
      <c r="O14" s="781"/>
      <c r="P14" s="784"/>
      <c r="Q14" s="784"/>
      <c r="R14" s="784"/>
      <c r="S14" s="784"/>
      <c r="T14" s="785"/>
      <c r="U14" s="782"/>
      <c r="V14" s="783"/>
      <c r="W14" s="786"/>
      <c r="X14" s="778"/>
      <c r="Y14" s="778"/>
      <c r="Z14" s="778"/>
      <c r="AA14" s="778"/>
      <c r="AB14" s="778"/>
      <c r="AC14" s="787"/>
      <c r="AD14" s="788"/>
      <c r="AE14" s="789"/>
      <c r="AF14" s="790"/>
      <c r="AH14" s="119">
        <v>12</v>
      </c>
      <c r="AI14" s="27" t="s">
        <v>399</v>
      </c>
      <c r="AJ14" s="27" t="s">
        <v>445</v>
      </c>
    </row>
    <row r="15" spans="2:36" x14ac:dyDescent="0.15">
      <c r="B15" s="536">
        <v>7</v>
      </c>
      <c r="C15" s="777"/>
      <c r="D15" s="778"/>
      <c r="E15" s="787"/>
      <c r="F15" s="537"/>
      <c r="G15" s="779"/>
      <c r="H15" s="779"/>
      <c r="I15" s="780"/>
      <c r="J15" s="781"/>
      <c r="K15" s="547"/>
      <c r="L15" s="782"/>
      <c r="M15" s="783"/>
      <c r="N15" s="780"/>
      <c r="O15" s="781"/>
      <c r="P15" s="784"/>
      <c r="Q15" s="784"/>
      <c r="R15" s="784"/>
      <c r="S15" s="784"/>
      <c r="T15" s="785"/>
      <c r="U15" s="782"/>
      <c r="V15" s="783"/>
      <c r="W15" s="786"/>
      <c r="X15" s="778"/>
      <c r="Y15" s="778"/>
      <c r="Z15" s="778"/>
      <c r="AA15" s="778"/>
      <c r="AB15" s="778"/>
      <c r="AC15" s="787"/>
      <c r="AD15" s="788"/>
      <c r="AE15" s="789"/>
      <c r="AF15" s="790"/>
      <c r="AH15" s="119">
        <v>13</v>
      </c>
      <c r="AI15" s="27" t="s">
        <v>400</v>
      </c>
      <c r="AJ15" s="27" t="s">
        <v>446</v>
      </c>
    </row>
    <row r="16" spans="2:36" x14ac:dyDescent="0.15">
      <c r="B16" s="536">
        <v>8</v>
      </c>
      <c r="C16" s="777"/>
      <c r="D16" s="778"/>
      <c r="E16" s="787"/>
      <c r="F16" s="537"/>
      <c r="G16" s="779"/>
      <c r="H16" s="779"/>
      <c r="I16" s="780"/>
      <c r="J16" s="781"/>
      <c r="K16" s="547"/>
      <c r="L16" s="782"/>
      <c r="M16" s="783"/>
      <c r="N16" s="780"/>
      <c r="O16" s="781"/>
      <c r="P16" s="784"/>
      <c r="Q16" s="784"/>
      <c r="R16" s="784"/>
      <c r="S16" s="784"/>
      <c r="T16" s="785"/>
      <c r="U16" s="782"/>
      <c r="V16" s="783"/>
      <c r="W16" s="786"/>
      <c r="X16" s="778"/>
      <c r="Y16" s="778"/>
      <c r="Z16" s="778"/>
      <c r="AA16" s="778"/>
      <c r="AB16" s="778"/>
      <c r="AC16" s="787"/>
      <c r="AD16" s="788"/>
      <c r="AE16" s="789"/>
      <c r="AF16" s="790"/>
      <c r="AH16" s="119">
        <v>14</v>
      </c>
      <c r="AI16" s="27" t="s">
        <v>401</v>
      </c>
      <c r="AJ16" s="27" t="s">
        <v>447</v>
      </c>
    </row>
    <row r="17" spans="2:36" x14ac:dyDescent="0.15">
      <c r="B17" s="536">
        <v>9</v>
      </c>
      <c r="C17" s="777"/>
      <c r="D17" s="778"/>
      <c r="E17" s="787"/>
      <c r="F17" s="537"/>
      <c r="G17" s="779"/>
      <c r="H17" s="779"/>
      <c r="I17" s="780"/>
      <c r="J17" s="781"/>
      <c r="K17" s="547"/>
      <c r="L17" s="782"/>
      <c r="M17" s="783"/>
      <c r="N17" s="780"/>
      <c r="O17" s="781"/>
      <c r="P17" s="784"/>
      <c r="Q17" s="784"/>
      <c r="R17" s="784"/>
      <c r="S17" s="784"/>
      <c r="T17" s="785"/>
      <c r="U17" s="782"/>
      <c r="V17" s="783"/>
      <c r="W17" s="786"/>
      <c r="X17" s="778"/>
      <c r="Y17" s="778"/>
      <c r="Z17" s="778"/>
      <c r="AA17" s="778"/>
      <c r="AB17" s="778"/>
      <c r="AC17" s="787"/>
      <c r="AD17" s="788"/>
      <c r="AE17" s="789"/>
      <c r="AF17" s="790"/>
      <c r="AH17" s="119">
        <v>15</v>
      </c>
      <c r="AI17" s="27" t="s">
        <v>402</v>
      </c>
      <c r="AJ17" s="27" t="s">
        <v>448</v>
      </c>
    </row>
    <row r="18" spans="2:36" ht="14.25" thickBot="1" x14ac:dyDescent="0.2">
      <c r="B18" s="538">
        <v>10</v>
      </c>
      <c r="C18" s="822"/>
      <c r="D18" s="823"/>
      <c r="E18" s="824"/>
      <c r="F18" s="539"/>
      <c r="G18" s="825"/>
      <c r="H18" s="826"/>
      <c r="I18" s="827"/>
      <c r="J18" s="828"/>
      <c r="K18" s="548"/>
      <c r="L18" s="829"/>
      <c r="M18" s="830"/>
      <c r="N18" s="827"/>
      <c r="O18" s="828"/>
      <c r="P18" s="831"/>
      <c r="Q18" s="831"/>
      <c r="R18" s="831"/>
      <c r="S18" s="831"/>
      <c r="T18" s="832"/>
      <c r="U18" s="829"/>
      <c r="V18" s="830"/>
      <c r="W18" s="833"/>
      <c r="X18" s="823"/>
      <c r="Y18" s="823"/>
      <c r="Z18" s="823"/>
      <c r="AA18" s="823"/>
      <c r="AB18" s="823"/>
      <c r="AC18" s="824"/>
      <c r="AD18" s="834"/>
      <c r="AE18" s="835"/>
      <c r="AF18" s="836"/>
      <c r="AH18" s="119">
        <v>16</v>
      </c>
      <c r="AI18" s="27" t="s">
        <v>403</v>
      </c>
      <c r="AJ18" s="27" t="s">
        <v>449</v>
      </c>
    </row>
    <row r="19" spans="2:36" x14ac:dyDescent="0.15">
      <c r="C19" s="546" t="s">
        <v>1222</v>
      </c>
      <c r="AH19" s="119">
        <v>17</v>
      </c>
      <c r="AI19" s="27" t="s">
        <v>404</v>
      </c>
      <c r="AJ19" s="27" t="s">
        <v>450</v>
      </c>
    </row>
    <row r="20" spans="2:36" x14ac:dyDescent="0.15">
      <c r="AH20" s="119">
        <v>18</v>
      </c>
      <c r="AI20" s="27" t="s">
        <v>405</v>
      </c>
      <c r="AJ20" s="27" t="s">
        <v>451</v>
      </c>
    </row>
    <row r="21" spans="2:36" x14ac:dyDescent="0.15">
      <c r="AD21" s="540"/>
      <c r="AH21" s="119">
        <v>19</v>
      </c>
      <c r="AI21" s="27" t="s">
        <v>406</v>
      </c>
      <c r="AJ21" s="27" t="s">
        <v>452</v>
      </c>
    </row>
    <row r="22" spans="2:36" x14ac:dyDescent="0.15">
      <c r="B22" s="541" t="s">
        <v>1205</v>
      </c>
      <c r="AH22" s="119">
        <v>20</v>
      </c>
      <c r="AI22" s="27" t="s">
        <v>407</v>
      </c>
      <c r="AJ22" s="27" t="s">
        <v>453</v>
      </c>
    </row>
    <row r="23" spans="2:36" x14ac:dyDescent="0.15">
      <c r="AH23" s="119">
        <v>21</v>
      </c>
      <c r="AI23" s="27" t="s">
        <v>408</v>
      </c>
      <c r="AJ23" s="27" t="s">
        <v>454</v>
      </c>
    </row>
    <row r="24" spans="2:36" x14ac:dyDescent="0.15">
      <c r="B24" s="527" t="s">
        <v>1338</v>
      </c>
      <c r="C24" s="527"/>
      <c r="D24" s="527"/>
      <c r="E24" s="527"/>
      <c r="F24" s="527"/>
      <c r="G24" s="527"/>
      <c r="H24" s="527"/>
      <c r="I24" s="527"/>
      <c r="AH24" s="119">
        <v>22</v>
      </c>
      <c r="AI24" s="27" t="s">
        <v>409</v>
      </c>
      <c r="AJ24" s="27" t="s">
        <v>455</v>
      </c>
    </row>
    <row r="25" spans="2:36" ht="14.25" thickBot="1" x14ac:dyDescent="0.2">
      <c r="B25" s="529">
        <v>1</v>
      </c>
      <c r="C25" s="529">
        <v>2</v>
      </c>
      <c r="D25" s="529">
        <v>3</v>
      </c>
      <c r="E25" s="529">
        <v>4</v>
      </c>
      <c r="F25" s="529">
        <v>5</v>
      </c>
      <c r="G25" s="529">
        <v>6</v>
      </c>
      <c r="H25" s="529">
        <v>7</v>
      </c>
      <c r="I25" s="529">
        <v>8</v>
      </c>
      <c r="J25" s="529">
        <v>9</v>
      </c>
      <c r="K25" s="529">
        <v>10</v>
      </c>
      <c r="L25" s="529">
        <v>11</v>
      </c>
      <c r="M25" s="529">
        <v>12</v>
      </c>
      <c r="N25" s="529">
        <v>13</v>
      </c>
      <c r="O25" s="529">
        <v>14</v>
      </c>
      <c r="P25" s="529">
        <v>15</v>
      </c>
      <c r="Q25" s="529">
        <v>16</v>
      </c>
      <c r="R25" s="529">
        <v>17</v>
      </c>
      <c r="S25" s="529">
        <v>18</v>
      </c>
      <c r="T25" s="529">
        <v>19</v>
      </c>
      <c r="U25" s="529">
        <v>20</v>
      </c>
      <c r="V25" s="529">
        <v>21</v>
      </c>
      <c r="W25" s="529">
        <v>22</v>
      </c>
      <c r="X25" s="529">
        <v>23</v>
      </c>
      <c r="Y25" s="529">
        <v>24</v>
      </c>
      <c r="Z25" s="529">
        <v>25</v>
      </c>
      <c r="AA25" s="529">
        <v>26</v>
      </c>
      <c r="AB25" s="529">
        <v>27</v>
      </c>
      <c r="AC25" s="529">
        <v>28</v>
      </c>
      <c r="AH25" s="119">
        <v>23</v>
      </c>
      <c r="AI25" s="27" t="s">
        <v>382</v>
      </c>
      <c r="AJ25" s="27" t="s">
        <v>456</v>
      </c>
    </row>
    <row r="26" spans="2:36" x14ac:dyDescent="0.15">
      <c r="B26" s="530" t="s">
        <v>1191</v>
      </c>
      <c r="C26" s="813" t="s">
        <v>1206</v>
      </c>
      <c r="D26" s="814"/>
      <c r="E26" s="814"/>
      <c r="F26" s="814"/>
      <c r="G26" s="814"/>
      <c r="H26" s="814"/>
      <c r="I26" s="814"/>
      <c r="J26" s="814"/>
      <c r="K26" s="814"/>
      <c r="L26" s="814"/>
      <c r="M26" s="814"/>
      <c r="N26" s="814"/>
      <c r="O26" s="814"/>
      <c r="P26" s="814"/>
      <c r="Q26" s="814"/>
      <c r="R26" s="814"/>
      <c r="S26" s="814"/>
      <c r="T26" s="814"/>
      <c r="U26" s="814"/>
      <c r="V26" s="814"/>
      <c r="W26" s="815"/>
      <c r="X26" s="837" t="s">
        <v>1207</v>
      </c>
      <c r="Y26" s="838"/>
      <c r="Z26" s="838"/>
      <c r="AA26" s="838"/>
      <c r="AB26" s="838"/>
      <c r="AC26" s="839"/>
      <c r="AH26" s="119">
        <v>24</v>
      </c>
      <c r="AI26" s="27" t="s">
        <v>410</v>
      </c>
      <c r="AJ26" s="27" t="s">
        <v>457</v>
      </c>
    </row>
    <row r="27" spans="2:36" ht="14.25" thickBot="1" x14ac:dyDescent="0.2">
      <c r="B27" s="531" t="s">
        <v>1195</v>
      </c>
      <c r="C27" s="791" t="s">
        <v>1208</v>
      </c>
      <c r="D27" s="792"/>
      <c r="E27" s="792"/>
      <c r="F27" s="792"/>
      <c r="G27" s="792"/>
      <c r="H27" s="792"/>
      <c r="I27" s="840" t="s">
        <v>1209</v>
      </c>
      <c r="J27" s="840"/>
      <c r="K27" s="841" t="s">
        <v>50</v>
      </c>
      <c r="L27" s="841"/>
      <c r="M27" s="791" t="s">
        <v>1200</v>
      </c>
      <c r="N27" s="793"/>
      <c r="O27" s="791" t="s">
        <v>1201</v>
      </c>
      <c r="P27" s="792"/>
      <c r="Q27" s="792"/>
      <c r="R27" s="792"/>
      <c r="S27" s="792"/>
      <c r="T27" s="793"/>
      <c r="U27" s="791" t="s">
        <v>23</v>
      </c>
      <c r="V27" s="792"/>
      <c r="W27" s="794"/>
      <c r="X27" s="842" t="s">
        <v>1210</v>
      </c>
      <c r="Y27" s="817"/>
      <c r="Z27" s="532" t="s">
        <v>1211</v>
      </c>
      <c r="AA27" s="533" t="s">
        <v>1212</v>
      </c>
      <c r="AB27" s="791" t="s">
        <v>1213</v>
      </c>
      <c r="AC27" s="794"/>
      <c r="AH27" s="119">
        <v>25</v>
      </c>
      <c r="AI27" s="27" t="s">
        <v>411</v>
      </c>
      <c r="AJ27" s="27" t="s">
        <v>458</v>
      </c>
    </row>
    <row r="28" spans="2:36" ht="14.25" thickBot="1" x14ac:dyDescent="0.2">
      <c r="B28" s="581" t="s">
        <v>1300</v>
      </c>
      <c r="C28" s="763" t="s">
        <v>1305</v>
      </c>
      <c r="D28" s="763"/>
      <c r="E28" s="763"/>
      <c r="F28" s="763"/>
      <c r="G28" s="763"/>
      <c r="H28" s="763"/>
      <c r="I28" s="764" t="s">
        <v>1214</v>
      </c>
      <c r="J28" s="764"/>
      <c r="K28" s="765" t="s">
        <v>1226</v>
      </c>
      <c r="L28" s="765"/>
      <c r="M28" s="766" t="s">
        <v>1301</v>
      </c>
      <c r="N28" s="767"/>
      <c r="O28" s="768" t="s">
        <v>1302</v>
      </c>
      <c r="P28" s="769"/>
      <c r="Q28" s="769"/>
      <c r="R28" s="769"/>
      <c r="S28" s="769"/>
      <c r="T28" s="770"/>
      <c r="U28" s="766" t="s">
        <v>1303</v>
      </c>
      <c r="V28" s="771"/>
      <c r="W28" s="772"/>
      <c r="X28" s="773" t="s">
        <v>387</v>
      </c>
      <c r="Y28" s="774"/>
      <c r="Z28" s="582" t="s">
        <v>1215</v>
      </c>
      <c r="AA28" s="583">
        <v>30</v>
      </c>
      <c r="AB28" s="775" t="s">
        <v>1304</v>
      </c>
      <c r="AC28" s="776"/>
      <c r="AH28" s="119">
        <v>26</v>
      </c>
      <c r="AI28" s="27" t="s">
        <v>412</v>
      </c>
      <c r="AJ28" s="27" t="s">
        <v>459</v>
      </c>
    </row>
    <row r="29" spans="2:36" x14ac:dyDescent="0.15">
      <c r="B29" s="542">
        <v>1</v>
      </c>
      <c r="C29" s="859"/>
      <c r="D29" s="859"/>
      <c r="E29" s="859"/>
      <c r="F29" s="859"/>
      <c r="G29" s="859"/>
      <c r="H29" s="859"/>
      <c r="I29" s="860"/>
      <c r="J29" s="860"/>
      <c r="K29" s="861"/>
      <c r="L29" s="861"/>
      <c r="M29" s="862"/>
      <c r="N29" s="863"/>
      <c r="O29" s="864"/>
      <c r="P29" s="865"/>
      <c r="Q29" s="865"/>
      <c r="R29" s="865"/>
      <c r="S29" s="865"/>
      <c r="T29" s="866"/>
      <c r="U29" s="862"/>
      <c r="V29" s="867"/>
      <c r="W29" s="868"/>
      <c r="X29" s="843"/>
      <c r="Y29" s="844"/>
      <c r="Z29" s="545"/>
      <c r="AA29" s="554"/>
      <c r="AB29" s="845"/>
      <c r="AC29" s="846"/>
      <c r="AH29" s="119">
        <v>27</v>
      </c>
      <c r="AI29" s="27" t="s">
        <v>413</v>
      </c>
      <c r="AJ29" s="27" t="s">
        <v>460</v>
      </c>
    </row>
    <row r="30" spans="2:36" x14ac:dyDescent="0.15">
      <c r="B30" s="543">
        <v>2</v>
      </c>
      <c r="C30" s="847"/>
      <c r="D30" s="847"/>
      <c r="E30" s="847"/>
      <c r="F30" s="847"/>
      <c r="G30" s="847"/>
      <c r="H30" s="847"/>
      <c r="I30" s="779"/>
      <c r="J30" s="779"/>
      <c r="K30" s="848"/>
      <c r="L30" s="848"/>
      <c r="M30" s="849"/>
      <c r="N30" s="850"/>
      <c r="O30" s="851"/>
      <c r="P30" s="852"/>
      <c r="Q30" s="852"/>
      <c r="R30" s="852"/>
      <c r="S30" s="852"/>
      <c r="T30" s="853"/>
      <c r="U30" s="849"/>
      <c r="V30" s="854"/>
      <c r="W30" s="855"/>
      <c r="X30" s="856"/>
      <c r="Y30" s="783"/>
      <c r="Z30" s="537"/>
      <c r="AA30" s="555"/>
      <c r="AB30" s="857"/>
      <c r="AC30" s="858"/>
      <c r="AH30" s="119">
        <v>28</v>
      </c>
      <c r="AI30" s="27" t="s">
        <v>414</v>
      </c>
      <c r="AJ30" s="27" t="s">
        <v>461</v>
      </c>
    </row>
    <row r="31" spans="2:36" x14ac:dyDescent="0.15">
      <c r="B31" s="543">
        <v>3</v>
      </c>
      <c r="C31" s="847"/>
      <c r="D31" s="847"/>
      <c r="E31" s="847"/>
      <c r="F31" s="847"/>
      <c r="G31" s="847"/>
      <c r="H31" s="847"/>
      <c r="I31" s="779"/>
      <c r="J31" s="779"/>
      <c r="K31" s="848"/>
      <c r="L31" s="848"/>
      <c r="M31" s="849"/>
      <c r="N31" s="850"/>
      <c r="O31" s="851"/>
      <c r="P31" s="852"/>
      <c r="Q31" s="852"/>
      <c r="R31" s="852"/>
      <c r="S31" s="852"/>
      <c r="T31" s="853"/>
      <c r="U31" s="849"/>
      <c r="V31" s="854"/>
      <c r="W31" s="855"/>
      <c r="X31" s="856" t="s">
        <v>1221</v>
      </c>
      <c r="Y31" s="783"/>
      <c r="Z31" s="537" t="s">
        <v>1220</v>
      </c>
      <c r="AA31" s="555"/>
      <c r="AB31" s="857"/>
      <c r="AC31" s="858"/>
      <c r="AH31" s="119">
        <v>29</v>
      </c>
      <c r="AI31" s="27" t="s">
        <v>415</v>
      </c>
      <c r="AJ31" s="27" t="s">
        <v>462</v>
      </c>
    </row>
    <row r="32" spans="2:36" x14ac:dyDescent="0.15">
      <c r="B32" s="543">
        <v>4</v>
      </c>
      <c r="C32" s="847"/>
      <c r="D32" s="847"/>
      <c r="E32" s="847"/>
      <c r="F32" s="847"/>
      <c r="G32" s="847"/>
      <c r="H32" s="847"/>
      <c r="I32" s="779"/>
      <c r="J32" s="779"/>
      <c r="K32" s="848"/>
      <c r="L32" s="848"/>
      <c r="M32" s="849"/>
      <c r="N32" s="850"/>
      <c r="O32" s="851"/>
      <c r="P32" s="852"/>
      <c r="Q32" s="852"/>
      <c r="R32" s="852"/>
      <c r="S32" s="852"/>
      <c r="T32" s="853"/>
      <c r="U32" s="849"/>
      <c r="V32" s="854"/>
      <c r="W32" s="855"/>
      <c r="X32" s="856" t="s">
        <v>1221</v>
      </c>
      <c r="Y32" s="783"/>
      <c r="Z32" s="537" t="s">
        <v>1220</v>
      </c>
      <c r="AA32" s="555"/>
      <c r="AB32" s="857"/>
      <c r="AC32" s="858"/>
      <c r="AH32" s="119">
        <v>30</v>
      </c>
      <c r="AI32" s="27" t="s">
        <v>416</v>
      </c>
      <c r="AJ32" s="27" t="s">
        <v>463</v>
      </c>
    </row>
    <row r="33" spans="2:36" x14ac:dyDescent="0.15">
      <c r="B33" s="543">
        <v>5</v>
      </c>
      <c r="C33" s="847"/>
      <c r="D33" s="847"/>
      <c r="E33" s="847"/>
      <c r="F33" s="847"/>
      <c r="G33" s="847"/>
      <c r="H33" s="847"/>
      <c r="I33" s="779"/>
      <c r="J33" s="779"/>
      <c r="K33" s="848"/>
      <c r="L33" s="848"/>
      <c r="M33" s="849"/>
      <c r="N33" s="850"/>
      <c r="O33" s="851"/>
      <c r="P33" s="852"/>
      <c r="Q33" s="852"/>
      <c r="R33" s="852"/>
      <c r="S33" s="852"/>
      <c r="T33" s="853"/>
      <c r="U33" s="849"/>
      <c r="V33" s="854"/>
      <c r="W33" s="855"/>
      <c r="X33" s="856" t="s">
        <v>1221</v>
      </c>
      <c r="Y33" s="783"/>
      <c r="Z33" s="537" t="s">
        <v>1220</v>
      </c>
      <c r="AA33" s="555"/>
      <c r="AB33" s="857"/>
      <c r="AC33" s="858"/>
      <c r="AH33" s="119">
        <v>31</v>
      </c>
      <c r="AI33" s="27" t="s">
        <v>417</v>
      </c>
      <c r="AJ33" s="27" t="s">
        <v>464</v>
      </c>
    </row>
    <row r="34" spans="2:36" x14ac:dyDescent="0.15">
      <c r="B34" s="543">
        <v>6</v>
      </c>
      <c r="C34" s="847"/>
      <c r="D34" s="847"/>
      <c r="E34" s="847"/>
      <c r="F34" s="847"/>
      <c r="G34" s="847"/>
      <c r="H34" s="847"/>
      <c r="I34" s="779"/>
      <c r="J34" s="779"/>
      <c r="K34" s="848"/>
      <c r="L34" s="848"/>
      <c r="M34" s="849"/>
      <c r="N34" s="850"/>
      <c r="O34" s="851"/>
      <c r="P34" s="852"/>
      <c r="Q34" s="852"/>
      <c r="R34" s="852"/>
      <c r="S34" s="852"/>
      <c r="T34" s="853"/>
      <c r="U34" s="849"/>
      <c r="V34" s="854"/>
      <c r="W34" s="855"/>
      <c r="X34" s="856" t="s">
        <v>1221</v>
      </c>
      <c r="Y34" s="783"/>
      <c r="Z34" s="537" t="s">
        <v>1220</v>
      </c>
      <c r="AA34" s="555"/>
      <c r="AB34" s="857"/>
      <c r="AC34" s="858"/>
      <c r="AH34" s="119">
        <v>32</v>
      </c>
      <c r="AI34" s="27" t="s">
        <v>418</v>
      </c>
      <c r="AJ34" s="27" t="s">
        <v>465</v>
      </c>
    </row>
    <row r="35" spans="2:36" x14ac:dyDescent="0.15">
      <c r="B35" s="543">
        <v>7</v>
      </c>
      <c r="C35" s="847"/>
      <c r="D35" s="847"/>
      <c r="E35" s="847"/>
      <c r="F35" s="847"/>
      <c r="G35" s="847"/>
      <c r="H35" s="847"/>
      <c r="I35" s="779"/>
      <c r="J35" s="779"/>
      <c r="K35" s="848"/>
      <c r="L35" s="848"/>
      <c r="M35" s="849"/>
      <c r="N35" s="850"/>
      <c r="O35" s="851"/>
      <c r="P35" s="852"/>
      <c r="Q35" s="852"/>
      <c r="R35" s="852"/>
      <c r="S35" s="852"/>
      <c r="T35" s="853"/>
      <c r="U35" s="849"/>
      <c r="V35" s="854"/>
      <c r="W35" s="855"/>
      <c r="X35" s="856" t="s">
        <v>1221</v>
      </c>
      <c r="Y35" s="783"/>
      <c r="Z35" s="537" t="s">
        <v>1220</v>
      </c>
      <c r="AA35" s="555"/>
      <c r="AB35" s="857"/>
      <c r="AC35" s="858"/>
      <c r="AH35" s="119">
        <v>33</v>
      </c>
      <c r="AI35" s="27" t="s">
        <v>419</v>
      </c>
      <c r="AJ35" s="27" t="s">
        <v>466</v>
      </c>
    </row>
    <row r="36" spans="2:36" x14ac:dyDescent="0.15">
      <c r="B36" s="543">
        <v>8</v>
      </c>
      <c r="C36" s="847"/>
      <c r="D36" s="847"/>
      <c r="E36" s="847"/>
      <c r="F36" s="847"/>
      <c r="G36" s="847"/>
      <c r="H36" s="847"/>
      <c r="I36" s="779"/>
      <c r="J36" s="779"/>
      <c r="K36" s="848"/>
      <c r="L36" s="848"/>
      <c r="M36" s="849"/>
      <c r="N36" s="850"/>
      <c r="O36" s="851"/>
      <c r="P36" s="852"/>
      <c r="Q36" s="852"/>
      <c r="R36" s="852"/>
      <c r="S36" s="852"/>
      <c r="T36" s="853"/>
      <c r="U36" s="849"/>
      <c r="V36" s="854"/>
      <c r="W36" s="855"/>
      <c r="X36" s="856" t="s">
        <v>1221</v>
      </c>
      <c r="Y36" s="783"/>
      <c r="Z36" s="537" t="s">
        <v>1220</v>
      </c>
      <c r="AA36" s="555"/>
      <c r="AB36" s="857"/>
      <c r="AC36" s="858"/>
      <c r="AH36" s="119">
        <v>34</v>
      </c>
      <c r="AI36" s="27" t="s">
        <v>420</v>
      </c>
      <c r="AJ36" s="27" t="s">
        <v>467</v>
      </c>
    </row>
    <row r="37" spans="2:36" x14ac:dyDescent="0.15">
      <c r="B37" s="543">
        <v>9</v>
      </c>
      <c r="C37" s="887" t="s">
        <v>1223</v>
      </c>
      <c r="D37" s="887"/>
      <c r="E37" s="887"/>
      <c r="F37" s="887"/>
      <c r="G37" s="887"/>
      <c r="H37" s="887"/>
      <c r="I37" s="888" t="s">
        <v>115</v>
      </c>
      <c r="J37" s="888"/>
      <c r="K37" s="889" t="s">
        <v>115</v>
      </c>
      <c r="L37" s="889"/>
      <c r="M37" s="890" t="s">
        <v>115</v>
      </c>
      <c r="N37" s="891"/>
      <c r="O37" s="892" t="s">
        <v>115</v>
      </c>
      <c r="P37" s="893"/>
      <c r="Q37" s="893"/>
      <c r="R37" s="893"/>
      <c r="S37" s="893"/>
      <c r="T37" s="894"/>
      <c r="U37" s="890" t="s">
        <v>115</v>
      </c>
      <c r="V37" s="895"/>
      <c r="W37" s="896"/>
      <c r="X37" s="869" t="s">
        <v>1221</v>
      </c>
      <c r="Y37" s="870"/>
      <c r="Z37" s="552" t="s">
        <v>1220</v>
      </c>
      <c r="AA37" s="556" t="s">
        <v>115</v>
      </c>
      <c r="AB37" s="871" t="s">
        <v>115</v>
      </c>
      <c r="AC37" s="872"/>
      <c r="AH37" s="119">
        <v>35</v>
      </c>
      <c r="AI37" s="27" t="s">
        <v>421</v>
      </c>
      <c r="AJ37" s="27" t="s">
        <v>468</v>
      </c>
    </row>
    <row r="38" spans="2:36" ht="14.25" thickBot="1" x14ac:dyDescent="0.2">
      <c r="B38" s="543">
        <v>10</v>
      </c>
      <c r="C38" s="873" t="s">
        <v>1224</v>
      </c>
      <c r="D38" s="873"/>
      <c r="E38" s="873"/>
      <c r="F38" s="873"/>
      <c r="G38" s="873"/>
      <c r="H38" s="873"/>
      <c r="I38" s="874" t="s">
        <v>115</v>
      </c>
      <c r="J38" s="874"/>
      <c r="K38" s="875" t="s">
        <v>115</v>
      </c>
      <c r="L38" s="875"/>
      <c r="M38" s="876" t="s">
        <v>115</v>
      </c>
      <c r="N38" s="877"/>
      <c r="O38" s="878" t="s">
        <v>115</v>
      </c>
      <c r="P38" s="879"/>
      <c r="Q38" s="879"/>
      <c r="R38" s="879"/>
      <c r="S38" s="879"/>
      <c r="T38" s="880"/>
      <c r="U38" s="876" t="s">
        <v>115</v>
      </c>
      <c r="V38" s="881"/>
      <c r="W38" s="882"/>
      <c r="X38" s="883" t="s">
        <v>1221</v>
      </c>
      <c r="Y38" s="884"/>
      <c r="Z38" s="553" t="s">
        <v>1220</v>
      </c>
      <c r="AA38" s="557" t="s">
        <v>115</v>
      </c>
      <c r="AB38" s="885" t="s">
        <v>115</v>
      </c>
      <c r="AC38" s="886"/>
      <c r="AH38" s="119">
        <v>36</v>
      </c>
      <c r="AI38" s="27" t="s">
        <v>422</v>
      </c>
      <c r="AJ38" s="27" t="s">
        <v>469</v>
      </c>
    </row>
    <row r="39" spans="2:36" x14ac:dyDescent="0.15">
      <c r="AH39" s="119">
        <v>37</v>
      </c>
      <c r="AI39" s="27" t="s">
        <v>423</v>
      </c>
      <c r="AJ39" s="27" t="s">
        <v>470</v>
      </c>
    </row>
    <row r="40" spans="2:36" x14ac:dyDescent="0.15">
      <c r="AH40" s="119">
        <v>38</v>
      </c>
      <c r="AI40" s="27" t="s">
        <v>424</v>
      </c>
      <c r="AJ40" s="27" t="s">
        <v>471</v>
      </c>
    </row>
    <row r="41" spans="2:36" x14ac:dyDescent="0.15">
      <c r="AH41" s="119">
        <v>39</v>
      </c>
      <c r="AI41" s="27" t="s">
        <v>425</v>
      </c>
      <c r="AJ41" s="27" t="s">
        <v>472</v>
      </c>
    </row>
    <row r="42" spans="2:36" x14ac:dyDescent="0.15">
      <c r="AH42" s="119">
        <v>40</v>
      </c>
      <c r="AI42" s="27" t="s">
        <v>426</v>
      </c>
      <c r="AJ42" s="27" t="s">
        <v>473</v>
      </c>
    </row>
    <row r="43" spans="2:36" x14ac:dyDescent="0.15">
      <c r="AH43" s="119">
        <v>41</v>
      </c>
      <c r="AI43" s="27" t="s">
        <v>427</v>
      </c>
      <c r="AJ43" s="27" t="s">
        <v>474</v>
      </c>
    </row>
    <row r="44" spans="2:36" x14ac:dyDescent="0.15">
      <c r="AH44" s="119">
        <v>42</v>
      </c>
      <c r="AI44" s="27" t="s">
        <v>428</v>
      </c>
      <c r="AJ44" s="27" t="s">
        <v>475</v>
      </c>
    </row>
    <row r="45" spans="2:36" x14ac:dyDescent="0.15">
      <c r="AH45" s="119">
        <v>43</v>
      </c>
      <c r="AI45" s="27" t="s">
        <v>429</v>
      </c>
      <c r="AJ45" s="27" t="s">
        <v>476</v>
      </c>
    </row>
    <row r="46" spans="2:36" x14ac:dyDescent="0.15">
      <c r="AH46" s="119">
        <v>44</v>
      </c>
      <c r="AI46" s="27" t="s">
        <v>430</v>
      </c>
      <c r="AJ46" s="27" t="s">
        <v>477</v>
      </c>
    </row>
    <row r="47" spans="2:36" x14ac:dyDescent="0.15">
      <c r="AH47" s="119">
        <v>45</v>
      </c>
      <c r="AI47" s="27" t="s">
        <v>431</v>
      </c>
      <c r="AJ47" s="27" t="s">
        <v>478</v>
      </c>
    </row>
    <row r="48" spans="2:36" x14ac:dyDescent="0.15">
      <c r="AH48" s="119">
        <v>46</v>
      </c>
      <c r="AI48" s="27" t="s">
        <v>432</v>
      </c>
      <c r="AJ48" s="27" t="s">
        <v>479</v>
      </c>
    </row>
    <row r="49" spans="34:36" x14ac:dyDescent="0.15">
      <c r="AH49" s="119">
        <v>47</v>
      </c>
      <c r="AI49" s="27" t="s">
        <v>433</v>
      </c>
      <c r="AJ49" s="27" t="s">
        <v>480</v>
      </c>
    </row>
  </sheetData>
  <sheetProtection password="C15D" sheet="1" objects="1" scenarios="1"/>
  <protectedRanges>
    <protectedRange sqref="C29:AC36" name="範囲2"/>
    <protectedRange sqref="C9:AF18" name="範囲1"/>
  </protectedRanges>
  <mergeCells count="209">
    <mergeCell ref="X37:Y37"/>
    <mergeCell ref="AB37:AC37"/>
    <mergeCell ref="C38:H38"/>
    <mergeCell ref="I38:J38"/>
    <mergeCell ref="K38:L38"/>
    <mergeCell ref="M38:N38"/>
    <mergeCell ref="O38:T38"/>
    <mergeCell ref="U38:W38"/>
    <mergeCell ref="X38:Y38"/>
    <mergeCell ref="AB38:AC38"/>
    <mergeCell ref="C37:H37"/>
    <mergeCell ref="I37:J37"/>
    <mergeCell ref="K37:L37"/>
    <mergeCell ref="M37:N37"/>
    <mergeCell ref="O37:T37"/>
    <mergeCell ref="U37:W37"/>
    <mergeCell ref="X35:Y35"/>
    <mergeCell ref="AB35:AC35"/>
    <mergeCell ref="C36:H36"/>
    <mergeCell ref="I36:J36"/>
    <mergeCell ref="K36:L36"/>
    <mergeCell ref="M36:N36"/>
    <mergeCell ref="O36:T36"/>
    <mergeCell ref="U36:W36"/>
    <mergeCell ref="X36:Y36"/>
    <mergeCell ref="AB36:AC36"/>
    <mergeCell ref="C35:H35"/>
    <mergeCell ref="I35:J35"/>
    <mergeCell ref="K35:L35"/>
    <mergeCell ref="M35:N35"/>
    <mergeCell ref="O35:T35"/>
    <mergeCell ref="U35:W35"/>
    <mergeCell ref="X33:Y33"/>
    <mergeCell ref="AB33:AC33"/>
    <mergeCell ref="C34:H34"/>
    <mergeCell ref="I34:J34"/>
    <mergeCell ref="K34:L34"/>
    <mergeCell ref="M34:N34"/>
    <mergeCell ref="O34:T34"/>
    <mergeCell ref="U34:W34"/>
    <mergeCell ref="X34:Y34"/>
    <mergeCell ref="AB34:AC34"/>
    <mergeCell ref="C33:H33"/>
    <mergeCell ref="I33:J33"/>
    <mergeCell ref="K33:L33"/>
    <mergeCell ref="M33:N33"/>
    <mergeCell ref="O33:T33"/>
    <mergeCell ref="U33:W33"/>
    <mergeCell ref="X31:Y31"/>
    <mergeCell ref="AB31:AC31"/>
    <mergeCell ref="C32:H32"/>
    <mergeCell ref="I32:J32"/>
    <mergeCell ref="K32:L32"/>
    <mergeCell ref="M32:N32"/>
    <mergeCell ref="O32:T32"/>
    <mergeCell ref="U32:W32"/>
    <mergeCell ref="X32:Y32"/>
    <mergeCell ref="AB32:AC32"/>
    <mergeCell ref="C31:H31"/>
    <mergeCell ref="I31:J31"/>
    <mergeCell ref="K31:L31"/>
    <mergeCell ref="M31:N31"/>
    <mergeCell ref="O31:T31"/>
    <mergeCell ref="U31:W31"/>
    <mergeCell ref="X29:Y29"/>
    <mergeCell ref="AB29:AC29"/>
    <mergeCell ref="C30:H30"/>
    <mergeCell ref="I30:J30"/>
    <mergeCell ref="K30:L30"/>
    <mergeCell ref="M30:N30"/>
    <mergeCell ref="O30:T30"/>
    <mergeCell ref="U30:W30"/>
    <mergeCell ref="X30:Y30"/>
    <mergeCell ref="AB30:AC30"/>
    <mergeCell ref="C29:H29"/>
    <mergeCell ref="I29:J29"/>
    <mergeCell ref="K29:L29"/>
    <mergeCell ref="M29:N29"/>
    <mergeCell ref="O29:T29"/>
    <mergeCell ref="U29:W29"/>
    <mergeCell ref="C26:W26"/>
    <mergeCell ref="X26:AC26"/>
    <mergeCell ref="C27:H27"/>
    <mergeCell ref="I27:J27"/>
    <mergeCell ref="K27:L27"/>
    <mergeCell ref="M27:N27"/>
    <mergeCell ref="O27:T27"/>
    <mergeCell ref="U27:W27"/>
    <mergeCell ref="X27:Y27"/>
    <mergeCell ref="AB27:AC27"/>
    <mergeCell ref="C18:E18"/>
    <mergeCell ref="G18:H18"/>
    <mergeCell ref="I18:J18"/>
    <mergeCell ref="L18:M18"/>
    <mergeCell ref="N18:O18"/>
    <mergeCell ref="P18:T18"/>
    <mergeCell ref="U18:V18"/>
    <mergeCell ref="W18:AC18"/>
    <mergeCell ref="AD18:AF18"/>
    <mergeCell ref="C17:E17"/>
    <mergeCell ref="G17:H17"/>
    <mergeCell ref="I17:J17"/>
    <mergeCell ref="L17:M17"/>
    <mergeCell ref="N17:O17"/>
    <mergeCell ref="P17:T17"/>
    <mergeCell ref="U17:V17"/>
    <mergeCell ref="W17:AC17"/>
    <mergeCell ref="AD17:AF17"/>
    <mergeCell ref="U15:V15"/>
    <mergeCell ref="W15:AC15"/>
    <mergeCell ref="AD15:AF15"/>
    <mergeCell ref="C16:E16"/>
    <mergeCell ref="G16:H16"/>
    <mergeCell ref="I16:J16"/>
    <mergeCell ref="L16:M16"/>
    <mergeCell ref="N16:O16"/>
    <mergeCell ref="P16:T16"/>
    <mergeCell ref="U16:V16"/>
    <mergeCell ref="C15:E15"/>
    <mergeCell ref="G15:H15"/>
    <mergeCell ref="I15:J15"/>
    <mergeCell ref="L15:M15"/>
    <mergeCell ref="N15:O15"/>
    <mergeCell ref="P15:T15"/>
    <mergeCell ref="W16:AC16"/>
    <mergeCell ref="AD16:AF16"/>
    <mergeCell ref="C14:E14"/>
    <mergeCell ref="G14:H14"/>
    <mergeCell ref="I14:J14"/>
    <mergeCell ref="L14:M14"/>
    <mergeCell ref="N14:O14"/>
    <mergeCell ref="P14:T14"/>
    <mergeCell ref="U14:V14"/>
    <mergeCell ref="W14:AC14"/>
    <mergeCell ref="AD14:AF14"/>
    <mergeCell ref="C13:E13"/>
    <mergeCell ref="G13:H13"/>
    <mergeCell ref="I13:J13"/>
    <mergeCell ref="L13:M13"/>
    <mergeCell ref="N13:O13"/>
    <mergeCell ref="P13:T13"/>
    <mergeCell ref="U13:V13"/>
    <mergeCell ref="W13:AC13"/>
    <mergeCell ref="AD13:AF13"/>
    <mergeCell ref="W11:AC11"/>
    <mergeCell ref="AD11:AF11"/>
    <mergeCell ref="C12:E12"/>
    <mergeCell ref="G12:H12"/>
    <mergeCell ref="I12:J12"/>
    <mergeCell ref="L12:M12"/>
    <mergeCell ref="N12:O12"/>
    <mergeCell ref="P12:T12"/>
    <mergeCell ref="U12:V12"/>
    <mergeCell ref="C11:E11"/>
    <mergeCell ref="G11:H11"/>
    <mergeCell ref="I11:J11"/>
    <mergeCell ref="L11:M11"/>
    <mergeCell ref="N11:O11"/>
    <mergeCell ref="P11:T11"/>
    <mergeCell ref="W12:AC12"/>
    <mergeCell ref="AD12:AF12"/>
    <mergeCell ref="W7:AC7"/>
    <mergeCell ref="AD7:AF7"/>
    <mergeCell ref="C9:E9"/>
    <mergeCell ref="G9:H9"/>
    <mergeCell ref="I9:J9"/>
    <mergeCell ref="L9:M9"/>
    <mergeCell ref="N9:O9"/>
    <mergeCell ref="P9:T9"/>
    <mergeCell ref="U9:V9"/>
    <mergeCell ref="W9:AC9"/>
    <mergeCell ref="C6:E7"/>
    <mergeCell ref="F6:J6"/>
    <mergeCell ref="K6:O6"/>
    <mergeCell ref="P6:AF6"/>
    <mergeCell ref="G7:H7"/>
    <mergeCell ref="I7:J7"/>
    <mergeCell ref="L7:M7"/>
    <mergeCell ref="N7:O7"/>
    <mergeCell ref="P7:T7"/>
    <mergeCell ref="U7:V7"/>
    <mergeCell ref="AD9:AF9"/>
    <mergeCell ref="C8:E8"/>
    <mergeCell ref="G8:H8"/>
    <mergeCell ref="I8:J8"/>
    <mergeCell ref="L8:M8"/>
    <mergeCell ref="N8:O8"/>
    <mergeCell ref="P8:T8"/>
    <mergeCell ref="U8:V8"/>
    <mergeCell ref="W8:AC8"/>
    <mergeCell ref="AD8:AF8"/>
    <mergeCell ref="C28:H28"/>
    <mergeCell ref="I28:J28"/>
    <mergeCell ref="K28:L28"/>
    <mergeCell ref="M28:N28"/>
    <mergeCell ref="O28:T28"/>
    <mergeCell ref="U28:W28"/>
    <mergeCell ref="X28:Y28"/>
    <mergeCell ref="AB28:AC28"/>
    <mergeCell ref="C10:E10"/>
    <mergeCell ref="G10:H10"/>
    <mergeCell ref="I10:J10"/>
    <mergeCell ref="L10:M10"/>
    <mergeCell ref="N10:O10"/>
    <mergeCell ref="P10:T10"/>
    <mergeCell ref="U10:V10"/>
    <mergeCell ref="W10:AC10"/>
    <mergeCell ref="AD10:AF10"/>
    <mergeCell ref="U11:V11"/>
  </mergeCells>
  <phoneticPr fontId="2"/>
  <dataValidations count="9">
    <dataValidation type="list" allowBlank="1" showInputMessage="1" showErrorMessage="1" sqref="F8: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VS983050:WVS983059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K65546:K65555 JG65546:JG65555 TC65546:TC65555 ACY65546:ACY65555 AMU65546:AMU65555 AWQ65546:AWQ65555 BGM65546:BGM65555 BQI65546:BQI65555 CAE65546:CAE65555 CKA65546:CKA65555 CTW65546:CTW65555 DDS65546:DDS65555 DNO65546:DNO65555 DXK65546:DXK65555 EHG65546:EHG65555 ERC65546:ERC65555 FAY65546:FAY65555 FKU65546:FKU65555 FUQ65546:FUQ65555 GEM65546:GEM65555 GOI65546:GOI65555 GYE65546:GYE65555 HIA65546:HIA65555 HRW65546:HRW65555 IBS65546:IBS65555 ILO65546:ILO65555 IVK65546:IVK65555 JFG65546:JFG65555 JPC65546:JPC65555 JYY65546:JYY65555 KIU65546:KIU65555 KSQ65546:KSQ65555 LCM65546:LCM65555 LMI65546:LMI65555 LWE65546:LWE65555 MGA65546:MGA65555 MPW65546:MPW65555 MZS65546:MZS65555 NJO65546:NJO65555 NTK65546:NTK65555 ODG65546:ODG65555 ONC65546:ONC65555 OWY65546:OWY65555 PGU65546:PGU65555 PQQ65546:PQQ65555 QAM65546:QAM65555 QKI65546:QKI65555 QUE65546:QUE65555 REA65546:REA65555 RNW65546:RNW65555 RXS65546:RXS65555 SHO65546:SHO65555 SRK65546:SRK65555 TBG65546:TBG65555 TLC65546:TLC65555 TUY65546:TUY65555 UEU65546:UEU65555 UOQ65546:UOQ65555 UYM65546:UYM65555 VII65546:VII65555 VSE65546:VSE65555 WCA65546:WCA65555 WLW65546:WLW65555 WVS65546:WVS65555 K131082:K131091 JG131082:JG131091 TC131082:TC131091 ACY131082:ACY131091 AMU131082:AMU131091 AWQ131082:AWQ131091 BGM131082:BGM131091 BQI131082:BQI131091 CAE131082:CAE131091 CKA131082:CKA131091 CTW131082:CTW131091 DDS131082:DDS131091 DNO131082:DNO131091 DXK131082:DXK131091 EHG131082:EHG131091 ERC131082:ERC131091 FAY131082:FAY131091 FKU131082:FKU131091 FUQ131082:FUQ131091 GEM131082:GEM131091 GOI131082:GOI131091 GYE131082:GYE131091 HIA131082:HIA131091 HRW131082:HRW131091 IBS131082:IBS131091 ILO131082:ILO131091 IVK131082:IVK131091 JFG131082:JFG131091 JPC131082:JPC131091 JYY131082:JYY131091 KIU131082:KIU131091 KSQ131082:KSQ131091 LCM131082:LCM131091 LMI131082:LMI131091 LWE131082:LWE131091 MGA131082:MGA131091 MPW131082:MPW131091 MZS131082:MZS131091 NJO131082:NJO131091 NTK131082:NTK131091 ODG131082:ODG131091 ONC131082:ONC131091 OWY131082:OWY131091 PGU131082:PGU131091 PQQ131082:PQQ131091 QAM131082:QAM131091 QKI131082:QKI131091 QUE131082:QUE131091 REA131082:REA131091 RNW131082:RNW131091 RXS131082:RXS131091 SHO131082:SHO131091 SRK131082:SRK131091 TBG131082:TBG131091 TLC131082:TLC131091 TUY131082:TUY131091 UEU131082:UEU131091 UOQ131082:UOQ131091 UYM131082:UYM131091 VII131082:VII131091 VSE131082:VSE131091 WCA131082:WCA131091 WLW131082:WLW131091 WVS131082:WVS131091 K196618:K196627 JG196618:JG196627 TC196618:TC196627 ACY196618:ACY196627 AMU196618:AMU196627 AWQ196618:AWQ196627 BGM196618:BGM196627 BQI196618:BQI196627 CAE196618:CAE196627 CKA196618:CKA196627 CTW196618:CTW196627 DDS196618:DDS196627 DNO196618:DNO196627 DXK196618:DXK196627 EHG196618:EHG196627 ERC196618:ERC196627 FAY196618:FAY196627 FKU196618:FKU196627 FUQ196618:FUQ196627 GEM196618:GEM196627 GOI196618:GOI196627 GYE196618:GYE196627 HIA196618:HIA196627 HRW196618:HRW196627 IBS196618:IBS196627 ILO196618:ILO196627 IVK196618:IVK196627 JFG196618:JFG196627 JPC196618:JPC196627 JYY196618:JYY196627 KIU196618:KIU196627 KSQ196618:KSQ196627 LCM196618:LCM196627 LMI196618:LMI196627 LWE196618:LWE196627 MGA196618:MGA196627 MPW196618:MPW196627 MZS196618:MZS196627 NJO196618:NJO196627 NTK196618:NTK196627 ODG196618:ODG196627 ONC196618:ONC196627 OWY196618:OWY196627 PGU196618:PGU196627 PQQ196618:PQQ196627 QAM196618:QAM196627 QKI196618:QKI196627 QUE196618:QUE196627 REA196618:REA196627 RNW196618:RNW196627 RXS196618:RXS196627 SHO196618:SHO196627 SRK196618:SRK196627 TBG196618:TBG196627 TLC196618:TLC196627 TUY196618:TUY196627 UEU196618:UEU196627 UOQ196618:UOQ196627 UYM196618:UYM196627 VII196618:VII196627 VSE196618:VSE196627 WCA196618:WCA196627 WLW196618:WLW196627 WVS196618:WVS196627 K262154:K262163 JG262154:JG262163 TC262154:TC262163 ACY262154:ACY262163 AMU262154:AMU262163 AWQ262154:AWQ262163 BGM262154:BGM262163 BQI262154:BQI262163 CAE262154:CAE262163 CKA262154:CKA262163 CTW262154:CTW262163 DDS262154:DDS262163 DNO262154:DNO262163 DXK262154:DXK262163 EHG262154:EHG262163 ERC262154:ERC262163 FAY262154:FAY262163 FKU262154:FKU262163 FUQ262154:FUQ262163 GEM262154:GEM262163 GOI262154:GOI262163 GYE262154:GYE262163 HIA262154:HIA262163 HRW262154:HRW262163 IBS262154:IBS262163 ILO262154:ILO262163 IVK262154:IVK262163 JFG262154:JFG262163 JPC262154:JPC262163 JYY262154:JYY262163 KIU262154:KIU262163 KSQ262154:KSQ262163 LCM262154:LCM262163 LMI262154:LMI262163 LWE262154:LWE262163 MGA262154:MGA262163 MPW262154:MPW262163 MZS262154:MZS262163 NJO262154:NJO262163 NTK262154:NTK262163 ODG262154:ODG262163 ONC262154:ONC262163 OWY262154:OWY262163 PGU262154:PGU262163 PQQ262154:PQQ262163 QAM262154:QAM262163 QKI262154:QKI262163 QUE262154:QUE262163 REA262154:REA262163 RNW262154:RNW262163 RXS262154:RXS262163 SHO262154:SHO262163 SRK262154:SRK262163 TBG262154:TBG262163 TLC262154:TLC262163 TUY262154:TUY262163 UEU262154:UEU262163 UOQ262154:UOQ262163 UYM262154:UYM262163 VII262154:VII262163 VSE262154:VSE262163 WCA262154:WCA262163 WLW262154:WLW262163 WVS262154:WVS262163 K327690:K327699 JG327690:JG327699 TC327690:TC327699 ACY327690:ACY327699 AMU327690:AMU327699 AWQ327690:AWQ327699 BGM327690:BGM327699 BQI327690:BQI327699 CAE327690:CAE327699 CKA327690:CKA327699 CTW327690:CTW327699 DDS327690:DDS327699 DNO327690:DNO327699 DXK327690:DXK327699 EHG327690:EHG327699 ERC327690:ERC327699 FAY327690:FAY327699 FKU327690:FKU327699 FUQ327690:FUQ327699 GEM327690:GEM327699 GOI327690:GOI327699 GYE327690:GYE327699 HIA327690:HIA327699 HRW327690:HRW327699 IBS327690:IBS327699 ILO327690:ILO327699 IVK327690:IVK327699 JFG327690:JFG327699 JPC327690:JPC327699 JYY327690:JYY327699 KIU327690:KIU327699 KSQ327690:KSQ327699 LCM327690:LCM327699 LMI327690:LMI327699 LWE327690:LWE327699 MGA327690:MGA327699 MPW327690:MPW327699 MZS327690:MZS327699 NJO327690:NJO327699 NTK327690:NTK327699 ODG327690:ODG327699 ONC327690:ONC327699 OWY327690:OWY327699 PGU327690:PGU327699 PQQ327690:PQQ327699 QAM327690:QAM327699 QKI327690:QKI327699 QUE327690:QUE327699 REA327690:REA327699 RNW327690:RNW327699 RXS327690:RXS327699 SHO327690:SHO327699 SRK327690:SRK327699 TBG327690:TBG327699 TLC327690:TLC327699 TUY327690:TUY327699 UEU327690:UEU327699 UOQ327690:UOQ327699 UYM327690:UYM327699 VII327690:VII327699 VSE327690:VSE327699 WCA327690:WCA327699 WLW327690:WLW327699 WVS327690:WVS327699 K393226:K393235 JG393226:JG393235 TC393226:TC393235 ACY393226:ACY393235 AMU393226:AMU393235 AWQ393226:AWQ393235 BGM393226:BGM393235 BQI393226:BQI393235 CAE393226:CAE393235 CKA393226:CKA393235 CTW393226:CTW393235 DDS393226:DDS393235 DNO393226:DNO393235 DXK393226:DXK393235 EHG393226:EHG393235 ERC393226:ERC393235 FAY393226:FAY393235 FKU393226:FKU393235 FUQ393226:FUQ393235 GEM393226:GEM393235 GOI393226:GOI393235 GYE393226:GYE393235 HIA393226:HIA393235 HRW393226:HRW393235 IBS393226:IBS393235 ILO393226:ILO393235 IVK393226:IVK393235 JFG393226:JFG393235 JPC393226:JPC393235 JYY393226:JYY393235 KIU393226:KIU393235 KSQ393226:KSQ393235 LCM393226:LCM393235 LMI393226:LMI393235 LWE393226:LWE393235 MGA393226:MGA393235 MPW393226:MPW393235 MZS393226:MZS393235 NJO393226:NJO393235 NTK393226:NTK393235 ODG393226:ODG393235 ONC393226:ONC393235 OWY393226:OWY393235 PGU393226:PGU393235 PQQ393226:PQQ393235 QAM393226:QAM393235 QKI393226:QKI393235 QUE393226:QUE393235 REA393226:REA393235 RNW393226:RNW393235 RXS393226:RXS393235 SHO393226:SHO393235 SRK393226:SRK393235 TBG393226:TBG393235 TLC393226:TLC393235 TUY393226:TUY393235 UEU393226:UEU393235 UOQ393226:UOQ393235 UYM393226:UYM393235 VII393226:VII393235 VSE393226:VSE393235 WCA393226:WCA393235 WLW393226:WLW393235 WVS393226:WVS393235 K458762:K458771 JG458762:JG458771 TC458762:TC458771 ACY458762:ACY458771 AMU458762:AMU458771 AWQ458762:AWQ458771 BGM458762:BGM458771 BQI458762:BQI458771 CAE458762:CAE458771 CKA458762:CKA458771 CTW458762:CTW458771 DDS458762:DDS458771 DNO458762:DNO458771 DXK458762:DXK458771 EHG458762:EHG458771 ERC458762:ERC458771 FAY458762:FAY458771 FKU458762:FKU458771 FUQ458762:FUQ458771 GEM458762:GEM458771 GOI458762:GOI458771 GYE458762:GYE458771 HIA458762:HIA458771 HRW458762:HRW458771 IBS458762:IBS458771 ILO458762:ILO458771 IVK458762:IVK458771 JFG458762:JFG458771 JPC458762:JPC458771 JYY458762:JYY458771 KIU458762:KIU458771 KSQ458762:KSQ458771 LCM458762:LCM458771 LMI458762:LMI458771 LWE458762:LWE458771 MGA458762:MGA458771 MPW458762:MPW458771 MZS458762:MZS458771 NJO458762:NJO458771 NTK458762:NTK458771 ODG458762:ODG458771 ONC458762:ONC458771 OWY458762:OWY458771 PGU458762:PGU458771 PQQ458762:PQQ458771 QAM458762:QAM458771 QKI458762:QKI458771 QUE458762:QUE458771 REA458762:REA458771 RNW458762:RNW458771 RXS458762:RXS458771 SHO458762:SHO458771 SRK458762:SRK458771 TBG458762:TBG458771 TLC458762:TLC458771 TUY458762:TUY458771 UEU458762:UEU458771 UOQ458762:UOQ458771 UYM458762:UYM458771 VII458762:VII458771 VSE458762:VSE458771 WCA458762:WCA458771 WLW458762:WLW458771 WVS458762:WVS458771 K524298:K524307 JG524298:JG524307 TC524298:TC524307 ACY524298:ACY524307 AMU524298:AMU524307 AWQ524298:AWQ524307 BGM524298:BGM524307 BQI524298:BQI524307 CAE524298:CAE524307 CKA524298:CKA524307 CTW524298:CTW524307 DDS524298:DDS524307 DNO524298:DNO524307 DXK524298:DXK524307 EHG524298:EHG524307 ERC524298:ERC524307 FAY524298:FAY524307 FKU524298:FKU524307 FUQ524298:FUQ524307 GEM524298:GEM524307 GOI524298:GOI524307 GYE524298:GYE524307 HIA524298:HIA524307 HRW524298:HRW524307 IBS524298:IBS524307 ILO524298:ILO524307 IVK524298:IVK524307 JFG524298:JFG524307 JPC524298:JPC524307 JYY524298:JYY524307 KIU524298:KIU524307 KSQ524298:KSQ524307 LCM524298:LCM524307 LMI524298:LMI524307 LWE524298:LWE524307 MGA524298:MGA524307 MPW524298:MPW524307 MZS524298:MZS524307 NJO524298:NJO524307 NTK524298:NTK524307 ODG524298:ODG524307 ONC524298:ONC524307 OWY524298:OWY524307 PGU524298:PGU524307 PQQ524298:PQQ524307 QAM524298:QAM524307 QKI524298:QKI524307 QUE524298:QUE524307 REA524298:REA524307 RNW524298:RNW524307 RXS524298:RXS524307 SHO524298:SHO524307 SRK524298:SRK524307 TBG524298:TBG524307 TLC524298:TLC524307 TUY524298:TUY524307 UEU524298:UEU524307 UOQ524298:UOQ524307 UYM524298:UYM524307 VII524298:VII524307 VSE524298:VSE524307 WCA524298:WCA524307 WLW524298:WLW524307 WVS524298:WVS524307 K589834:K589843 JG589834:JG589843 TC589834:TC589843 ACY589834:ACY589843 AMU589834:AMU589843 AWQ589834:AWQ589843 BGM589834:BGM589843 BQI589834:BQI589843 CAE589834:CAE589843 CKA589834:CKA589843 CTW589834:CTW589843 DDS589834:DDS589843 DNO589834:DNO589843 DXK589834:DXK589843 EHG589834:EHG589843 ERC589834:ERC589843 FAY589834:FAY589843 FKU589834:FKU589843 FUQ589834:FUQ589843 GEM589834:GEM589843 GOI589834:GOI589843 GYE589834:GYE589843 HIA589834:HIA589843 HRW589834:HRW589843 IBS589834:IBS589843 ILO589834:ILO589843 IVK589834:IVK589843 JFG589834:JFG589843 JPC589834:JPC589843 JYY589834:JYY589843 KIU589834:KIU589843 KSQ589834:KSQ589843 LCM589834:LCM589843 LMI589834:LMI589843 LWE589834:LWE589843 MGA589834:MGA589843 MPW589834:MPW589843 MZS589834:MZS589843 NJO589834:NJO589843 NTK589834:NTK589843 ODG589834:ODG589843 ONC589834:ONC589843 OWY589834:OWY589843 PGU589834:PGU589843 PQQ589834:PQQ589843 QAM589834:QAM589843 QKI589834:QKI589843 QUE589834:QUE589843 REA589834:REA589843 RNW589834:RNW589843 RXS589834:RXS589843 SHO589834:SHO589843 SRK589834:SRK589843 TBG589834:TBG589843 TLC589834:TLC589843 TUY589834:TUY589843 UEU589834:UEU589843 UOQ589834:UOQ589843 UYM589834:UYM589843 VII589834:VII589843 VSE589834:VSE589843 WCA589834:WCA589843 WLW589834:WLW589843 WVS589834:WVS589843 K655370:K655379 JG655370:JG655379 TC655370:TC655379 ACY655370:ACY655379 AMU655370:AMU655379 AWQ655370:AWQ655379 BGM655370:BGM655379 BQI655370:BQI655379 CAE655370:CAE655379 CKA655370:CKA655379 CTW655370:CTW655379 DDS655370:DDS655379 DNO655370:DNO655379 DXK655370:DXK655379 EHG655370:EHG655379 ERC655370:ERC655379 FAY655370:FAY655379 FKU655370:FKU655379 FUQ655370:FUQ655379 GEM655370:GEM655379 GOI655370:GOI655379 GYE655370:GYE655379 HIA655370:HIA655379 HRW655370:HRW655379 IBS655370:IBS655379 ILO655370:ILO655379 IVK655370:IVK655379 JFG655370:JFG655379 JPC655370:JPC655379 JYY655370:JYY655379 KIU655370:KIU655379 KSQ655370:KSQ655379 LCM655370:LCM655379 LMI655370:LMI655379 LWE655370:LWE655379 MGA655370:MGA655379 MPW655370:MPW655379 MZS655370:MZS655379 NJO655370:NJO655379 NTK655370:NTK655379 ODG655370:ODG655379 ONC655370:ONC655379 OWY655370:OWY655379 PGU655370:PGU655379 PQQ655370:PQQ655379 QAM655370:QAM655379 QKI655370:QKI655379 QUE655370:QUE655379 REA655370:REA655379 RNW655370:RNW655379 RXS655370:RXS655379 SHO655370:SHO655379 SRK655370:SRK655379 TBG655370:TBG655379 TLC655370:TLC655379 TUY655370:TUY655379 UEU655370:UEU655379 UOQ655370:UOQ655379 UYM655370:UYM655379 VII655370:VII655379 VSE655370:VSE655379 WCA655370:WCA655379 WLW655370:WLW655379 WVS655370:WVS655379 K720906:K720915 JG720906:JG720915 TC720906:TC720915 ACY720906:ACY720915 AMU720906:AMU720915 AWQ720906:AWQ720915 BGM720906:BGM720915 BQI720906:BQI720915 CAE720906:CAE720915 CKA720906:CKA720915 CTW720906:CTW720915 DDS720906:DDS720915 DNO720906:DNO720915 DXK720906:DXK720915 EHG720906:EHG720915 ERC720906:ERC720915 FAY720906:FAY720915 FKU720906:FKU720915 FUQ720906:FUQ720915 GEM720906:GEM720915 GOI720906:GOI720915 GYE720906:GYE720915 HIA720906:HIA720915 HRW720906:HRW720915 IBS720906:IBS720915 ILO720906:ILO720915 IVK720906:IVK720915 JFG720906:JFG720915 JPC720906:JPC720915 JYY720906:JYY720915 KIU720906:KIU720915 KSQ720906:KSQ720915 LCM720906:LCM720915 LMI720906:LMI720915 LWE720906:LWE720915 MGA720906:MGA720915 MPW720906:MPW720915 MZS720906:MZS720915 NJO720906:NJO720915 NTK720906:NTK720915 ODG720906:ODG720915 ONC720906:ONC720915 OWY720906:OWY720915 PGU720906:PGU720915 PQQ720906:PQQ720915 QAM720906:QAM720915 QKI720906:QKI720915 QUE720906:QUE720915 REA720906:REA720915 RNW720906:RNW720915 RXS720906:RXS720915 SHO720906:SHO720915 SRK720906:SRK720915 TBG720906:TBG720915 TLC720906:TLC720915 TUY720906:TUY720915 UEU720906:UEU720915 UOQ720906:UOQ720915 UYM720906:UYM720915 VII720906:VII720915 VSE720906:VSE720915 WCA720906:WCA720915 WLW720906:WLW720915 WVS720906:WVS720915 K786442:K786451 JG786442:JG786451 TC786442:TC786451 ACY786442:ACY786451 AMU786442:AMU786451 AWQ786442:AWQ786451 BGM786442:BGM786451 BQI786442:BQI786451 CAE786442:CAE786451 CKA786442:CKA786451 CTW786442:CTW786451 DDS786442:DDS786451 DNO786442:DNO786451 DXK786442:DXK786451 EHG786442:EHG786451 ERC786442:ERC786451 FAY786442:FAY786451 FKU786442:FKU786451 FUQ786442:FUQ786451 GEM786442:GEM786451 GOI786442:GOI786451 GYE786442:GYE786451 HIA786442:HIA786451 HRW786442:HRW786451 IBS786442:IBS786451 ILO786442:ILO786451 IVK786442:IVK786451 JFG786442:JFG786451 JPC786442:JPC786451 JYY786442:JYY786451 KIU786442:KIU786451 KSQ786442:KSQ786451 LCM786442:LCM786451 LMI786442:LMI786451 LWE786442:LWE786451 MGA786442:MGA786451 MPW786442:MPW786451 MZS786442:MZS786451 NJO786442:NJO786451 NTK786442:NTK786451 ODG786442:ODG786451 ONC786442:ONC786451 OWY786442:OWY786451 PGU786442:PGU786451 PQQ786442:PQQ786451 QAM786442:QAM786451 QKI786442:QKI786451 QUE786442:QUE786451 REA786442:REA786451 RNW786442:RNW786451 RXS786442:RXS786451 SHO786442:SHO786451 SRK786442:SRK786451 TBG786442:TBG786451 TLC786442:TLC786451 TUY786442:TUY786451 UEU786442:UEU786451 UOQ786442:UOQ786451 UYM786442:UYM786451 VII786442:VII786451 VSE786442:VSE786451 WCA786442:WCA786451 WLW786442:WLW786451 WVS786442:WVS786451 K851978:K851987 JG851978:JG851987 TC851978:TC851987 ACY851978:ACY851987 AMU851978:AMU851987 AWQ851978:AWQ851987 BGM851978:BGM851987 BQI851978:BQI851987 CAE851978:CAE851987 CKA851978:CKA851987 CTW851978:CTW851987 DDS851978:DDS851987 DNO851978:DNO851987 DXK851978:DXK851987 EHG851978:EHG851987 ERC851978:ERC851987 FAY851978:FAY851987 FKU851978:FKU851987 FUQ851978:FUQ851987 GEM851978:GEM851987 GOI851978:GOI851987 GYE851978:GYE851987 HIA851978:HIA851987 HRW851978:HRW851987 IBS851978:IBS851987 ILO851978:ILO851987 IVK851978:IVK851987 JFG851978:JFG851987 JPC851978:JPC851987 JYY851978:JYY851987 KIU851978:KIU851987 KSQ851978:KSQ851987 LCM851978:LCM851987 LMI851978:LMI851987 LWE851978:LWE851987 MGA851978:MGA851987 MPW851978:MPW851987 MZS851978:MZS851987 NJO851978:NJO851987 NTK851978:NTK851987 ODG851978:ODG851987 ONC851978:ONC851987 OWY851978:OWY851987 PGU851978:PGU851987 PQQ851978:PQQ851987 QAM851978:QAM851987 QKI851978:QKI851987 QUE851978:QUE851987 REA851978:REA851987 RNW851978:RNW851987 RXS851978:RXS851987 SHO851978:SHO851987 SRK851978:SRK851987 TBG851978:TBG851987 TLC851978:TLC851987 TUY851978:TUY851987 UEU851978:UEU851987 UOQ851978:UOQ851987 UYM851978:UYM851987 VII851978:VII851987 VSE851978:VSE851987 WCA851978:WCA851987 WLW851978:WLW851987 WVS851978:WVS851987 K917514:K917523 JG917514:JG917523 TC917514:TC917523 ACY917514:ACY917523 AMU917514:AMU917523 AWQ917514:AWQ917523 BGM917514:BGM917523 BQI917514:BQI917523 CAE917514:CAE917523 CKA917514:CKA917523 CTW917514:CTW917523 DDS917514:DDS917523 DNO917514:DNO917523 DXK917514:DXK917523 EHG917514:EHG917523 ERC917514:ERC917523 FAY917514:FAY917523 FKU917514:FKU917523 FUQ917514:FUQ917523 GEM917514:GEM917523 GOI917514:GOI917523 GYE917514:GYE917523 HIA917514:HIA917523 HRW917514:HRW917523 IBS917514:IBS917523 ILO917514:ILO917523 IVK917514:IVK917523 JFG917514:JFG917523 JPC917514:JPC917523 JYY917514:JYY917523 KIU917514:KIU917523 KSQ917514:KSQ917523 LCM917514:LCM917523 LMI917514:LMI917523 LWE917514:LWE917523 MGA917514:MGA917523 MPW917514:MPW917523 MZS917514:MZS917523 NJO917514:NJO917523 NTK917514:NTK917523 ODG917514:ODG917523 ONC917514:ONC917523 OWY917514:OWY917523 PGU917514:PGU917523 PQQ917514:PQQ917523 QAM917514:QAM917523 QKI917514:QKI917523 QUE917514:QUE917523 REA917514:REA917523 RNW917514:RNW917523 RXS917514:RXS917523 SHO917514:SHO917523 SRK917514:SRK917523 TBG917514:TBG917523 TLC917514:TLC917523 TUY917514:TUY917523 UEU917514:UEU917523 UOQ917514:UOQ917523 UYM917514:UYM917523 VII917514:VII917523 VSE917514:VSE917523 WCA917514:WCA917523 WLW917514:WLW917523 WVS917514:WVS917523 K983050:K983059 JG983050:JG983059 TC983050:TC983059 ACY983050:ACY983059 AMU983050:AMU983059 AWQ983050:AWQ983059 BGM983050:BGM983059 BQI983050:BQI983059 CAE983050:CAE983059 CKA983050:CKA983059 CTW983050:CTW983059 DDS983050:DDS983059 DNO983050:DNO983059 DXK983050:DXK983059 EHG983050:EHG983059 ERC983050:ERC983059 FAY983050:FAY983059 FKU983050:FKU983059 FUQ983050:FUQ983059 GEM983050:GEM983059 GOI983050:GOI983059 GYE983050:GYE983059 HIA983050:HIA983059 HRW983050:HRW983059 IBS983050:IBS983059 ILO983050:ILO983059 IVK983050:IVK983059 JFG983050:JFG983059 JPC983050:JPC983059 JYY983050:JYY983059 KIU983050:KIU983059 KSQ983050:KSQ983059 LCM983050:LCM983059 LMI983050:LMI983059 LWE983050:LWE983059 MGA983050:MGA983059 MPW983050:MPW983059 MZS983050:MZS983059 NJO983050:NJO983059 NTK983050:NTK983059 ODG983050:ODG983059 ONC983050:ONC983059 OWY983050:OWY983059 PGU983050:PGU983059 PQQ983050:PQQ983059 QAM983050:QAM983059 QKI983050:QKI983059 QUE983050:QUE983059 REA983050:REA983059 RNW983050:RNW983059 RXS983050:RXS983059 SHO983050:SHO983059 SRK983050:SRK983059 TBG983050:TBG983059 TLC983050:TLC983059 TUY983050:TUY983059 UEU983050:UEU983059 UOQ983050:UOQ983059 UYM983050:UYM983059 VII983050:VII983059 VSE983050:VSE983059 WCA983050:WCA983059 WLW983050:WLW983059" xr:uid="{00000000-0002-0000-0100-000000000000}">
      <formula1>"一級,二級,木造"</formula1>
    </dataValidation>
    <dataValidation type="list" allowBlank="1" showInputMessage="1" sqref="WWH983069:WWH983078 JV29:JV38 TR29:TR38 ADN29:ADN38 ANJ29:ANJ38 AXF29:AXF38 BHB29:BHB38 BQX29:BQX38 CAT29:CAT38 CKP29:CKP38 CUL29:CUL38 DEH29:DEH38 DOD29:DOD38 DXZ29:DXZ38 EHV29:EHV38 ERR29:ERR38 FBN29:FBN38 FLJ29:FLJ38 FVF29:FVF38 GFB29:GFB38 GOX29:GOX38 GYT29:GYT38 HIP29:HIP38 HSL29:HSL38 ICH29:ICH38 IMD29:IMD38 IVZ29:IVZ38 JFV29:JFV38 JPR29:JPR38 JZN29:JZN38 KJJ29:KJJ38 KTF29:KTF38 LDB29:LDB38 LMX29:LMX38 LWT29:LWT38 MGP29:MGP38 MQL29:MQL38 NAH29:NAH38 NKD29:NKD38 NTZ29:NTZ38 ODV29:ODV38 ONR29:ONR38 OXN29:OXN38 PHJ29:PHJ38 PRF29:PRF38 QBB29:QBB38 QKX29:QKX38 QUT29:QUT38 REP29:REP38 ROL29:ROL38 RYH29:RYH38 SID29:SID38 SRZ29:SRZ38 TBV29:TBV38 TLR29:TLR38 TVN29:TVN38 UFJ29:UFJ38 UPF29:UPF38 UZB29:UZB38 VIX29:VIX38 VST29:VST38 WCP29:WCP38 WML29:WML38 WWH29:WWH38 Z65565:Z65574 JV65565:JV65574 TR65565:TR65574 ADN65565:ADN65574 ANJ65565:ANJ65574 AXF65565:AXF65574 BHB65565:BHB65574 BQX65565:BQX65574 CAT65565:CAT65574 CKP65565:CKP65574 CUL65565:CUL65574 DEH65565:DEH65574 DOD65565:DOD65574 DXZ65565:DXZ65574 EHV65565:EHV65574 ERR65565:ERR65574 FBN65565:FBN65574 FLJ65565:FLJ65574 FVF65565:FVF65574 GFB65565:GFB65574 GOX65565:GOX65574 GYT65565:GYT65574 HIP65565:HIP65574 HSL65565:HSL65574 ICH65565:ICH65574 IMD65565:IMD65574 IVZ65565:IVZ65574 JFV65565:JFV65574 JPR65565:JPR65574 JZN65565:JZN65574 KJJ65565:KJJ65574 KTF65565:KTF65574 LDB65565:LDB65574 LMX65565:LMX65574 LWT65565:LWT65574 MGP65565:MGP65574 MQL65565:MQL65574 NAH65565:NAH65574 NKD65565:NKD65574 NTZ65565:NTZ65574 ODV65565:ODV65574 ONR65565:ONR65574 OXN65565:OXN65574 PHJ65565:PHJ65574 PRF65565:PRF65574 QBB65565:QBB65574 QKX65565:QKX65574 QUT65565:QUT65574 REP65565:REP65574 ROL65565:ROL65574 RYH65565:RYH65574 SID65565:SID65574 SRZ65565:SRZ65574 TBV65565:TBV65574 TLR65565:TLR65574 TVN65565:TVN65574 UFJ65565:UFJ65574 UPF65565:UPF65574 UZB65565:UZB65574 VIX65565:VIX65574 VST65565:VST65574 WCP65565:WCP65574 WML65565:WML65574 WWH65565:WWH65574 Z131101:Z131110 JV131101:JV131110 TR131101:TR131110 ADN131101:ADN131110 ANJ131101:ANJ131110 AXF131101:AXF131110 BHB131101:BHB131110 BQX131101:BQX131110 CAT131101:CAT131110 CKP131101:CKP131110 CUL131101:CUL131110 DEH131101:DEH131110 DOD131101:DOD131110 DXZ131101:DXZ131110 EHV131101:EHV131110 ERR131101:ERR131110 FBN131101:FBN131110 FLJ131101:FLJ131110 FVF131101:FVF131110 GFB131101:GFB131110 GOX131101:GOX131110 GYT131101:GYT131110 HIP131101:HIP131110 HSL131101:HSL131110 ICH131101:ICH131110 IMD131101:IMD131110 IVZ131101:IVZ131110 JFV131101:JFV131110 JPR131101:JPR131110 JZN131101:JZN131110 KJJ131101:KJJ131110 KTF131101:KTF131110 LDB131101:LDB131110 LMX131101:LMX131110 LWT131101:LWT131110 MGP131101:MGP131110 MQL131101:MQL131110 NAH131101:NAH131110 NKD131101:NKD131110 NTZ131101:NTZ131110 ODV131101:ODV131110 ONR131101:ONR131110 OXN131101:OXN131110 PHJ131101:PHJ131110 PRF131101:PRF131110 QBB131101:QBB131110 QKX131101:QKX131110 QUT131101:QUT131110 REP131101:REP131110 ROL131101:ROL131110 RYH131101:RYH131110 SID131101:SID131110 SRZ131101:SRZ131110 TBV131101:TBV131110 TLR131101:TLR131110 TVN131101:TVN131110 UFJ131101:UFJ131110 UPF131101:UPF131110 UZB131101:UZB131110 VIX131101:VIX131110 VST131101:VST131110 WCP131101:WCP131110 WML131101:WML131110 WWH131101:WWH131110 Z196637:Z196646 JV196637:JV196646 TR196637:TR196646 ADN196637:ADN196646 ANJ196637:ANJ196646 AXF196637:AXF196646 BHB196637:BHB196646 BQX196637:BQX196646 CAT196637:CAT196646 CKP196637:CKP196646 CUL196637:CUL196646 DEH196637:DEH196646 DOD196637:DOD196646 DXZ196637:DXZ196646 EHV196637:EHV196646 ERR196637:ERR196646 FBN196637:FBN196646 FLJ196637:FLJ196646 FVF196637:FVF196646 GFB196637:GFB196646 GOX196637:GOX196646 GYT196637:GYT196646 HIP196637:HIP196646 HSL196637:HSL196646 ICH196637:ICH196646 IMD196637:IMD196646 IVZ196637:IVZ196646 JFV196637:JFV196646 JPR196637:JPR196646 JZN196637:JZN196646 KJJ196637:KJJ196646 KTF196637:KTF196646 LDB196637:LDB196646 LMX196637:LMX196646 LWT196637:LWT196646 MGP196637:MGP196646 MQL196637:MQL196646 NAH196637:NAH196646 NKD196637:NKD196646 NTZ196637:NTZ196646 ODV196637:ODV196646 ONR196637:ONR196646 OXN196637:OXN196646 PHJ196637:PHJ196646 PRF196637:PRF196646 QBB196637:QBB196646 QKX196637:QKX196646 QUT196637:QUT196646 REP196637:REP196646 ROL196637:ROL196646 RYH196637:RYH196646 SID196637:SID196646 SRZ196637:SRZ196646 TBV196637:TBV196646 TLR196637:TLR196646 TVN196637:TVN196646 UFJ196637:UFJ196646 UPF196637:UPF196646 UZB196637:UZB196646 VIX196637:VIX196646 VST196637:VST196646 WCP196637:WCP196646 WML196637:WML196646 WWH196637:WWH196646 Z262173:Z262182 JV262173:JV262182 TR262173:TR262182 ADN262173:ADN262182 ANJ262173:ANJ262182 AXF262173:AXF262182 BHB262173:BHB262182 BQX262173:BQX262182 CAT262173:CAT262182 CKP262173:CKP262182 CUL262173:CUL262182 DEH262173:DEH262182 DOD262173:DOD262182 DXZ262173:DXZ262182 EHV262173:EHV262182 ERR262173:ERR262182 FBN262173:FBN262182 FLJ262173:FLJ262182 FVF262173:FVF262182 GFB262173:GFB262182 GOX262173:GOX262182 GYT262173:GYT262182 HIP262173:HIP262182 HSL262173:HSL262182 ICH262173:ICH262182 IMD262173:IMD262182 IVZ262173:IVZ262182 JFV262173:JFV262182 JPR262173:JPR262182 JZN262173:JZN262182 KJJ262173:KJJ262182 KTF262173:KTF262182 LDB262173:LDB262182 LMX262173:LMX262182 LWT262173:LWT262182 MGP262173:MGP262182 MQL262173:MQL262182 NAH262173:NAH262182 NKD262173:NKD262182 NTZ262173:NTZ262182 ODV262173:ODV262182 ONR262173:ONR262182 OXN262173:OXN262182 PHJ262173:PHJ262182 PRF262173:PRF262182 QBB262173:QBB262182 QKX262173:QKX262182 QUT262173:QUT262182 REP262173:REP262182 ROL262173:ROL262182 RYH262173:RYH262182 SID262173:SID262182 SRZ262173:SRZ262182 TBV262173:TBV262182 TLR262173:TLR262182 TVN262173:TVN262182 UFJ262173:UFJ262182 UPF262173:UPF262182 UZB262173:UZB262182 VIX262173:VIX262182 VST262173:VST262182 WCP262173:WCP262182 WML262173:WML262182 WWH262173:WWH262182 Z327709:Z327718 JV327709:JV327718 TR327709:TR327718 ADN327709:ADN327718 ANJ327709:ANJ327718 AXF327709:AXF327718 BHB327709:BHB327718 BQX327709:BQX327718 CAT327709:CAT327718 CKP327709:CKP327718 CUL327709:CUL327718 DEH327709:DEH327718 DOD327709:DOD327718 DXZ327709:DXZ327718 EHV327709:EHV327718 ERR327709:ERR327718 FBN327709:FBN327718 FLJ327709:FLJ327718 FVF327709:FVF327718 GFB327709:GFB327718 GOX327709:GOX327718 GYT327709:GYT327718 HIP327709:HIP327718 HSL327709:HSL327718 ICH327709:ICH327718 IMD327709:IMD327718 IVZ327709:IVZ327718 JFV327709:JFV327718 JPR327709:JPR327718 JZN327709:JZN327718 KJJ327709:KJJ327718 KTF327709:KTF327718 LDB327709:LDB327718 LMX327709:LMX327718 LWT327709:LWT327718 MGP327709:MGP327718 MQL327709:MQL327718 NAH327709:NAH327718 NKD327709:NKD327718 NTZ327709:NTZ327718 ODV327709:ODV327718 ONR327709:ONR327718 OXN327709:OXN327718 PHJ327709:PHJ327718 PRF327709:PRF327718 QBB327709:QBB327718 QKX327709:QKX327718 QUT327709:QUT327718 REP327709:REP327718 ROL327709:ROL327718 RYH327709:RYH327718 SID327709:SID327718 SRZ327709:SRZ327718 TBV327709:TBV327718 TLR327709:TLR327718 TVN327709:TVN327718 UFJ327709:UFJ327718 UPF327709:UPF327718 UZB327709:UZB327718 VIX327709:VIX327718 VST327709:VST327718 WCP327709:WCP327718 WML327709:WML327718 WWH327709:WWH327718 Z393245:Z393254 JV393245:JV393254 TR393245:TR393254 ADN393245:ADN393254 ANJ393245:ANJ393254 AXF393245:AXF393254 BHB393245:BHB393254 BQX393245:BQX393254 CAT393245:CAT393254 CKP393245:CKP393254 CUL393245:CUL393254 DEH393245:DEH393254 DOD393245:DOD393254 DXZ393245:DXZ393254 EHV393245:EHV393254 ERR393245:ERR393254 FBN393245:FBN393254 FLJ393245:FLJ393254 FVF393245:FVF393254 GFB393245:GFB393254 GOX393245:GOX393254 GYT393245:GYT393254 HIP393245:HIP393254 HSL393245:HSL393254 ICH393245:ICH393254 IMD393245:IMD393254 IVZ393245:IVZ393254 JFV393245:JFV393254 JPR393245:JPR393254 JZN393245:JZN393254 KJJ393245:KJJ393254 KTF393245:KTF393254 LDB393245:LDB393254 LMX393245:LMX393254 LWT393245:LWT393254 MGP393245:MGP393254 MQL393245:MQL393254 NAH393245:NAH393254 NKD393245:NKD393254 NTZ393245:NTZ393254 ODV393245:ODV393254 ONR393245:ONR393254 OXN393245:OXN393254 PHJ393245:PHJ393254 PRF393245:PRF393254 QBB393245:QBB393254 QKX393245:QKX393254 QUT393245:QUT393254 REP393245:REP393254 ROL393245:ROL393254 RYH393245:RYH393254 SID393245:SID393254 SRZ393245:SRZ393254 TBV393245:TBV393254 TLR393245:TLR393254 TVN393245:TVN393254 UFJ393245:UFJ393254 UPF393245:UPF393254 UZB393245:UZB393254 VIX393245:VIX393254 VST393245:VST393254 WCP393245:WCP393254 WML393245:WML393254 WWH393245:WWH393254 Z458781:Z458790 JV458781:JV458790 TR458781:TR458790 ADN458781:ADN458790 ANJ458781:ANJ458790 AXF458781:AXF458790 BHB458781:BHB458790 BQX458781:BQX458790 CAT458781:CAT458790 CKP458781:CKP458790 CUL458781:CUL458790 DEH458781:DEH458790 DOD458781:DOD458790 DXZ458781:DXZ458790 EHV458781:EHV458790 ERR458781:ERR458790 FBN458781:FBN458790 FLJ458781:FLJ458790 FVF458781:FVF458790 GFB458781:GFB458790 GOX458781:GOX458790 GYT458781:GYT458790 HIP458781:HIP458790 HSL458781:HSL458790 ICH458781:ICH458790 IMD458781:IMD458790 IVZ458781:IVZ458790 JFV458781:JFV458790 JPR458781:JPR458790 JZN458781:JZN458790 KJJ458781:KJJ458790 KTF458781:KTF458790 LDB458781:LDB458790 LMX458781:LMX458790 LWT458781:LWT458790 MGP458781:MGP458790 MQL458781:MQL458790 NAH458781:NAH458790 NKD458781:NKD458790 NTZ458781:NTZ458790 ODV458781:ODV458790 ONR458781:ONR458790 OXN458781:OXN458790 PHJ458781:PHJ458790 PRF458781:PRF458790 QBB458781:QBB458790 QKX458781:QKX458790 QUT458781:QUT458790 REP458781:REP458790 ROL458781:ROL458790 RYH458781:RYH458790 SID458781:SID458790 SRZ458781:SRZ458790 TBV458781:TBV458790 TLR458781:TLR458790 TVN458781:TVN458790 UFJ458781:UFJ458790 UPF458781:UPF458790 UZB458781:UZB458790 VIX458781:VIX458790 VST458781:VST458790 WCP458781:WCP458790 WML458781:WML458790 WWH458781:WWH458790 Z524317:Z524326 JV524317:JV524326 TR524317:TR524326 ADN524317:ADN524326 ANJ524317:ANJ524326 AXF524317:AXF524326 BHB524317:BHB524326 BQX524317:BQX524326 CAT524317:CAT524326 CKP524317:CKP524326 CUL524317:CUL524326 DEH524317:DEH524326 DOD524317:DOD524326 DXZ524317:DXZ524326 EHV524317:EHV524326 ERR524317:ERR524326 FBN524317:FBN524326 FLJ524317:FLJ524326 FVF524317:FVF524326 GFB524317:GFB524326 GOX524317:GOX524326 GYT524317:GYT524326 HIP524317:HIP524326 HSL524317:HSL524326 ICH524317:ICH524326 IMD524317:IMD524326 IVZ524317:IVZ524326 JFV524317:JFV524326 JPR524317:JPR524326 JZN524317:JZN524326 KJJ524317:KJJ524326 KTF524317:KTF524326 LDB524317:LDB524326 LMX524317:LMX524326 LWT524317:LWT524326 MGP524317:MGP524326 MQL524317:MQL524326 NAH524317:NAH524326 NKD524317:NKD524326 NTZ524317:NTZ524326 ODV524317:ODV524326 ONR524317:ONR524326 OXN524317:OXN524326 PHJ524317:PHJ524326 PRF524317:PRF524326 QBB524317:QBB524326 QKX524317:QKX524326 QUT524317:QUT524326 REP524317:REP524326 ROL524317:ROL524326 RYH524317:RYH524326 SID524317:SID524326 SRZ524317:SRZ524326 TBV524317:TBV524326 TLR524317:TLR524326 TVN524317:TVN524326 UFJ524317:UFJ524326 UPF524317:UPF524326 UZB524317:UZB524326 VIX524317:VIX524326 VST524317:VST524326 WCP524317:WCP524326 WML524317:WML524326 WWH524317:WWH524326 Z589853:Z589862 JV589853:JV589862 TR589853:TR589862 ADN589853:ADN589862 ANJ589853:ANJ589862 AXF589853:AXF589862 BHB589853:BHB589862 BQX589853:BQX589862 CAT589853:CAT589862 CKP589853:CKP589862 CUL589853:CUL589862 DEH589853:DEH589862 DOD589853:DOD589862 DXZ589853:DXZ589862 EHV589853:EHV589862 ERR589853:ERR589862 FBN589853:FBN589862 FLJ589853:FLJ589862 FVF589853:FVF589862 GFB589853:GFB589862 GOX589853:GOX589862 GYT589853:GYT589862 HIP589853:HIP589862 HSL589853:HSL589862 ICH589853:ICH589862 IMD589853:IMD589862 IVZ589853:IVZ589862 JFV589853:JFV589862 JPR589853:JPR589862 JZN589853:JZN589862 KJJ589853:KJJ589862 KTF589853:KTF589862 LDB589853:LDB589862 LMX589853:LMX589862 LWT589853:LWT589862 MGP589853:MGP589862 MQL589853:MQL589862 NAH589853:NAH589862 NKD589853:NKD589862 NTZ589853:NTZ589862 ODV589853:ODV589862 ONR589853:ONR589862 OXN589853:OXN589862 PHJ589853:PHJ589862 PRF589853:PRF589862 QBB589853:QBB589862 QKX589853:QKX589862 QUT589853:QUT589862 REP589853:REP589862 ROL589853:ROL589862 RYH589853:RYH589862 SID589853:SID589862 SRZ589853:SRZ589862 TBV589853:TBV589862 TLR589853:TLR589862 TVN589853:TVN589862 UFJ589853:UFJ589862 UPF589853:UPF589862 UZB589853:UZB589862 VIX589853:VIX589862 VST589853:VST589862 WCP589853:WCP589862 WML589853:WML589862 WWH589853:WWH589862 Z655389:Z655398 JV655389:JV655398 TR655389:TR655398 ADN655389:ADN655398 ANJ655389:ANJ655398 AXF655389:AXF655398 BHB655389:BHB655398 BQX655389:BQX655398 CAT655389:CAT655398 CKP655389:CKP655398 CUL655389:CUL655398 DEH655389:DEH655398 DOD655389:DOD655398 DXZ655389:DXZ655398 EHV655389:EHV655398 ERR655389:ERR655398 FBN655389:FBN655398 FLJ655389:FLJ655398 FVF655389:FVF655398 GFB655389:GFB655398 GOX655389:GOX655398 GYT655389:GYT655398 HIP655389:HIP655398 HSL655389:HSL655398 ICH655389:ICH655398 IMD655389:IMD655398 IVZ655389:IVZ655398 JFV655389:JFV655398 JPR655389:JPR655398 JZN655389:JZN655398 KJJ655389:KJJ655398 KTF655389:KTF655398 LDB655389:LDB655398 LMX655389:LMX655398 LWT655389:LWT655398 MGP655389:MGP655398 MQL655389:MQL655398 NAH655389:NAH655398 NKD655389:NKD655398 NTZ655389:NTZ655398 ODV655389:ODV655398 ONR655389:ONR655398 OXN655389:OXN655398 PHJ655389:PHJ655398 PRF655389:PRF655398 QBB655389:QBB655398 QKX655389:QKX655398 QUT655389:QUT655398 REP655389:REP655398 ROL655389:ROL655398 RYH655389:RYH655398 SID655389:SID655398 SRZ655389:SRZ655398 TBV655389:TBV655398 TLR655389:TLR655398 TVN655389:TVN655398 UFJ655389:UFJ655398 UPF655389:UPF655398 UZB655389:UZB655398 VIX655389:VIX655398 VST655389:VST655398 WCP655389:WCP655398 WML655389:WML655398 WWH655389:WWH655398 Z720925:Z720934 JV720925:JV720934 TR720925:TR720934 ADN720925:ADN720934 ANJ720925:ANJ720934 AXF720925:AXF720934 BHB720925:BHB720934 BQX720925:BQX720934 CAT720925:CAT720934 CKP720925:CKP720934 CUL720925:CUL720934 DEH720925:DEH720934 DOD720925:DOD720934 DXZ720925:DXZ720934 EHV720925:EHV720934 ERR720925:ERR720934 FBN720925:FBN720934 FLJ720925:FLJ720934 FVF720925:FVF720934 GFB720925:GFB720934 GOX720925:GOX720934 GYT720925:GYT720934 HIP720925:HIP720934 HSL720925:HSL720934 ICH720925:ICH720934 IMD720925:IMD720934 IVZ720925:IVZ720934 JFV720925:JFV720934 JPR720925:JPR720934 JZN720925:JZN720934 KJJ720925:KJJ720934 KTF720925:KTF720934 LDB720925:LDB720934 LMX720925:LMX720934 LWT720925:LWT720934 MGP720925:MGP720934 MQL720925:MQL720934 NAH720925:NAH720934 NKD720925:NKD720934 NTZ720925:NTZ720934 ODV720925:ODV720934 ONR720925:ONR720934 OXN720925:OXN720934 PHJ720925:PHJ720934 PRF720925:PRF720934 QBB720925:QBB720934 QKX720925:QKX720934 QUT720925:QUT720934 REP720925:REP720934 ROL720925:ROL720934 RYH720925:RYH720934 SID720925:SID720934 SRZ720925:SRZ720934 TBV720925:TBV720934 TLR720925:TLR720934 TVN720925:TVN720934 UFJ720925:UFJ720934 UPF720925:UPF720934 UZB720925:UZB720934 VIX720925:VIX720934 VST720925:VST720934 WCP720925:WCP720934 WML720925:WML720934 WWH720925:WWH720934 Z786461:Z786470 JV786461:JV786470 TR786461:TR786470 ADN786461:ADN786470 ANJ786461:ANJ786470 AXF786461:AXF786470 BHB786461:BHB786470 BQX786461:BQX786470 CAT786461:CAT786470 CKP786461:CKP786470 CUL786461:CUL786470 DEH786461:DEH786470 DOD786461:DOD786470 DXZ786461:DXZ786470 EHV786461:EHV786470 ERR786461:ERR786470 FBN786461:FBN786470 FLJ786461:FLJ786470 FVF786461:FVF786470 GFB786461:GFB786470 GOX786461:GOX786470 GYT786461:GYT786470 HIP786461:HIP786470 HSL786461:HSL786470 ICH786461:ICH786470 IMD786461:IMD786470 IVZ786461:IVZ786470 JFV786461:JFV786470 JPR786461:JPR786470 JZN786461:JZN786470 KJJ786461:KJJ786470 KTF786461:KTF786470 LDB786461:LDB786470 LMX786461:LMX786470 LWT786461:LWT786470 MGP786461:MGP786470 MQL786461:MQL786470 NAH786461:NAH786470 NKD786461:NKD786470 NTZ786461:NTZ786470 ODV786461:ODV786470 ONR786461:ONR786470 OXN786461:OXN786470 PHJ786461:PHJ786470 PRF786461:PRF786470 QBB786461:QBB786470 QKX786461:QKX786470 QUT786461:QUT786470 REP786461:REP786470 ROL786461:ROL786470 RYH786461:RYH786470 SID786461:SID786470 SRZ786461:SRZ786470 TBV786461:TBV786470 TLR786461:TLR786470 TVN786461:TVN786470 UFJ786461:UFJ786470 UPF786461:UPF786470 UZB786461:UZB786470 VIX786461:VIX786470 VST786461:VST786470 WCP786461:WCP786470 WML786461:WML786470 WWH786461:WWH786470 Z851997:Z852006 JV851997:JV852006 TR851997:TR852006 ADN851997:ADN852006 ANJ851997:ANJ852006 AXF851997:AXF852006 BHB851997:BHB852006 BQX851997:BQX852006 CAT851997:CAT852006 CKP851997:CKP852006 CUL851997:CUL852006 DEH851997:DEH852006 DOD851997:DOD852006 DXZ851997:DXZ852006 EHV851997:EHV852006 ERR851997:ERR852006 FBN851997:FBN852006 FLJ851997:FLJ852006 FVF851997:FVF852006 GFB851997:GFB852006 GOX851997:GOX852006 GYT851997:GYT852006 HIP851997:HIP852006 HSL851997:HSL852006 ICH851997:ICH852006 IMD851997:IMD852006 IVZ851997:IVZ852006 JFV851997:JFV852006 JPR851997:JPR852006 JZN851997:JZN852006 KJJ851997:KJJ852006 KTF851997:KTF852006 LDB851997:LDB852006 LMX851997:LMX852006 LWT851997:LWT852006 MGP851997:MGP852006 MQL851997:MQL852006 NAH851997:NAH852006 NKD851997:NKD852006 NTZ851997:NTZ852006 ODV851997:ODV852006 ONR851997:ONR852006 OXN851997:OXN852006 PHJ851997:PHJ852006 PRF851997:PRF852006 QBB851997:QBB852006 QKX851997:QKX852006 QUT851997:QUT852006 REP851997:REP852006 ROL851997:ROL852006 RYH851997:RYH852006 SID851997:SID852006 SRZ851997:SRZ852006 TBV851997:TBV852006 TLR851997:TLR852006 TVN851997:TVN852006 UFJ851997:UFJ852006 UPF851997:UPF852006 UZB851997:UZB852006 VIX851997:VIX852006 VST851997:VST852006 WCP851997:WCP852006 WML851997:WML852006 WWH851997:WWH852006 Z917533:Z917542 JV917533:JV917542 TR917533:TR917542 ADN917533:ADN917542 ANJ917533:ANJ917542 AXF917533:AXF917542 BHB917533:BHB917542 BQX917533:BQX917542 CAT917533:CAT917542 CKP917533:CKP917542 CUL917533:CUL917542 DEH917533:DEH917542 DOD917533:DOD917542 DXZ917533:DXZ917542 EHV917533:EHV917542 ERR917533:ERR917542 FBN917533:FBN917542 FLJ917533:FLJ917542 FVF917533:FVF917542 GFB917533:GFB917542 GOX917533:GOX917542 GYT917533:GYT917542 HIP917533:HIP917542 HSL917533:HSL917542 ICH917533:ICH917542 IMD917533:IMD917542 IVZ917533:IVZ917542 JFV917533:JFV917542 JPR917533:JPR917542 JZN917533:JZN917542 KJJ917533:KJJ917542 KTF917533:KTF917542 LDB917533:LDB917542 LMX917533:LMX917542 LWT917533:LWT917542 MGP917533:MGP917542 MQL917533:MQL917542 NAH917533:NAH917542 NKD917533:NKD917542 NTZ917533:NTZ917542 ODV917533:ODV917542 ONR917533:ONR917542 OXN917533:OXN917542 PHJ917533:PHJ917542 PRF917533:PRF917542 QBB917533:QBB917542 QKX917533:QKX917542 QUT917533:QUT917542 REP917533:REP917542 ROL917533:ROL917542 RYH917533:RYH917542 SID917533:SID917542 SRZ917533:SRZ917542 TBV917533:TBV917542 TLR917533:TLR917542 TVN917533:TVN917542 UFJ917533:UFJ917542 UPF917533:UPF917542 UZB917533:UZB917542 VIX917533:VIX917542 VST917533:VST917542 WCP917533:WCP917542 WML917533:WML917542 WWH917533:WWH917542 Z983069:Z983078 JV983069:JV983078 TR983069:TR983078 ADN983069:ADN983078 ANJ983069:ANJ983078 AXF983069:AXF983078 BHB983069:BHB983078 BQX983069:BQX983078 CAT983069:CAT983078 CKP983069:CKP983078 CUL983069:CUL983078 DEH983069:DEH983078 DOD983069:DOD983078 DXZ983069:DXZ983078 EHV983069:EHV983078 ERR983069:ERR983078 FBN983069:FBN983078 FLJ983069:FLJ983078 FVF983069:FVF983078 GFB983069:GFB983078 GOX983069:GOX983078 GYT983069:GYT983078 HIP983069:HIP983078 HSL983069:HSL983078 ICH983069:ICH983078 IMD983069:IMD983078 IVZ983069:IVZ983078 JFV983069:JFV983078 JPR983069:JPR983078 JZN983069:JZN983078 KJJ983069:KJJ983078 KTF983069:KTF983078 LDB983069:LDB983078 LMX983069:LMX983078 LWT983069:LWT983078 MGP983069:MGP983078 MQL983069:MQL983078 NAH983069:NAH983078 NKD983069:NKD983078 NTZ983069:NTZ983078 ODV983069:ODV983078 ONR983069:ONR983078 OXN983069:OXN983078 PHJ983069:PHJ983078 PRF983069:PRF983078 QBB983069:QBB983078 QKX983069:QKX983078 QUT983069:QUT983078 REP983069:REP983078 ROL983069:ROL983078 RYH983069:RYH983078 SID983069:SID983078 SRZ983069:SRZ983078 TBV983069:TBV983078 TLR983069:TLR983078 TVN983069:TVN983078 UFJ983069:UFJ983078 UPF983069:UPF983078 UZB983069:UZB983078 VIX983069:VIX983078 VST983069:VST983078 WCP983069:WCP983078 WML983069:WML983078" xr:uid="{00000000-0002-0000-0100-000001000000}">
      <formula1>"特,般"</formula1>
    </dataValidation>
    <dataValidation type="list" allowBlank="1" showInputMessage="1" sqref="Z28:Z38" xr:uid="{00000000-0002-0000-0100-000002000000}">
      <formula1>"特,般,　"</formula1>
    </dataValidation>
    <dataValidation type="list" allowBlank="1" showInputMessage="1" showErrorMessage="1" sqref="K8:K18" xr:uid="{00000000-0002-0000-0100-000003000000}">
      <formula1>"　,一級,二級,木造"</formula1>
    </dataValidation>
    <dataValidation type="list" allowBlank="1" showInputMessage="1" sqref="G8:G18 WVO983050:WVO983059 WLS983050:WLS983059 WBW983050:WBW983059 VSA983050:VSA983059 VIE983050:VIE983059 UYI983050:UYI983059 UOM983050:UOM983059 UEQ983050:UEQ983059 TUU983050:TUU983059 TKY983050:TKY983059 TBC983050:TBC983059 SRG983050:SRG983059 SHK983050:SHK983059 RXO983050:RXO983059 RNS983050:RNS983059 RDW983050:RDW983059 QUA983050:QUA983059 QKE983050:QKE983059 QAI983050:QAI983059 PQM983050:PQM983059 PGQ983050:PGQ983059 OWU983050:OWU983059 OMY983050:OMY983059 ODC983050:ODC983059 NTG983050:NTG983059 NJK983050:NJK983059 MZO983050:MZO983059 MPS983050:MPS983059 MFW983050:MFW983059 LWA983050:LWA983059 LME983050:LME983059 LCI983050:LCI983059 KSM983050:KSM983059 KIQ983050:KIQ983059 JYU983050:JYU983059 JOY983050:JOY983059 JFC983050:JFC983059 IVG983050:IVG983059 ILK983050:ILK983059 IBO983050:IBO983059 HRS983050:HRS983059 HHW983050:HHW983059 GYA983050:GYA983059 GOE983050:GOE983059 GEI983050:GEI983059 FUM983050:FUM983059 FKQ983050:FKQ983059 FAU983050:FAU983059 EQY983050:EQY983059 EHC983050:EHC983059 DXG983050:DXG983059 DNK983050:DNK983059 DDO983050:DDO983059 CTS983050:CTS983059 CJW983050:CJW983059 CAA983050:CAA983059 BQE983050:BQE983059 BGI983050:BGI983059 AWM983050:AWM983059 AMQ983050:AMQ983059 ACU983050:ACU983059 SY983050:SY983059 JC983050:JC983059 G983050:G983059 WVO917514:WVO917523 WLS917514:WLS917523 WBW917514:WBW917523 VSA917514:VSA917523 VIE917514:VIE917523 UYI917514:UYI917523 UOM917514:UOM917523 UEQ917514:UEQ917523 TUU917514:TUU917523 TKY917514:TKY917523 TBC917514:TBC917523 SRG917514:SRG917523 SHK917514:SHK917523 RXO917514:RXO917523 RNS917514:RNS917523 RDW917514:RDW917523 QUA917514:QUA917523 QKE917514:QKE917523 QAI917514:QAI917523 PQM917514:PQM917523 PGQ917514:PGQ917523 OWU917514:OWU917523 OMY917514:OMY917523 ODC917514:ODC917523 NTG917514:NTG917523 NJK917514:NJK917523 MZO917514:MZO917523 MPS917514:MPS917523 MFW917514:MFW917523 LWA917514:LWA917523 LME917514:LME917523 LCI917514:LCI917523 KSM917514:KSM917523 KIQ917514:KIQ917523 JYU917514:JYU917523 JOY917514:JOY917523 JFC917514:JFC917523 IVG917514:IVG917523 ILK917514:ILK917523 IBO917514:IBO917523 HRS917514:HRS917523 HHW917514:HHW917523 GYA917514:GYA917523 GOE917514:GOE917523 GEI917514:GEI917523 FUM917514:FUM917523 FKQ917514:FKQ917523 FAU917514:FAU917523 EQY917514:EQY917523 EHC917514:EHC917523 DXG917514:DXG917523 DNK917514:DNK917523 DDO917514:DDO917523 CTS917514:CTS917523 CJW917514:CJW917523 CAA917514:CAA917523 BQE917514:BQE917523 BGI917514:BGI917523 AWM917514:AWM917523 AMQ917514:AMQ917523 ACU917514:ACU917523 SY917514:SY917523 JC917514:JC917523 G917514:G917523 WVO851978:WVO851987 WLS851978:WLS851987 WBW851978:WBW851987 VSA851978:VSA851987 VIE851978:VIE851987 UYI851978:UYI851987 UOM851978:UOM851987 UEQ851978:UEQ851987 TUU851978:TUU851987 TKY851978:TKY851987 TBC851978:TBC851987 SRG851978:SRG851987 SHK851978:SHK851987 RXO851978:RXO851987 RNS851978:RNS851987 RDW851978:RDW851987 QUA851978:QUA851987 QKE851978:QKE851987 QAI851978:QAI851987 PQM851978:PQM851987 PGQ851978:PGQ851987 OWU851978:OWU851987 OMY851978:OMY851987 ODC851978:ODC851987 NTG851978:NTG851987 NJK851978:NJK851987 MZO851978:MZO851987 MPS851978:MPS851987 MFW851978:MFW851987 LWA851978:LWA851987 LME851978:LME851987 LCI851978:LCI851987 KSM851978:KSM851987 KIQ851978:KIQ851987 JYU851978:JYU851987 JOY851978:JOY851987 JFC851978:JFC851987 IVG851978:IVG851987 ILK851978:ILK851987 IBO851978:IBO851987 HRS851978:HRS851987 HHW851978:HHW851987 GYA851978:GYA851987 GOE851978:GOE851987 GEI851978:GEI851987 FUM851978:FUM851987 FKQ851978:FKQ851987 FAU851978:FAU851987 EQY851978:EQY851987 EHC851978:EHC851987 DXG851978:DXG851987 DNK851978:DNK851987 DDO851978:DDO851987 CTS851978:CTS851987 CJW851978:CJW851987 CAA851978:CAA851987 BQE851978:BQE851987 BGI851978:BGI851987 AWM851978:AWM851987 AMQ851978:AMQ851987 ACU851978:ACU851987 SY851978:SY851987 JC851978:JC851987 G851978:G851987 WVO786442:WVO786451 WLS786442:WLS786451 WBW786442:WBW786451 VSA786442:VSA786451 VIE786442:VIE786451 UYI786442:UYI786451 UOM786442:UOM786451 UEQ786442:UEQ786451 TUU786442:TUU786451 TKY786442:TKY786451 TBC786442:TBC786451 SRG786442:SRG786451 SHK786442:SHK786451 RXO786442:RXO786451 RNS786442:RNS786451 RDW786442:RDW786451 QUA786442:QUA786451 QKE786442:QKE786451 QAI786442:QAI786451 PQM786442:PQM786451 PGQ786442:PGQ786451 OWU786442:OWU786451 OMY786442:OMY786451 ODC786442:ODC786451 NTG786442:NTG786451 NJK786442:NJK786451 MZO786442:MZO786451 MPS786442:MPS786451 MFW786442:MFW786451 LWA786442:LWA786451 LME786442:LME786451 LCI786442:LCI786451 KSM786442:KSM786451 KIQ786442:KIQ786451 JYU786442:JYU786451 JOY786442:JOY786451 JFC786442:JFC786451 IVG786442:IVG786451 ILK786442:ILK786451 IBO786442:IBO786451 HRS786442:HRS786451 HHW786442:HHW786451 GYA786442:GYA786451 GOE786442:GOE786451 GEI786442:GEI786451 FUM786442:FUM786451 FKQ786442:FKQ786451 FAU786442:FAU786451 EQY786442:EQY786451 EHC786442:EHC786451 DXG786442:DXG786451 DNK786442:DNK786451 DDO786442:DDO786451 CTS786442:CTS786451 CJW786442:CJW786451 CAA786442:CAA786451 BQE786442:BQE786451 BGI786442:BGI786451 AWM786442:AWM786451 AMQ786442:AMQ786451 ACU786442:ACU786451 SY786442:SY786451 JC786442:JC786451 G786442:G786451 WVO720906:WVO720915 WLS720906:WLS720915 WBW720906:WBW720915 VSA720906:VSA720915 VIE720906:VIE720915 UYI720906:UYI720915 UOM720906:UOM720915 UEQ720906:UEQ720915 TUU720906:TUU720915 TKY720906:TKY720915 TBC720906:TBC720915 SRG720906:SRG720915 SHK720906:SHK720915 RXO720906:RXO720915 RNS720906:RNS720915 RDW720906:RDW720915 QUA720906:QUA720915 QKE720906:QKE720915 QAI720906:QAI720915 PQM720906:PQM720915 PGQ720906:PGQ720915 OWU720906:OWU720915 OMY720906:OMY720915 ODC720906:ODC720915 NTG720906:NTG720915 NJK720906:NJK720915 MZO720906:MZO720915 MPS720906:MPS720915 MFW720906:MFW720915 LWA720906:LWA720915 LME720906:LME720915 LCI720906:LCI720915 KSM720906:KSM720915 KIQ720906:KIQ720915 JYU720906:JYU720915 JOY720906:JOY720915 JFC720906:JFC720915 IVG720906:IVG720915 ILK720906:ILK720915 IBO720906:IBO720915 HRS720906:HRS720915 HHW720906:HHW720915 GYA720906:GYA720915 GOE720906:GOE720915 GEI720906:GEI720915 FUM720906:FUM720915 FKQ720906:FKQ720915 FAU720906:FAU720915 EQY720906:EQY720915 EHC720906:EHC720915 DXG720906:DXG720915 DNK720906:DNK720915 DDO720906:DDO720915 CTS720906:CTS720915 CJW720906:CJW720915 CAA720906:CAA720915 BQE720906:BQE720915 BGI720906:BGI720915 AWM720906:AWM720915 AMQ720906:AMQ720915 ACU720906:ACU720915 SY720906:SY720915 JC720906:JC720915 G720906:G720915 WVO655370:WVO655379 WLS655370:WLS655379 WBW655370:WBW655379 VSA655370:VSA655379 VIE655370:VIE655379 UYI655370:UYI655379 UOM655370:UOM655379 UEQ655370:UEQ655379 TUU655370:TUU655379 TKY655370:TKY655379 TBC655370:TBC655379 SRG655370:SRG655379 SHK655370:SHK655379 RXO655370:RXO655379 RNS655370:RNS655379 RDW655370:RDW655379 QUA655370:QUA655379 QKE655370:QKE655379 QAI655370:QAI655379 PQM655370:PQM655379 PGQ655370:PGQ655379 OWU655370:OWU655379 OMY655370:OMY655379 ODC655370:ODC655379 NTG655370:NTG655379 NJK655370:NJK655379 MZO655370:MZO655379 MPS655370:MPS655379 MFW655370:MFW655379 LWA655370:LWA655379 LME655370:LME655379 LCI655370:LCI655379 KSM655370:KSM655379 KIQ655370:KIQ655379 JYU655370:JYU655379 JOY655370:JOY655379 JFC655370:JFC655379 IVG655370:IVG655379 ILK655370:ILK655379 IBO655370:IBO655379 HRS655370:HRS655379 HHW655370:HHW655379 GYA655370:GYA655379 GOE655370:GOE655379 GEI655370:GEI655379 FUM655370:FUM655379 FKQ655370:FKQ655379 FAU655370:FAU655379 EQY655370:EQY655379 EHC655370:EHC655379 DXG655370:DXG655379 DNK655370:DNK655379 DDO655370:DDO655379 CTS655370:CTS655379 CJW655370:CJW655379 CAA655370:CAA655379 BQE655370:BQE655379 BGI655370:BGI655379 AWM655370:AWM655379 AMQ655370:AMQ655379 ACU655370:ACU655379 SY655370:SY655379 JC655370:JC655379 G655370:G655379 WVO589834:WVO589843 WLS589834:WLS589843 WBW589834:WBW589843 VSA589834:VSA589843 VIE589834:VIE589843 UYI589834:UYI589843 UOM589834:UOM589843 UEQ589834:UEQ589843 TUU589834:TUU589843 TKY589834:TKY589843 TBC589834:TBC589843 SRG589834:SRG589843 SHK589834:SHK589843 RXO589834:RXO589843 RNS589834:RNS589843 RDW589834:RDW589843 QUA589834:QUA589843 QKE589834:QKE589843 QAI589834:QAI589843 PQM589834:PQM589843 PGQ589834:PGQ589843 OWU589834:OWU589843 OMY589834:OMY589843 ODC589834:ODC589843 NTG589834:NTG589843 NJK589834:NJK589843 MZO589834:MZO589843 MPS589834:MPS589843 MFW589834:MFW589843 LWA589834:LWA589843 LME589834:LME589843 LCI589834:LCI589843 KSM589834:KSM589843 KIQ589834:KIQ589843 JYU589834:JYU589843 JOY589834:JOY589843 JFC589834:JFC589843 IVG589834:IVG589843 ILK589834:ILK589843 IBO589834:IBO589843 HRS589834:HRS589843 HHW589834:HHW589843 GYA589834:GYA589843 GOE589834:GOE589843 GEI589834:GEI589843 FUM589834:FUM589843 FKQ589834:FKQ589843 FAU589834:FAU589843 EQY589834:EQY589843 EHC589834:EHC589843 DXG589834:DXG589843 DNK589834:DNK589843 DDO589834:DDO589843 CTS589834:CTS589843 CJW589834:CJW589843 CAA589834:CAA589843 BQE589834:BQE589843 BGI589834:BGI589843 AWM589834:AWM589843 AMQ589834:AMQ589843 ACU589834:ACU589843 SY589834:SY589843 JC589834:JC589843 G589834:G589843 WVO524298:WVO524307 WLS524298:WLS524307 WBW524298:WBW524307 VSA524298:VSA524307 VIE524298:VIE524307 UYI524298:UYI524307 UOM524298:UOM524307 UEQ524298:UEQ524307 TUU524298:TUU524307 TKY524298:TKY524307 TBC524298:TBC524307 SRG524298:SRG524307 SHK524298:SHK524307 RXO524298:RXO524307 RNS524298:RNS524307 RDW524298:RDW524307 QUA524298:QUA524307 QKE524298:QKE524307 QAI524298:QAI524307 PQM524298:PQM524307 PGQ524298:PGQ524307 OWU524298:OWU524307 OMY524298:OMY524307 ODC524298:ODC524307 NTG524298:NTG524307 NJK524298:NJK524307 MZO524298:MZO524307 MPS524298:MPS524307 MFW524298:MFW524307 LWA524298:LWA524307 LME524298:LME524307 LCI524298:LCI524307 KSM524298:KSM524307 KIQ524298:KIQ524307 JYU524298:JYU524307 JOY524298:JOY524307 JFC524298:JFC524307 IVG524298:IVG524307 ILK524298:ILK524307 IBO524298:IBO524307 HRS524298:HRS524307 HHW524298:HHW524307 GYA524298:GYA524307 GOE524298:GOE524307 GEI524298:GEI524307 FUM524298:FUM524307 FKQ524298:FKQ524307 FAU524298:FAU524307 EQY524298:EQY524307 EHC524298:EHC524307 DXG524298:DXG524307 DNK524298:DNK524307 DDO524298:DDO524307 CTS524298:CTS524307 CJW524298:CJW524307 CAA524298:CAA524307 BQE524298:BQE524307 BGI524298:BGI524307 AWM524298:AWM524307 AMQ524298:AMQ524307 ACU524298:ACU524307 SY524298:SY524307 JC524298:JC524307 G524298:G524307 WVO458762:WVO458771 WLS458762:WLS458771 WBW458762:WBW458771 VSA458762:VSA458771 VIE458762:VIE458771 UYI458762:UYI458771 UOM458762:UOM458771 UEQ458762:UEQ458771 TUU458762:TUU458771 TKY458762:TKY458771 TBC458762:TBC458771 SRG458762:SRG458771 SHK458762:SHK458771 RXO458762:RXO458771 RNS458762:RNS458771 RDW458762:RDW458771 QUA458762:QUA458771 QKE458762:QKE458771 QAI458762:QAI458771 PQM458762:PQM458771 PGQ458762:PGQ458771 OWU458762:OWU458771 OMY458762:OMY458771 ODC458762:ODC458771 NTG458762:NTG458771 NJK458762:NJK458771 MZO458762:MZO458771 MPS458762:MPS458771 MFW458762:MFW458771 LWA458762:LWA458771 LME458762:LME458771 LCI458762:LCI458771 KSM458762:KSM458771 KIQ458762:KIQ458771 JYU458762:JYU458771 JOY458762:JOY458771 JFC458762:JFC458771 IVG458762:IVG458771 ILK458762:ILK458771 IBO458762:IBO458771 HRS458762:HRS458771 HHW458762:HHW458771 GYA458762:GYA458771 GOE458762:GOE458771 GEI458762:GEI458771 FUM458762:FUM458771 FKQ458762:FKQ458771 FAU458762:FAU458771 EQY458762:EQY458771 EHC458762:EHC458771 DXG458762:DXG458771 DNK458762:DNK458771 DDO458762:DDO458771 CTS458762:CTS458771 CJW458762:CJW458771 CAA458762:CAA458771 BQE458762:BQE458771 BGI458762:BGI458771 AWM458762:AWM458771 AMQ458762:AMQ458771 ACU458762:ACU458771 SY458762:SY458771 JC458762:JC458771 G458762:G458771 WVO393226:WVO393235 WLS393226:WLS393235 WBW393226:WBW393235 VSA393226:VSA393235 VIE393226:VIE393235 UYI393226:UYI393235 UOM393226:UOM393235 UEQ393226:UEQ393235 TUU393226:TUU393235 TKY393226:TKY393235 TBC393226:TBC393235 SRG393226:SRG393235 SHK393226:SHK393235 RXO393226:RXO393235 RNS393226:RNS393235 RDW393226:RDW393235 QUA393226:QUA393235 QKE393226:QKE393235 QAI393226:QAI393235 PQM393226:PQM393235 PGQ393226:PGQ393235 OWU393226:OWU393235 OMY393226:OMY393235 ODC393226:ODC393235 NTG393226:NTG393235 NJK393226:NJK393235 MZO393226:MZO393235 MPS393226:MPS393235 MFW393226:MFW393235 LWA393226:LWA393235 LME393226:LME393235 LCI393226:LCI393235 KSM393226:KSM393235 KIQ393226:KIQ393235 JYU393226:JYU393235 JOY393226:JOY393235 JFC393226:JFC393235 IVG393226:IVG393235 ILK393226:ILK393235 IBO393226:IBO393235 HRS393226:HRS393235 HHW393226:HHW393235 GYA393226:GYA393235 GOE393226:GOE393235 GEI393226:GEI393235 FUM393226:FUM393235 FKQ393226:FKQ393235 FAU393226:FAU393235 EQY393226:EQY393235 EHC393226:EHC393235 DXG393226:DXG393235 DNK393226:DNK393235 DDO393226:DDO393235 CTS393226:CTS393235 CJW393226:CJW393235 CAA393226:CAA393235 BQE393226:BQE393235 BGI393226:BGI393235 AWM393226:AWM393235 AMQ393226:AMQ393235 ACU393226:ACU393235 SY393226:SY393235 JC393226:JC393235 G393226:G393235 WVO327690:WVO327699 WLS327690:WLS327699 WBW327690:WBW327699 VSA327690:VSA327699 VIE327690:VIE327699 UYI327690:UYI327699 UOM327690:UOM327699 UEQ327690:UEQ327699 TUU327690:TUU327699 TKY327690:TKY327699 TBC327690:TBC327699 SRG327690:SRG327699 SHK327690:SHK327699 RXO327690:RXO327699 RNS327690:RNS327699 RDW327690:RDW327699 QUA327690:QUA327699 QKE327690:QKE327699 QAI327690:QAI327699 PQM327690:PQM327699 PGQ327690:PGQ327699 OWU327690:OWU327699 OMY327690:OMY327699 ODC327690:ODC327699 NTG327690:NTG327699 NJK327690:NJK327699 MZO327690:MZO327699 MPS327690:MPS327699 MFW327690:MFW327699 LWA327690:LWA327699 LME327690:LME327699 LCI327690:LCI327699 KSM327690:KSM327699 KIQ327690:KIQ327699 JYU327690:JYU327699 JOY327690:JOY327699 JFC327690:JFC327699 IVG327690:IVG327699 ILK327690:ILK327699 IBO327690:IBO327699 HRS327690:HRS327699 HHW327690:HHW327699 GYA327690:GYA327699 GOE327690:GOE327699 GEI327690:GEI327699 FUM327690:FUM327699 FKQ327690:FKQ327699 FAU327690:FAU327699 EQY327690:EQY327699 EHC327690:EHC327699 DXG327690:DXG327699 DNK327690:DNK327699 DDO327690:DDO327699 CTS327690:CTS327699 CJW327690:CJW327699 CAA327690:CAA327699 BQE327690:BQE327699 BGI327690:BGI327699 AWM327690:AWM327699 AMQ327690:AMQ327699 ACU327690:ACU327699 SY327690:SY327699 JC327690:JC327699 G327690:G327699 WVO262154:WVO262163 WLS262154:WLS262163 WBW262154:WBW262163 VSA262154:VSA262163 VIE262154:VIE262163 UYI262154:UYI262163 UOM262154:UOM262163 UEQ262154:UEQ262163 TUU262154:TUU262163 TKY262154:TKY262163 TBC262154:TBC262163 SRG262154:SRG262163 SHK262154:SHK262163 RXO262154:RXO262163 RNS262154:RNS262163 RDW262154:RDW262163 QUA262154:QUA262163 QKE262154:QKE262163 QAI262154:QAI262163 PQM262154:PQM262163 PGQ262154:PGQ262163 OWU262154:OWU262163 OMY262154:OMY262163 ODC262154:ODC262163 NTG262154:NTG262163 NJK262154:NJK262163 MZO262154:MZO262163 MPS262154:MPS262163 MFW262154:MFW262163 LWA262154:LWA262163 LME262154:LME262163 LCI262154:LCI262163 KSM262154:KSM262163 KIQ262154:KIQ262163 JYU262154:JYU262163 JOY262154:JOY262163 JFC262154:JFC262163 IVG262154:IVG262163 ILK262154:ILK262163 IBO262154:IBO262163 HRS262154:HRS262163 HHW262154:HHW262163 GYA262154:GYA262163 GOE262154:GOE262163 GEI262154:GEI262163 FUM262154:FUM262163 FKQ262154:FKQ262163 FAU262154:FAU262163 EQY262154:EQY262163 EHC262154:EHC262163 DXG262154:DXG262163 DNK262154:DNK262163 DDO262154:DDO262163 CTS262154:CTS262163 CJW262154:CJW262163 CAA262154:CAA262163 BQE262154:BQE262163 BGI262154:BGI262163 AWM262154:AWM262163 AMQ262154:AMQ262163 ACU262154:ACU262163 SY262154:SY262163 JC262154:JC262163 G262154:G262163 WVO196618:WVO196627 WLS196618:WLS196627 WBW196618:WBW196627 VSA196618:VSA196627 VIE196618:VIE196627 UYI196618:UYI196627 UOM196618:UOM196627 UEQ196618:UEQ196627 TUU196618:TUU196627 TKY196618:TKY196627 TBC196618:TBC196627 SRG196618:SRG196627 SHK196618:SHK196627 RXO196618:RXO196627 RNS196618:RNS196627 RDW196618:RDW196627 QUA196618:QUA196627 QKE196618:QKE196627 QAI196618:QAI196627 PQM196618:PQM196627 PGQ196618:PGQ196627 OWU196618:OWU196627 OMY196618:OMY196627 ODC196618:ODC196627 NTG196618:NTG196627 NJK196618:NJK196627 MZO196618:MZO196627 MPS196618:MPS196627 MFW196618:MFW196627 LWA196618:LWA196627 LME196618:LME196627 LCI196618:LCI196627 KSM196618:KSM196627 KIQ196618:KIQ196627 JYU196618:JYU196627 JOY196618:JOY196627 JFC196618:JFC196627 IVG196618:IVG196627 ILK196618:ILK196627 IBO196618:IBO196627 HRS196618:HRS196627 HHW196618:HHW196627 GYA196618:GYA196627 GOE196618:GOE196627 GEI196618:GEI196627 FUM196618:FUM196627 FKQ196618:FKQ196627 FAU196618:FAU196627 EQY196618:EQY196627 EHC196618:EHC196627 DXG196618:DXG196627 DNK196618:DNK196627 DDO196618:DDO196627 CTS196618:CTS196627 CJW196618:CJW196627 CAA196618:CAA196627 BQE196618:BQE196627 BGI196618:BGI196627 AWM196618:AWM196627 AMQ196618:AMQ196627 ACU196618:ACU196627 SY196618:SY196627 JC196618:JC196627 G196618:G196627 WVO131082:WVO131091 WLS131082:WLS131091 WBW131082:WBW131091 VSA131082:VSA131091 VIE131082:VIE131091 UYI131082:UYI131091 UOM131082:UOM131091 UEQ131082:UEQ131091 TUU131082:TUU131091 TKY131082:TKY131091 TBC131082:TBC131091 SRG131082:SRG131091 SHK131082:SHK131091 RXO131082:RXO131091 RNS131082:RNS131091 RDW131082:RDW131091 QUA131082:QUA131091 QKE131082:QKE131091 QAI131082:QAI131091 PQM131082:PQM131091 PGQ131082:PGQ131091 OWU131082:OWU131091 OMY131082:OMY131091 ODC131082:ODC131091 NTG131082:NTG131091 NJK131082:NJK131091 MZO131082:MZO131091 MPS131082:MPS131091 MFW131082:MFW131091 LWA131082:LWA131091 LME131082:LME131091 LCI131082:LCI131091 KSM131082:KSM131091 KIQ131082:KIQ131091 JYU131082:JYU131091 JOY131082:JOY131091 JFC131082:JFC131091 IVG131082:IVG131091 ILK131082:ILK131091 IBO131082:IBO131091 HRS131082:HRS131091 HHW131082:HHW131091 GYA131082:GYA131091 GOE131082:GOE131091 GEI131082:GEI131091 FUM131082:FUM131091 FKQ131082:FKQ131091 FAU131082:FAU131091 EQY131082:EQY131091 EHC131082:EHC131091 DXG131082:DXG131091 DNK131082:DNK131091 DDO131082:DDO131091 CTS131082:CTS131091 CJW131082:CJW131091 CAA131082:CAA131091 BQE131082:BQE131091 BGI131082:BGI131091 AWM131082:AWM131091 AMQ131082:AMQ131091 ACU131082:ACU131091 SY131082:SY131091 JC131082:JC131091 G131082:G131091 WVO65546:WVO65555 WLS65546:WLS65555 WBW65546:WBW65555 VSA65546:VSA65555 VIE65546:VIE65555 UYI65546:UYI65555 UOM65546:UOM65555 UEQ65546:UEQ65555 TUU65546:TUU65555 TKY65546:TKY65555 TBC65546:TBC65555 SRG65546:SRG65555 SHK65546:SHK65555 RXO65546:RXO65555 RNS65546:RNS65555 RDW65546:RDW65555 QUA65546:QUA65555 QKE65546:QKE65555 QAI65546:QAI65555 PQM65546:PQM65555 PGQ65546:PGQ65555 OWU65546:OWU65555 OMY65546:OMY65555 ODC65546:ODC65555 NTG65546:NTG65555 NJK65546:NJK65555 MZO65546:MZO65555 MPS65546:MPS65555 MFW65546:MFW65555 LWA65546:LWA65555 LME65546:LME65555 LCI65546:LCI65555 KSM65546:KSM65555 KIQ65546:KIQ65555 JYU65546:JYU65555 JOY65546:JOY65555 JFC65546:JFC65555 IVG65546:IVG65555 ILK65546:ILK65555 IBO65546:IBO65555 HRS65546:HRS65555 HHW65546:HHW65555 GYA65546:GYA65555 GOE65546:GOE65555 GEI65546:GEI65555 FUM65546:FUM65555 FKQ65546:FKQ65555 FAU65546:FAU65555 EQY65546:EQY65555 EHC65546:EHC65555 DXG65546:DXG65555 DNK65546:DNK65555 DDO65546:DDO65555 CTS65546:CTS65555 CJW65546:CJW65555 CAA65546:CAA65555 BQE65546:BQE65555 BGI65546:BGI65555 AWM65546:AWM65555 AMQ65546:AMQ65555 ACU65546:ACU65555 SY65546:SY65555 JC65546:JC65555 G65546:G65555 WVO9:WVO18 WLS9:WLS18 WBW9:WBW18 VSA9:VSA18 VIE9:VIE18 UYI9:UYI18 UOM9:UOM18 UEQ9:UEQ18 TUU9:TUU18 TKY9:TKY18 TBC9:TBC18 SRG9:SRG18 SHK9:SHK18 RXO9:RXO18 RNS9:RNS18 RDW9:RDW18 QUA9:QUA18 QKE9:QKE18 QAI9:QAI18 PQM9:PQM18 PGQ9:PGQ18 OWU9:OWU18 OMY9:OMY18 ODC9:ODC18 NTG9:NTG18 NJK9:NJK18 MZO9:MZO18 MPS9:MPS18 MFW9:MFW18 LWA9:LWA18 LME9:LME18 LCI9:LCI18 KSM9:KSM18 KIQ9:KIQ18 JYU9:JYU18 JOY9:JOY18 JFC9:JFC18 IVG9:IVG18 ILK9:ILK18 IBO9:IBO18 HRS9:HRS18 HHW9:HHW18 GYA9:GYA18 GOE9:GOE18 GEI9:GEI18 FUM9:FUM18 FKQ9:FKQ18 FAU9:FAU18 EQY9:EQY18 EHC9:EHC18 DXG9:DXG18 DNK9:DNK18 DDO9:DDO18 CTS9:CTS18 CJW9:CJW18 CAA9:CAA18 BQE9:BQE18 BGI9:BGI18 AWM9:AWM18 AMQ9:AMQ18 ACU9:ACU18 SY9:SY18 JC9:JC18" xr:uid="{00000000-0002-0000-0100-000004000000}">
      <formula1>$AJ$2:$AJ$19</formula1>
    </dataValidation>
    <dataValidation type="list" allowBlank="1" showInputMessage="1" sqref="WVT983050:WVT983059 WLX983050:WLX983059 WCB983050:WCB983059 VSF983050:VSF983059 VIJ983050:VIJ983059 UYN983050:UYN983059 UOR983050:UOR983059 UEV983050:UEV983059 TUZ983050:TUZ983059 TLD983050:TLD983059 TBH983050:TBH983059 SRL983050:SRL983059 SHP983050:SHP983059 RXT983050:RXT983059 RNX983050:RNX983059 REB983050:REB983059 QUF983050:QUF983059 QKJ983050:QKJ983059 QAN983050:QAN983059 PQR983050:PQR983059 PGV983050:PGV983059 OWZ983050:OWZ983059 OND983050:OND983059 ODH983050:ODH983059 NTL983050:NTL983059 NJP983050:NJP983059 MZT983050:MZT983059 MPX983050:MPX983059 MGB983050:MGB983059 LWF983050:LWF983059 LMJ983050:LMJ983059 LCN983050:LCN983059 KSR983050:KSR983059 KIV983050:KIV983059 JYZ983050:JYZ983059 JPD983050:JPD983059 JFH983050:JFH983059 IVL983050:IVL983059 ILP983050:ILP983059 IBT983050:IBT983059 HRX983050:HRX983059 HIB983050:HIB983059 GYF983050:GYF983059 GOJ983050:GOJ983059 GEN983050:GEN983059 FUR983050:FUR983059 FKV983050:FKV983059 FAZ983050:FAZ983059 ERD983050:ERD983059 EHH983050:EHH983059 DXL983050:DXL983059 DNP983050:DNP983059 DDT983050:DDT983059 CTX983050:CTX983059 CKB983050:CKB983059 CAF983050:CAF983059 BQJ983050:BQJ983059 BGN983050:BGN983059 AWR983050:AWR983059 AMV983050:AMV983059 ACZ983050:ACZ983059 TD983050:TD983059 JH983050:JH983059 L983050:L983059 WVT917514:WVT917523 WLX917514:WLX917523 WCB917514:WCB917523 VSF917514:VSF917523 VIJ917514:VIJ917523 UYN917514:UYN917523 UOR917514:UOR917523 UEV917514:UEV917523 TUZ917514:TUZ917523 TLD917514:TLD917523 TBH917514:TBH917523 SRL917514:SRL917523 SHP917514:SHP917523 RXT917514:RXT917523 RNX917514:RNX917523 REB917514:REB917523 QUF917514:QUF917523 QKJ917514:QKJ917523 QAN917514:QAN917523 PQR917514:PQR917523 PGV917514:PGV917523 OWZ917514:OWZ917523 OND917514:OND917523 ODH917514:ODH917523 NTL917514:NTL917523 NJP917514:NJP917523 MZT917514:MZT917523 MPX917514:MPX917523 MGB917514:MGB917523 LWF917514:LWF917523 LMJ917514:LMJ917523 LCN917514:LCN917523 KSR917514:KSR917523 KIV917514:KIV917523 JYZ917514:JYZ917523 JPD917514:JPD917523 JFH917514:JFH917523 IVL917514:IVL917523 ILP917514:ILP917523 IBT917514:IBT917523 HRX917514:HRX917523 HIB917514:HIB917523 GYF917514:GYF917523 GOJ917514:GOJ917523 GEN917514:GEN917523 FUR917514:FUR917523 FKV917514:FKV917523 FAZ917514:FAZ917523 ERD917514:ERD917523 EHH917514:EHH917523 DXL917514:DXL917523 DNP917514:DNP917523 DDT917514:DDT917523 CTX917514:CTX917523 CKB917514:CKB917523 CAF917514:CAF917523 BQJ917514:BQJ917523 BGN917514:BGN917523 AWR917514:AWR917523 AMV917514:AMV917523 ACZ917514:ACZ917523 TD917514:TD917523 JH917514:JH917523 L917514:L917523 WVT851978:WVT851987 WLX851978:WLX851987 WCB851978:WCB851987 VSF851978:VSF851987 VIJ851978:VIJ851987 UYN851978:UYN851987 UOR851978:UOR851987 UEV851978:UEV851987 TUZ851978:TUZ851987 TLD851978:TLD851987 TBH851978:TBH851987 SRL851978:SRL851987 SHP851978:SHP851987 RXT851978:RXT851987 RNX851978:RNX851987 REB851978:REB851987 QUF851978:QUF851987 QKJ851978:QKJ851987 QAN851978:QAN851987 PQR851978:PQR851987 PGV851978:PGV851987 OWZ851978:OWZ851987 OND851978:OND851987 ODH851978:ODH851987 NTL851978:NTL851987 NJP851978:NJP851987 MZT851978:MZT851987 MPX851978:MPX851987 MGB851978:MGB851987 LWF851978:LWF851987 LMJ851978:LMJ851987 LCN851978:LCN851987 KSR851978:KSR851987 KIV851978:KIV851987 JYZ851978:JYZ851987 JPD851978:JPD851987 JFH851978:JFH851987 IVL851978:IVL851987 ILP851978:ILP851987 IBT851978:IBT851987 HRX851978:HRX851987 HIB851978:HIB851987 GYF851978:GYF851987 GOJ851978:GOJ851987 GEN851978:GEN851987 FUR851978:FUR851987 FKV851978:FKV851987 FAZ851978:FAZ851987 ERD851978:ERD851987 EHH851978:EHH851987 DXL851978:DXL851987 DNP851978:DNP851987 DDT851978:DDT851987 CTX851978:CTX851987 CKB851978:CKB851987 CAF851978:CAF851987 BQJ851978:BQJ851987 BGN851978:BGN851987 AWR851978:AWR851987 AMV851978:AMV851987 ACZ851978:ACZ851987 TD851978:TD851987 JH851978:JH851987 L851978:L851987 WVT786442:WVT786451 WLX786442:WLX786451 WCB786442:WCB786451 VSF786442:VSF786451 VIJ786442:VIJ786451 UYN786442:UYN786451 UOR786442:UOR786451 UEV786442:UEV786451 TUZ786442:TUZ786451 TLD786442:TLD786451 TBH786442:TBH786451 SRL786442:SRL786451 SHP786442:SHP786451 RXT786442:RXT786451 RNX786442:RNX786451 REB786442:REB786451 QUF786442:QUF786451 QKJ786442:QKJ786451 QAN786442:QAN786451 PQR786442:PQR786451 PGV786442:PGV786451 OWZ786442:OWZ786451 OND786442:OND786451 ODH786442:ODH786451 NTL786442:NTL786451 NJP786442:NJP786451 MZT786442:MZT786451 MPX786442:MPX786451 MGB786442:MGB786451 LWF786442:LWF786451 LMJ786442:LMJ786451 LCN786442:LCN786451 KSR786442:KSR786451 KIV786442:KIV786451 JYZ786442:JYZ786451 JPD786442:JPD786451 JFH786442:JFH786451 IVL786442:IVL786451 ILP786442:ILP786451 IBT786442:IBT786451 HRX786442:HRX786451 HIB786442:HIB786451 GYF786442:GYF786451 GOJ786442:GOJ786451 GEN786442:GEN786451 FUR786442:FUR786451 FKV786442:FKV786451 FAZ786442:FAZ786451 ERD786442:ERD786451 EHH786442:EHH786451 DXL786442:DXL786451 DNP786442:DNP786451 DDT786442:DDT786451 CTX786442:CTX786451 CKB786442:CKB786451 CAF786442:CAF786451 BQJ786442:BQJ786451 BGN786442:BGN786451 AWR786442:AWR786451 AMV786442:AMV786451 ACZ786442:ACZ786451 TD786442:TD786451 JH786442:JH786451 L786442:L786451 WVT720906:WVT720915 WLX720906:WLX720915 WCB720906:WCB720915 VSF720906:VSF720915 VIJ720906:VIJ720915 UYN720906:UYN720915 UOR720906:UOR720915 UEV720906:UEV720915 TUZ720906:TUZ720915 TLD720906:TLD720915 TBH720906:TBH720915 SRL720906:SRL720915 SHP720906:SHP720915 RXT720906:RXT720915 RNX720906:RNX720915 REB720906:REB720915 QUF720906:QUF720915 QKJ720906:QKJ720915 QAN720906:QAN720915 PQR720906:PQR720915 PGV720906:PGV720915 OWZ720906:OWZ720915 OND720906:OND720915 ODH720906:ODH720915 NTL720906:NTL720915 NJP720906:NJP720915 MZT720906:MZT720915 MPX720906:MPX720915 MGB720906:MGB720915 LWF720906:LWF720915 LMJ720906:LMJ720915 LCN720906:LCN720915 KSR720906:KSR720915 KIV720906:KIV720915 JYZ720906:JYZ720915 JPD720906:JPD720915 JFH720906:JFH720915 IVL720906:IVL720915 ILP720906:ILP720915 IBT720906:IBT720915 HRX720906:HRX720915 HIB720906:HIB720915 GYF720906:GYF720915 GOJ720906:GOJ720915 GEN720906:GEN720915 FUR720906:FUR720915 FKV720906:FKV720915 FAZ720906:FAZ720915 ERD720906:ERD720915 EHH720906:EHH720915 DXL720906:DXL720915 DNP720906:DNP720915 DDT720906:DDT720915 CTX720906:CTX720915 CKB720906:CKB720915 CAF720906:CAF720915 BQJ720906:BQJ720915 BGN720906:BGN720915 AWR720906:AWR720915 AMV720906:AMV720915 ACZ720906:ACZ720915 TD720906:TD720915 JH720906:JH720915 L720906:L720915 WVT655370:WVT655379 WLX655370:WLX655379 WCB655370:WCB655379 VSF655370:VSF655379 VIJ655370:VIJ655379 UYN655370:UYN655379 UOR655370:UOR655379 UEV655370:UEV655379 TUZ655370:TUZ655379 TLD655370:TLD655379 TBH655370:TBH655379 SRL655370:SRL655379 SHP655370:SHP655379 RXT655370:RXT655379 RNX655370:RNX655379 REB655370:REB655379 QUF655370:QUF655379 QKJ655370:QKJ655379 QAN655370:QAN655379 PQR655370:PQR655379 PGV655370:PGV655379 OWZ655370:OWZ655379 OND655370:OND655379 ODH655370:ODH655379 NTL655370:NTL655379 NJP655370:NJP655379 MZT655370:MZT655379 MPX655370:MPX655379 MGB655370:MGB655379 LWF655370:LWF655379 LMJ655370:LMJ655379 LCN655370:LCN655379 KSR655370:KSR655379 KIV655370:KIV655379 JYZ655370:JYZ655379 JPD655370:JPD655379 JFH655370:JFH655379 IVL655370:IVL655379 ILP655370:ILP655379 IBT655370:IBT655379 HRX655370:HRX655379 HIB655370:HIB655379 GYF655370:GYF655379 GOJ655370:GOJ655379 GEN655370:GEN655379 FUR655370:FUR655379 FKV655370:FKV655379 FAZ655370:FAZ655379 ERD655370:ERD655379 EHH655370:EHH655379 DXL655370:DXL655379 DNP655370:DNP655379 DDT655370:DDT655379 CTX655370:CTX655379 CKB655370:CKB655379 CAF655370:CAF655379 BQJ655370:BQJ655379 BGN655370:BGN655379 AWR655370:AWR655379 AMV655370:AMV655379 ACZ655370:ACZ655379 TD655370:TD655379 JH655370:JH655379 L655370:L655379 WVT589834:WVT589843 WLX589834:WLX589843 WCB589834:WCB589843 VSF589834:VSF589843 VIJ589834:VIJ589843 UYN589834:UYN589843 UOR589834:UOR589843 UEV589834:UEV589843 TUZ589834:TUZ589843 TLD589834:TLD589843 TBH589834:TBH589843 SRL589834:SRL589843 SHP589834:SHP589843 RXT589834:RXT589843 RNX589834:RNX589843 REB589834:REB589843 QUF589834:QUF589843 QKJ589834:QKJ589843 QAN589834:QAN589843 PQR589834:PQR589843 PGV589834:PGV589843 OWZ589834:OWZ589843 OND589834:OND589843 ODH589834:ODH589843 NTL589834:NTL589843 NJP589834:NJP589843 MZT589834:MZT589843 MPX589834:MPX589843 MGB589834:MGB589843 LWF589834:LWF589843 LMJ589834:LMJ589843 LCN589834:LCN589843 KSR589834:KSR589843 KIV589834:KIV589843 JYZ589834:JYZ589843 JPD589834:JPD589843 JFH589834:JFH589843 IVL589834:IVL589843 ILP589834:ILP589843 IBT589834:IBT589843 HRX589834:HRX589843 HIB589834:HIB589843 GYF589834:GYF589843 GOJ589834:GOJ589843 GEN589834:GEN589843 FUR589834:FUR589843 FKV589834:FKV589843 FAZ589834:FAZ589843 ERD589834:ERD589843 EHH589834:EHH589843 DXL589834:DXL589843 DNP589834:DNP589843 DDT589834:DDT589843 CTX589834:CTX589843 CKB589834:CKB589843 CAF589834:CAF589843 BQJ589834:BQJ589843 BGN589834:BGN589843 AWR589834:AWR589843 AMV589834:AMV589843 ACZ589834:ACZ589843 TD589834:TD589843 JH589834:JH589843 L589834:L589843 WVT524298:WVT524307 WLX524298:WLX524307 WCB524298:WCB524307 VSF524298:VSF524307 VIJ524298:VIJ524307 UYN524298:UYN524307 UOR524298:UOR524307 UEV524298:UEV524307 TUZ524298:TUZ524307 TLD524298:TLD524307 TBH524298:TBH524307 SRL524298:SRL524307 SHP524298:SHP524307 RXT524298:RXT524307 RNX524298:RNX524307 REB524298:REB524307 QUF524298:QUF524307 QKJ524298:QKJ524307 QAN524298:QAN524307 PQR524298:PQR524307 PGV524298:PGV524307 OWZ524298:OWZ524307 OND524298:OND524307 ODH524298:ODH524307 NTL524298:NTL524307 NJP524298:NJP524307 MZT524298:MZT524307 MPX524298:MPX524307 MGB524298:MGB524307 LWF524298:LWF524307 LMJ524298:LMJ524307 LCN524298:LCN524307 KSR524298:KSR524307 KIV524298:KIV524307 JYZ524298:JYZ524307 JPD524298:JPD524307 JFH524298:JFH524307 IVL524298:IVL524307 ILP524298:ILP524307 IBT524298:IBT524307 HRX524298:HRX524307 HIB524298:HIB524307 GYF524298:GYF524307 GOJ524298:GOJ524307 GEN524298:GEN524307 FUR524298:FUR524307 FKV524298:FKV524307 FAZ524298:FAZ524307 ERD524298:ERD524307 EHH524298:EHH524307 DXL524298:DXL524307 DNP524298:DNP524307 DDT524298:DDT524307 CTX524298:CTX524307 CKB524298:CKB524307 CAF524298:CAF524307 BQJ524298:BQJ524307 BGN524298:BGN524307 AWR524298:AWR524307 AMV524298:AMV524307 ACZ524298:ACZ524307 TD524298:TD524307 JH524298:JH524307 L524298:L524307 WVT458762:WVT458771 WLX458762:WLX458771 WCB458762:WCB458771 VSF458762:VSF458771 VIJ458762:VIJ458771 UYN458762:UYN458771 UOR458762:UOR458771 UEV458762:UEV458771 TUZ458762:TUZ458771 TLD458762:TLD458771 TBH458762:TBH458771 SRL458762:SRL458771 SHP458762:SHP458771 RXT458762:RXT458771 RNX458762:RNX458771 REB458762:REB458771 QUF458762:QUF458771 QKJ458762:QKJ458771 QAN458762:QAN458771 PQR458762:PQR458771 PGV458762:PGV458771 OWZ458762:OWZ458771 OND458762:OND458771 ODH458762:ODH458771 NTL458762:NTL458771 NJP458762:NJP458771 MZT458762:MZT458771 MPX458762:MPX458771 MGB458762:MGB458771 LWF458762:LWF458771 LMJ458762:LMJ458771 LCN458762:LCN458771 KSR458762:KSR458771 KIV458762:KIV458771 JYZ458762:JYZ458771 JPD458762:JPD458771 JFH458762:JFH458771 IVL458762:IVL458771 ILP458762:ILP458771 IBT458762:IBT458771 HRX458762:HRX458771 HIB458762:HIB458771 GYF458762:GYF458771 GOJ458762:GOJ458771 GEN458762:GEN458771 FUR458762:FUR458771 FKV458762:FKV458771 FAZ458762:FAZ458771 ERD458762:ERD458771 EHH458762:EHH458771 DXL458762:DXL458771 DNP458762:DNP458771 DDT458762:DDT458771 CTX458762:CTX458771 CKB458762:CKB458771 CAF458762:CAF458771 BQJ458762:BQJ458771 BGN458762:BGN458771 AWR458762:AWR458771 AMV458762:AMV458771 ACZ458762:ACZ458771 TD458762:TD458771 JH458762:JH458771 L458762:L458771 WVT393226:WVT393235 WLX393226:WLX393235 WCB393226:WCB393235 VSF393226:VSF393235 VIJ393226:VIJ393235 UYN393226:UYN393235 UOR393226:UOR393235 UEV393226:UEV393235 TUZ393226:TUZ393235 TLD393226:TLD393235 TBH393226:TBH393235 SRL393226:SRL393235 SHP393226:SHP393235 RXT393226:RXT393235 RNX393226:RNX393235 REB393226:REB393235 QUF393226:QUF393235 QKJ393226:QKJ393235 QAN393226:QAN393235 PQR393226:PQR393235 PGV393226:PGV393235 OWZ393226:OWZ393235 OND393226:OND393235 ODH393226:ODH393235 NTL393226:NTL393235 NJP393226:NJP393235 MZT393226:MZT393235 MPX393226:MPX393235 MGB393226:MGB393235 LWF393226:LWF393235 LMJ393226:LMJ393235 LCN393226:LCN393235 KSR393226:KSR393235 KIV393226:KIV393235 JYZ393226:JYZ393235 JPD393226:JPD393235 JFH393226:JFH393235 IVL393226:IVL393235 ILP393226:ILP393235 IBT393226:IBT393235 HRX393226:HRX393235 HIB393226:HIB393235 GYF393226:GYF393235 GOJ393226:GOJ393235 GEN393226:GEN393235 FUR393226:FUR393235 FKV393226:FKV393235 FAZ393226:FAZ393235 ERD393226:ERD393235 EHH393226:EHH393235 DXL393226:DXL393235 DNP393226:DNP393235 DDT393226:DDT393235 CTX393226:CTX393235 CKB393226:CKB393235 CAF393226:CAF393235 BQJ393226:BQJ393235 BGN393226:BGN393235 AWR393226:AWR393235 AMV393226:AMV393235 ACZ393226:ACZ393235 TD393226:TD393235 JH393226:JH393235 L393226:L393235 WVT327690:WVT327699 WLX327690:WLX327699 WCB327690:WCB327699 VSF327690:VSF327699 VIJ327690:VIJ327699 UYN327690:UYN327699 UOR327690:UOR327699 UEV327690:UEV327699 TUZ327690:TUZ327699 TLD327690:TLD327699 TBH327690:TBH327699 SRL327690:SRL327699 SHP327690:SHP327699 RXT327690:RXT327699 RNX327690:RNX327699 REB327690:REB327699 QUF327690:QUF327699 QKJ327690:QKJ327699 QAN327690:QAN327699 PQR327690:PQR327699 PGV327690:PGV327699 OWZ327690:OWZ327699 OND327690:OND327699 ODH327690:ODH327699 NTL327690:NTL327699 NJP327690:NJP327699 MZT327690:MZT327699 MPX327690:MPX327699 MGB327690:MGB327699 LWF327690:LWF327699 LMJ327690:LMJ327699 LCN327690:LCN327699 KSR327690:KSR327699 KIV327690:KIV327699 JYZ327690:JYZ327699 JPD327690:JPD327699 JFH327690:JFH327699 IVL327690:IVL327699 ILP327690:ILP327699 IBT327690:IBT327699 HRX327690:HRX327699 HIB327690:HIB327699 GYF327690:GYF327699 GOJ327690:GOJ327699 GEN327690:GEN327699 FUR327690:FUR327699 FKV327690:FKV327699 FAZ327690:FAZ327699 ERD327690:ERD327699 EHH327690:EHH327699 DXL327690:DXL327699 DNP327690:DNP327699 DDT327690:DDT327699 CTX327690:CTX327699 CKB327690:CKB327699 CAF327690:CAF327699 BQJ327690:BQJ327699 BGN327690:BGN327699 AWR327690:AWR327699 AMV327690:AMV327699 ACZ327690:ACZ327699 TD327690:TD327699 JH327690:JH327699 L327690:L327699 WVT262154:WVT262163 WLX262154:WLX262163 WCB262154:WCB262163 VSF262154:VSF262163 VIJ262154:VIJ262163 UYN262154:UYN262163 UOR262154:UOR262163 UEV262154:UEV262163 TUZ262154:TUZ262163 TLD262154:TLD262163 TBH262154:TBH262163 SRL262154:SRL262163 SHP262154:SHP262163 RXT262154:RXT262163 RNX262154:RNX262163 REB262154:REB262163 QUF262154:QUF262163 QKJ262154:QKJ262163 QAN262154:QAN262163 PQR262154:PQR262163 PGV262154:PGV262163 OWZ262154:OWZ262163 OND262154:OND262163 ODH262154:ODH262163 NTL262154:NTL262163 NJP262154:NJP262163 MZT262154:MZT262163 MPX262154:MPX262163 MGB262154:MGB262163 LWF262154:LWF262163 LMJ262154:LMJ262163 LCN262154:LCN262163 KSR262154:KSR262163 KIV262154:KIV262163 JYZ262154:JYZ262163 JPD262154:JPD262163 JFH262154:JFH262163 IVL262154:IVL262163 ILP262154:ILP262163 IBT262154:IBT262163 HRX262154:HRX262163 HIB262154:HIB262163 GYF262154:GYF262163 GOJ262154:GOJ262163 GEN262154:GEN262163 FUR262154:FUR262163 FKV262154:FKV262163 FAZ262154:FAZ262163 ERD262154:ERD262163 EHH262154:EHH262163 DXL262154:DXL262163 DNP262154:DNP262163 DDT262154:DDT262163 CTX262154:CTX262163 CKB262154:CKB262163 CAF262154:CAF262163 BQJ262154:BQJ262163 BGN262154:BGN262163 AWR262154:AWR262163 AMV262154:AMV262163 ACZ262154:ACZ262163 TD262154:TD262163 JH262154:JH262163 L262154:L262163 WVT196618:WVT196627 WLX196618:WLX196627 WCB196618:WCB196627 VSF196618:VSF196627 VIJ196618:VIJ196627 UYN196618:UYN196627 UOR196618:UOR196627 UEV196618:UEV196627 TUZ196618:TUZ196627 TLD196618:TLD196627 TBH196618:TBH196627 SRL196618:SRL196627 SHP196618:SHP196627 RXT196618:RXT196627 RNX196618:RNX196627 REB196618:REB196627 QUF196618:QUF196627 QKJ196618:QKJ196627 QAN196618:QAN196627 PQR196618:PQR196627 PGV196618:PGV196627 OWZ196618:OWZ196627 OND196618:OND196627 ODH196618:ODH196627 NTL196618:NTL196627 NJP196618:NJP196627 MZT196618:MZT196627 MPX196618:MPX196627 MGB196618:MGB196627 LWF196618:LWF196627 LMJ196618:LMJ196627 LCN196618:LCN196627 KSR196618:KSR196627 KIV196618:KIV196627 JYZ196618:JYZ196627 JPD196618:JPD196627 JFH196618:JFH196627 IVL196618:IVL196627 ILP196618:ILP196627 IBT196618:IBT196627 HRX196618:HRX196627 HIB196618:HIB196627 GYF196618:GYF196627 GOJ196618:GOJ196627 GEN196618:GEN196627 FUR196618:FUR196627 FKV196618:FKV196627 FAZ196618:FAZ196627 ERD196618:ERD196627 EHH196618:EHH196627 DXL196618:DXL196627 DNP196618:DNP196627 DDT196618:DDT196627 CTX196618:CTX196627 CKB196618:CKB196627 CAF196618:CAF196627 BQJ196618:BQJ196627 BGN196618:BGN196627 AWR196618:AWR196627 AMV196618:AMV196627 ACZ196618:ACZ196627 TD196618:TD196627 JH196618:JH196627 L196618:L196627 WVT131082:WVT131091 WLX131082:WLX131091 WCB131082:WCB131091 VSF131082:VSF131091 VIJ131082:VIJ131091 UYN131082:UYN131091 UOR131082:UOR131091 UEV131082:UEV131091 TUZ131082:TUZ131091 TLD131082:TLD131091 TBH131082:TBH131091 SRL131082:SRL131091 SHP131082:SHP131091 RXT131082:RXT131091 RNX131082:RNX131091 REB131082:REB131091 QUF131082:QUF131091 QKJ131082:QKJ131091 QAN131082:QAN131091 PQR131082:PQR131091 PGV131082:PGV131091 OWZ131082:OWZ131091 OND131082:OND131091 ODH131082:ODH131091 NTL131082:NTL131091 NJP131082:NJP131091 MZT131082:MZT131091 MPX131082:MPX131091 MGB131082:MGB131091 LWF131082:LWF131091 LMJ131082:LMJ131091 LCN131082:LCN131091 KSR131082:KSR131091 KIV131082:KIV131091 JYZ131082:JYZ131091 JPD131082:JPD131091 JFH131082:JFH131091 IVL131082:IVL131091 ILP131082:ILP131091 IBT131082:IBT131091 HRX131082:HRX131091 HIB131082:HIB131091 GYF131082:GYF131091 GOJ131082:GOJ131091 GEN131082:GEN131091 FUR131082:FUR131091 FKV131082:FKV131091 FAZ131082:FAZ131091 ERD131082:ERD131091 EHH131082:EHH131091 DXL131082:DXL131091 DNP131082:DNP131091 DDT131082:DDT131091 CTX131082:CTX131091 CKB131082:CKB131091 CAF131082:CAF131091 BQJ131082:BQJ131091 BGN131082:BGN131091 AWR131082:AWR131091 AMV131082:AMV131091 ACZ131082:ACZ131091 TD131082:TD131091 JH131082:JH131091 L131082:L131091 WVT65546:WVT65555 WLX65546:WLX65555 WCB65546:WCB65555 VSF65546:VSF65555 VIJ65546:VIJ65555 UYN65546:UYN65555 UOR65546:UOR65555 UEV65546:UEV65555 TUZ65546:TUZ65555 TLD65546:TLD65555 TBH65546:TBH65555 SRL65546:SRL65555 SHP65546:SHP65555 RXT65546:RXT65555 RNX65546:RNX65555 REB65546:REB65555 QUF65546:QUF65555 QKJ65546:QKJ65555 QAN65546:QAN65555 PQR65546:PQR65555 PGV65546:PGV65555 OWZ65546:OWZ65555 OND65546:OND65555 ODH65546:ODH65555 NTL65546:NTL65555 NJP65546:NJP65555 MZT65546:MZT65555 MPX65546:MPX65555 MGB65546:MGB65555 LWF65546:LWF65555 LMJ65546:LMJ65555 LCN65546:LCN65555 KSR65546:KSR65555 KIV65546:KIV65555 JYZ65546:JYZ65555 JPD65546:JPD65555 JFH65546:JFH65555 IVL65546:IVL65555 ILP65546:ILP65555 IBT65546:IBT65555 HRX65546:HRX65555 HIB65546:HIB65555 GYF65546:GYF65555 GOJ65546:GOJ65555 GEN65546:GEN65555 FUR65546:FUR65555 FKV65546:FKV65555 FAZ65546:FAZ65555 ERD65546:ERD65555 EHH65546:EHH65555 DXL65546:DXL65555 DNP65546:DNP65555 DDT65546:DDT65555 CTX65546:CTX65555 CKB65546:CKB65555 CAF65546:CAF65555 BQJ65546:BQJ65555 BGN65546:BGN65555 AWR65546:AWR65555 AMV65546:AMV65555 ACZ65546:ACZ65555 TD65546:TD65555 JH65546:JH65555 L65546:L65555 WVT9:WVT18 WLX9:WLX18 WCB9:WCB18 VSF9:VSF18 VIJ9:VIJ18 UYN9:UYN18 UOR9:UOR18 UEV9:UEV18 TUZ9:TUZ18 TLD9:TLD18 TBH9:TBH18 SRL9:SRL18 SHP9:SHP18 RXT9:RXT18 RNX9:RNX18 REB9:REB18 QUF9:QUF18 QKJ9:QKJ18 QAN9:QAN18 PQR9:PQR18 PGV9:PGV18 OWZ9:OWZ18 OND9:OND18 ODH9:ODH18 NTL9:NTL18 NJP9:NJP18 MZT9:MZT18 MPX9:MPX18 MGB9:MGB18 LWF9:LWF18 LMJ9:LMJ18 LCN9:LCN18 KSR9:KSR18 KIV9:KIV18 JYZ9:JYZ18 JPD9:JPD18 JFH9:JFH18 IVL9:IVL18 ILP9:ILP18 IBT9:IBT18 HRX9:HRX18 HIB9:HIB18 GYF9:GYF18 GOJ9:GOJ18 GEN9:GEN18 FUR9:FUR18 FKV9:FKV18 FAZ9:FAZ18 ERD9:ERD18 EHH9:EHH18 DXL9:DXL18 DNP9:DNP18 DDT9:DDT18 CTX9:CTX18 CKB9:CKB18 CAF9:CAF18 BQJ9:BQJ18 BGN9:BGN18 AWR9:AWR18 AMV9:AMV18 ACZ9:ACZ18 TD9:TD18 JH9:JH18" xr:uid="{00000000-0002-0000-0100-000005000000}">
      <formula1>$AI$2:$AI$19</formula1>
    </dataValidation>
    <dataValidation type="list" allowBlank="1" showInputMessage="1" showErrorMessage="1" sqref="WWF983069:WWF983078 WMJ983069:WMJ983078 WCN983069:WCN983078 VSR983069:VSR983078 VIV983069:VIV983078 UYZ983069:UYZ983078 UPD983069:UPD983078 UFH983069:UFH983078 TVL983069:TVL983078 TLP983069:TLP983078 TBT983069:TBT983078 SRX983069:SRX983078 SIB983069:SIB983078 RYF983069:RYF983078 ROJ983069:ROJ983078 REN983069:REN983078 QUR983069:QUR983078 QKV983069:QKV983078 QAZ983069:QAZ983078 PRD983069:PRD983078 PHH983069:PHH983078 OXL983069:OXL983078 ONP983069:ONP983078 ODT983069:ODT983078 NTX983069:NTX983078 NKB983069:NKB983078 NAF983069:NAF983078 MQJ983069:MQJ983078 MGN983069:MGN983078 LWR983069:LWR983078 LMV983069:LMV983078 LCZ983069:LCZ983078 KTD983069:KTD983078 KJH983069:KJH983078 JZL983069:JZL983078 JPP983069:JPP983078 JFT983069:JFT983078 IVX983069:IVX983078 IMB983069:IMB983078 ICF983069:ICF983078 HSJ983069:HSJ983078 HIN983069:HIN983078 GYR983069:GYR983078 GOV983069:GOV983078 GEZ983069:GEZ983078 FVD983069:FVD983078 FLH983069:FLH983078 FBL983069:FBL983078 ERP983069:ERP983078 EHT983069:EHT983078 DXX983069:DXX983078 DOB983069:DOB983078 DEF983069:DEF983078 CUJ983069:CUJ983078 CKN983069:CKN983078 CAR983069:CAR983078 BQV983069:BQV983078 BGZ983069:BGZ983078 AXD983069:AXD983078 ANH983069:ANH983078 ADL983069:ADL983078 TP983069:TP983078 JT983069:JT983078 X983069:X983078 WWF917533:WWF917542 WMJ917533:WMJ917542 WCN917533:WCN917542 VSR917533:VSR917542 VIV917533:VIV917542 UYZ917533:UYZ917542 UPD917533:UPD917542 UFH917533:UFH917542 TVL917533:TVL917542 TLP917533:TLP917542 TBT917533:TBT917542 SRX917533:SRX917542 SIB917533:SIB917542 RYF917533:RYF917542 ROJ917533:ROJ917542 REN917533:REN917542 QUR917533:QUR917542 QKV917533:QKV917542 QAZ917533:QAZ917542 PRD917533:PRD917542 PHH917533:PHH917542 OXL917533:OXL917542 ONP917533:ONP917542 ODT917533:ODT917542 NTX917533:NTX917542 NKB917533:NKB917542 NAF917533:NAF917542 MQJ917533:MQJ917542 MGN917533:MGN917542 LWR917533:LWR917542 LMV917533:LMV917542 LCZ917533:LCZ917542 KTD917533:KTD917542 KJH917533:KJH917542 JZL917533:JZL917542 JPP917533:JPP917542 JFT917533:JFT917542 IVX917533:IVX917542 IMB917533:IMB917542 ICF917533:ICF917542 HSJ917533:HSJ917542 HIN917533:HIN917542 GYR917533:GYR917542 GOV917533:GOV917542 GEZ917533:GEZ917542 FVD917533:FVD917542 FLH917533:FLH917542 FBL917533:FBL917542 ERP917533:ERP917542 EHT917533:EHT917542 DXX917533:DXX917542 DOB917533:DOB917542 DEF917533:DEF917542 CUJ917533:CUJ917542 CKN917533:CKN917542 CAR917533:CAR917542 BQV917533:BQV917542 BGZ917533:BGZ917542 AXD917533:AXD917542 ANH917533:ANH917542 ADL917533:ADL917542 TP917533:TP917542 JT917533:JT917542 X917533:X917542 WWF851997:WWF852006 WMJ851997:WMJ852006 WCN851997:WCN852006 VSR851997:VSR852006 VIV851997:VIV852006 UYZ851997:UYZ852006 UPD851997:UPD852006 UFH851997:UFH852006 TVL851997:TVL852006 TLP851997:TLP852006 TBT851997:TBT852006 SRX851997:SRX852006 SIB851997:SIB852006 RYF851997:RYF852006 ROJ851997:ROJ852006 REN851997:REN852006 QUR851997:QUR852006 QKV851997:QKV852006 QAZ851997:QAZ852006 PRD851997:PRD852006 PHH851997:PHH852006 OXL851997:OXL852006 ONP851997:ONP852006 ODT851997:ODT852006 NTX851997:NTX852006 NKB851997:NKB852006 NAF851997:NAF852006 MQJ851997:MQJ852006 MGN851997:MGN852006 LWR851997:LWR852006 LMV851997:LMV852006 LCZ851997:LCZ852006 KTD851997:KTD852006 KJH851997:KJH852006 JZL851997:JZL852006 JPP851997:JPP852006 JFT851997:JFT852006 IVX851997:IVX852006 IMB851997:IMB852006 ICF851997:ICF852006 HSJ851997:HSJ852006 HIN851997:HIN852006 GYR851997:GYR852006 GOV851997:GOV852006 GEZ851997:GEZ852006 FVD851997:FVD852006 FLH851997:FLH852006 FBL851997:FBL852006 ERP851997:ERP852006 EHT851997:EHT852006 DXX851997:DXX852006 DOB851997:DOB852006 DEF851997:DEF852006 CUJ851997:CUJ852006 CKN851997:CKN852006 CAR851997:CAR852006 BQV851997:BQV852006 BGZ851997:BGZ852006 AXD851997:AXD852006 ANH851997:ANH852006 ADL851997:ADL852006 TP851997:TP852006 JT851997:JT852006 X851997:X852006 WWF786461:WWF786470 WMJ786461:WMJ786470 WCN786461:WCN786470 VSR786461:VSR786470 VIV786461:VIV786470 UYZ786461:UYZ786470 UPD786461:UPD786470 UFH786461:UFH786470 TVL786461:TVL786470 TLP786461:TLP786470 TBT786461:TBT786470 SRX786461:SRX786470 SIB786461:SIB786470 RYF786461:RYF786470 ROJ786461:ROJ786470 REN786461:REN786470 QUR786461:QUR786470 QKV786461:QKV786470 QAZ786461:QAZ786470 PRD786461:PRD786470 PHH786461:PHH786470 OXL786461:OXL786470 ONP786461:ONP786470 ODT786461:ODT786470 NTX786461:NTX786470 NKB786461:NKB786470 NAF786461:NAF786470 MQJ786461:MQJ786470 MGN786461:MGN786470 LWR786461:LWR786470 LMV786461:LMV786470 LCZ786461:LCZ786470 KTD786461:KTD786470 KJH786461:KJH786470 JZL786461:JZL786470 JPP786461:JPP786470 JFT786461:JFT786470 IVX786461:IVX786470 IMB786461:IMB786470 ICF786461:ICF786470 HSJ786461:HSJ786470 HIN786461:HIN786470 GYR786461:GYR786470 GOV786461:GOV786470 GEZ786461:GEZ786470 FVD786461:FVD786470 FLH786461:FLH786470 FBL786461:FBL786470 ERP786461:ERP786470 EHT786461:EHT786470 DXX786461:DXX786470 DOB786461:DOB786470 DEF786461:DEF786470 CUJ786461:CUJ786470 CKN786461:CKN786470 CAR786461:CAR786470 BQV786461:BQV786470 BGZ786461:BGZ786470 AXD786461:AXD786470 ANH786461:ANH786470 ADL786461:ADL786470 TP786461:TP786470 JT786461:JT786470 X786461:X786470 WWF720925:WWF720934 WMJ720925:WMJ720934 WCN720925:WCN720934 VSR720925:VSR720934 VIV720925:VIV720934 UYZ720925:UYZ720934 UPD720925:UPD720934 UFH720925:UFH720934 TVL720925:TVL720934 TLP720925:TLP720934 TBT720925:TBT720934 SRX720925:SRX720934 SIB720925:SIB720934 RYF720925:RYF720934 ROJ720925:ROJ720934 REN720925:REN720934 QUR720925:QUR720934 QKV720925:QKV720934 QAZ720925:QAZ720934 PRD720925:PRD720934 PHH720925:PHH720934 OXL720925:OXL720934 ONP720925:ONP720934 ODT720925:ODT720934 NTX720925:NTX720934 NKB720925:NKB720934 NAF720925:NAF720934 MQJ720925:MQJ720934 MGN720925:MGN720934 LWR720925:LWR720934 LMV720925:LMV720934 LCZ720925:LCZ720934 KTD720925:KTD720934 KJH720925:KJH720934 JZL720925:JZL720934 JPP720925:JPP720934 JFT720925:JFT720934 IVX720925:IVX720934 IMB720925:IMB720934 ICF720925:ICF720934 HSJ720925:HSJ720934 HIN720925:HIN720934 GYR720925:GYR720934 GOV720925:GOV720934 GEZ720925:GEZ720934 FVD720925:FVD720934 FLH720925:FLH720934 FBL720925:FBL720934 ERP720925:ERP720934 EHT720925:EHT720934 DXX720925:DXX720934 DOB720925:DOB720934 DEF720925:DEF720934 CUJ720925:CUJ720934 CKN720925:CKN720934 CAR720925:CAR720934 BQV720925:BQV720934 BGZ720925:BGZ720934 AXD720925:AXD720934 ANH720925:ANH720934 ADL720925:ADL720934 TP720925:TP720934 JT720925:JT720934 X720925:X720934 WWF655389:WWF655398 WMJ655389:WMJ655398 WCN655389:WCN655398 VSR655389:VSR655398 VIV655389:VIV655398 UYZ655389:UYZ655398 UPD655389:UPD655398 UFH655389:UFH655398 TVL655389:TVL655398 TLP655389:TLP655398 TBT655389:TBT655398 SRX655389:SRX655398 SIB655389:SIB655398 RYF655389:RYF655398 ROJ655389:ROJ655398 REN655389:REN655398 QUR655389:QUR655398 QKV655389:QKV655398 QAZ655389:QAZ655398 PRD655389:PRD655398 PHH655389:PHH655398 OXL655389:OXL655398 ONP655389:ONP655398 ODT655389:ODT655398 NTX655389:NTX655398 NKB655389:NKB655398 NAF655389:NAF655398 MQJ655389:MQJ655398 MGN655389:MGN655398 LWR655389:LWR655398 LMV655389:LMV655398 LCZ655389:LCZ655398 KTD655389:KTD655398 KJH655389:KJH655398 JZL655389:JZL655398 JPP655389:JPP655398 JFT655389:JFT655398 IVX655389:IVX655398 IMB655389:IMB655398 ICF655389:ICF655398 HSJ655389:HSJ655398 HIN655389:HIN655398 GYR655389:GYR655398 GOV655389:GOV655398 GEZ655389:GEZ655398 FVD655389:FVD655398 FLH655389:FLH655398 FBL655389:FBL655398 ERP655389:ERP655398 EHT655389:EHT655398 DXX655389:DXX655398 DOB655389:DOB655398 DEF655389:DEF655398 CUJ655389:CUJ655398 CKN655389:CKN655398 CAR655389:CAR655398 BQV655389:BQV655398 BGZ655389:BGZ655398 AXD655389:AXD655398 ANH655389:ANH655398 ADL655389:ADL655398 TP655389:TP655398 JT655389:JT655398 X655389:X655398 WWF589853:WWF589862 WMJ589853:WMJ589862 WCN589853:WCN589862 VSR589853:VSR589862 VIV589853:VIV589862 UYZ589853:UYZ589862 UPD589853:UPD589862 UFH589853:UFH589862 TVL589853:TVL589862 TLP589853:TLP589862 TBT589853:TBT589862 SRX589853:SRX589862 SIB589853:SIB589862 RYF589853:RYF589862 ROJ589853:ROJ589862 REN589853:REN589862 QUR589853:QUR589862 QKV589853:QKV589862 QAZ589853:QAZ589862 PRD589853:PRD589862 PHH589853:PHH589862 OXL589853:OXL589862 ONP589853:ONP589862 ODT589853:ODT589862 NTX589853:NTX589862 NKB589853:NKB589862 NAF589853:NAF589862 MQJ589853:MQJ589862 MGN589853:MGN589862 LWR589853:LWR589862 LMV589853:LMV589862 LCZ589853:LCZ589862 KTD589853:KTD589862 KJH589853:KJH589862 JZL589853:JZL589862 JPP589853:JPP589862 JFT589853:JFT589862 IVX589853:IVX589862 IMB589853:IMB589862 ICF589853:ICF589862 HSJ589853:HSJ589862 HIN589853:HIN589862 GYR589853:GYR589862 GOV589853:GOV589862 GEZ589853:GEZ589862 FVD589853:FVD589862 FLH589853:FLH589862 FBL589853:FBL589862 ERP589853:ERP589862 EHT589853:EHT589862 DXX589853:DXX589862 DOB589853:DOB589862 DEF589853:DEF589862 CUJ589853:CUJ589862 CKN589853:CKN589862 CAR589853:CAR589862 BQV589853:BQV589862 BGZ589853:BGZ589862 AXD589853:AXD589862 ANH589853:ANH589862 ADL589853:ADL589862 TP589853:TP589862 JT589853:JT589862 X589853:X589862 WWF524317:WWF524326 WMJ524317:WMJ524326 WCN524317:WCN524326 VSR524317:VSR524326 VIV524317:VIV524326 UYZ524317:UYZ524326 UPD524317:UPD524326 UFH524317:UFH524326 TVL524317:TVL524326 TLP524317:TLP524326 TBT524317:TBT524326 SRX524317:SRX524326 SIB524317:SIB524326 RYF524317:RYF524326 ROJ524317:ROJ524326 REN524317:REN524326 QUR524317:QUR524326 QKV524317:QKV524326 QAZ524317:QAZ524326 PRD524317:PRD524326 PHH524317:PHH524326 OXL524317:OXL524326 ONP524317:ONP524326 ODT524317:ODT524326 NTX524317:NTX524326 NKB524317:NKB524326 NAF524317:NAF524326 MQJ524317:MQJ524326 MGN524317:MGN524326 LWR524317:LWR524326 LMV524317:LMV524326 LCZ524317:LCZ524326 KTD524317:KTD524326 KJH524317:KJH524326 JZL524317:JZL524326 JPP524317:JPP524326 JFT524317:JFT524326 IVX524317:IVX524326 IMB524317:IMB524326 ICF524317:ICF524326 HSJ524317:HSJ524326 HIN524317:HIN524326 GYR524317:GYR524326 GOV524317:GOV524326 GEZ524317:GEZ524326 FVD524317:FVD524326 FLH524317:FLH524326 FBL524317:FBL524326 ERP524317:ERP524326 EHT524317:EHT524326 DXX524317:DXX524326 DOB524317:DOB524326 DEF524317:DEF524326 CUJ524317:CUJ524326 CKN524317:CKN524326 CAR524317:CAR524326 BQV524317:BQV524326 BGZ524317:BGZ524326 AXD524317:AXD524326 ANH524317:ANH524326 ADL524317:ADL524326 TP524317:TP524326 JT524317:JT524326 X524317:X524326 WWF458781:WWF458790 WMJ458781:WMJ458790 WCN458781:WCN458790 VSR458781:VSR458790 VIV458781:VIV458790 UYZ458781:UYZ458790 UPD458781:UPD458790 UFH458781:UFH458790 TVL458781:TVL458790 TLP458781:TLP458790 TBT458781:TBT458790 SRX458781:SRX458790 SIB458781:SIB458790 RYF458781:RYF458790 ROJ458781:ROJ458790 REN458781:REN458790 QUR458781:QUR458790 QKV458781:QKV458790 QAZ458781:QAZ458790 PRD458781:PRD458790 PHH458781:PHH458790 OXL458781:OXL458790 ONP458781:ONP458790 ODT458781:ODT458790 NTX458781:NTX458790 NKB458781:NKB458790 NAF458781:NAF458790 MQJ458781:MQJ458790 MGN458781:MGN458790 LWR458781:LWR458790 LMV458781:LMV458790 LCZ458781:LCZ458790 KTD458781:KTD458790 KJH458781:KJH458790 JZL458781:JZL458790 JPP458781:JPP458790 JFT458781:JFT458790 IVX458781:IVX458790 IMB458781:IMB458790 ICF458781:ICF458790 HSJ458781:HSJ458790 HIN458781:HIN458790 GYR458781:GYR458790 GOV458781:GOV458790 GEZ458781:GEZ458790 FVD458781:FVD458790 FLH458781:FLH458790 FBL458781:FBL458790 ERP458781:ERP458790 EHT458781:EHT458790 DXX458781:DXX458790 DOB458781:DOB458790 DEF458781:DEF458790 CUJ458781:CUJ458790 CKN458781:CKN458790 CAR458781:CAR458790 BQV458781:BQV458790 BGZ458781:BGZ458790 AXD458781:AXD458790 ANH458781:ANH458790 ADL458781:ADL458790 TP458781:TP458790 JT458781:JT458790 X458781:X458790 WWF393245:WWF393254 WMJ393245:WMJ393254 WCN393245:WCN393254 VSR393245:VSR393254 VIV393245:VIV393254 UYZ393245:UYZ393254 UPD393245:UPD393254 UFH393245:UFH393254 TVL393245:TVL393254 TLP393245:TLP393254 TBT393245:TBT393254 SRX393245:SRX393254 SIB393245:SIB393254 RYF393245:RYF393254 ROJ393245:ROJ393254 REN393245:REN393254 QUR393245:QUR393254 QKV393245:QKV393254 QAZ393245:QAZ393254 PRD393245:PRD393254 PHH393245:PHH393254 OXL393245:OXL393254 ONP393245:ONP393254 ODT393245:ODT393254 NTX393245:NTX393254 NKB393245:NKB393254 NAF393245:NAF393254 MQJ393245:MQJ393254 MGN393245:MGN393254 LWR393245:LWR393254 LMV393245:LMV393254 LCZ393245:LCZ393254 KTD393245:KTD393254 KJH393245:KJH393254 JZL393245:JZL393254 JPP393245:JPP393254 JFT393245:JFT393254 IVX393245:IVX393254 IMB393245:IMB393254 ICF393245:ICF393254 HSJ393245:HSJ393254 HIN393245:HIN393254 GYR393245:GYR393254 GOV393245:GOV393254 GEZ393245:GEZ393254 FVD393245:FVD393254 FLH393245:FLH393254 FBL393245:FBL393254 ERP393245:ERP393254 EHT393245:EHT393254 DXX393245:DXX393254 DOB393245:DOB393254 DEF393245:DEF393254 CUJ393245:CUJ393254 CKN393245:CKN393254 CAR393245:CAR393254 BQV393245:BQV393254 BGZ393245:BGZ393254 AXD393245:AXD393254 ANH393245:ANH393254 ADL393245:ADL393254 TP393245:TP393254 JT393245:JT393254 X393245:X393254 WWF327709:WWF327718 WMJ327709:WMJ327718 WCN327709:WCN327718 VSR327709:VSR327718 VIV327709:VIV327718 UYZ327709:UYZ327718 UPD327709:UPD327718 UFH327709:UFH327718 TVL327709:TVL327718 TLP327709:TLP327718 TBT327709:TBT327718 SRX327709:SRX327718 SIB327709:SIB327718 RYF327709:RYF327718 ROJ327709:ROJ327718 REN327709:REN327718 QUR327709:QUR327718 QKV327709:QKV327718 QAZ327709:QAZ327718 PRD327709:PRD327718 PHH327709:PHH327718 OXL327709:OXL327718 ONP327709:ONP327718 ODT327709:ODT327718 NTX327709:NTX327718 NKB327709:NKB327718 NAF327709:NAF327718 MQJ327709:MQJ327718 MGN327709:MGN327718 LWR327709:LWR327718 LMV327709:LMV327718 LCZ327709:LCZ327718 KTD327709:KTD327718 KJH327709:KJH327718 JZL327709:JZL327718 JPP327709:JPP327718 JFT327709:JFT327718 IVX327709:IVX327718 IMB327709:IMB327718 ICF327709:ICF327718 HSJ327709:HSJ327718 HIN327709:HIN327718 GYR327709:GYR327718 GOV327709:GOV327718 GEZ327709:GEZ327718 FVD327709:FVD327718 FLH327709:FLH327718 FBL327709:FBL327718 ERP327709:ERP327718 EHT327709:EHT327718 DXX327709:DXX327718 DOB327709:DOB327718 DEF327709:DEF327718 CUJ327709:CUJ327718 CKN327709:CKN327718 CAR327709:CAR327718 BQV327709:BQV327718 BGZ327709:BGZ327718 AXD327709:AXD327718 ANH327709:ANH327718 ADL327709:ADL327718 TP327709:TP327718 JT327709:JT327718 X327709:X327718 WWF262173:WWF262182 WMJ262173:WMJ262182 WCN262173:WCN262182 VSR262173:VSR262182 VIV262173:VIV262182 UYZ262173:UYZ262182 UPD262173:UPD262182 UFH262173:UFH262182 TVL262173:TVL262182 TLP262173:TLP262182 TBT262173:TBT262182 SRX262173:SRX262182 SIB262173:SIB262182 RYF262173:RYF262182 ROJ262173:ROJ262182 REN262173:REN262182 QUR262173:QUR262182 QKV262173:QKV262182 QAZ262173:QAZ262182 PRD262173:PRD262182 PHH262173:PHH262182 OXL262173:OXL262182 ONP262173:ONP262182 ODT262173:ODT262182 NTX262173:NTX262182 NKB262173:NKB262182 NAF262173:NAF262182 MQJ262173:MQJ262182 MGN262173:MGN262182 LWR262173:LWR262182 LMV262173:LMV262182 LCZ262173:LCZ262182 KTD262173:KTD262182 KJH262173:KJH262182 JZL262173:JZL262182 JPP262173:JPP262182 JFT262173:JFT262182 IVX262173:IVX262182 IMB262173:IMB262182 ICF262173:ICF262182 HSJ262173:HSJ262182 HIN262173:HIN262182 GYR262173:GYR262182 GOV262173:GOV262182 GEZ262173:GEZ262182 FVD262173:FVD262182 FLH262173:FLH262182 FBL262173:FBL262182 ERP262173:ERP262182 EHT262173:EHT262182 DXX262173:DXX262182 DOB262173:DOB262182 DEF262173:DEF262182 CUJ262173:CUJ262182 CKN262173:CKN262182 CAR262173:CAR262182 BQV262173:BQV262182 BGZ262173:BGZ262182 AXD262173:AXD262182 ANH262173:ANH262182 ADL262173:ADL262182 TP262173:TP262182 JT262173:JT262182 X262173:X262182 WWF196637:WWF196646 WMJ196637:WMJ196646 WCN196637:WCN196646 VSR196637:VSR196646 VIV196637:VIV196646 UYZ196637:UYZ196646 UPD196637:UPD196646 UFH196637:UFH196646 TVL196637:TVL196646 TLP196637:TLP196646 TBT196637:TBT196646 SRX196637:SRX196646 SIB196637:SIB196646 RYF196637:RYF196646 ROJ196637:ROJ196646 REN196637:REN196646 QUR196637:QUR196646 QKV196637:QKV196646 QAZ196637:QAZ196646 PRD196637:PRD196646 PHH196637:PHH196646 OXL196637:OXL196646 ONP196637:ONP196646 ODT196637:ODT196646 NTX196637:NTX196646 NKB196637:NKB196646 NAF196637:NAF196646 MQJ196637:MQJ196646 MGN196637:MGN196646 LWR196637:LWR196646 LMV196637:LMV196646 LCZ196637:LCZ196646 KTD196637:KTD196646 KJH196637:KJH196646 JZL196637:JZL196646 JPP196637:JPP196646 JFT196637:JFT196646 IVX196637:IVX196646 IMB196637:IMB196646 ICF196637:ICF196646 HSJ196637:HSJ196646 HIN196637:HIN196646 GYR196637:GYR196646 GOV196637:GOV196646 GEZ196637:GEZ196646 FVD196637:FVD196646 FLH196637:FLH196646 FBL196637:FBL196646 ERP196637:ERP196646 EHT196637:EHT196646 DXX196637:DXX196646 DOB196637:DOB196646 DEF196637:DEF196646 CUJ196637:CUJ196646 CKN196637:CKN196646 CAR196637:CAR196646 BQV196637:BQV196646 BGZ196637:BGZ196646 AXD196637:AXD196646 ANH196637:ANH196646 ADL196637:ADL196646 TP196637:TP196646 JT196637:JT196646 X196637:X196646 WWF131101:WWF131110 WMJ131101:WMJ131110 WCN131101:WCN131110 VSR131101:VSR131110 VIV131101:VIV131110 UYZ131101:UYZ131110 UPD131101:UPD131110 UFH131101:UFH131110 TVL131101:TVL131110 TLP131101:TLP131110 TBT131101:TBT131110 SRX131101:SRX131110 SIB131101:SIB131110 RYF131101:RYF131110 ROJ131101:ROJ131110 REN131101:REN131110 QUR131101:QUR131110 QKV131101:QKV131110 QAZ131101:QAZ131110 PRD131101:PRD131110 PHH131101:PHH131110 OXL131101:OXL131110 ONP131101:ONP131110 ODT131101:ODT131110 NTX131101:NTX131110 NKB131101:NKB131110 NAF131101:NAF131110 MQJ131101:MQJ131110 MGN131101:MGN131110 LWR131101:LWR131110 LMV131101:LMV131110 LCZ131101:LCZ131110 KTD131101:KTD131110 KJH131101:KJH131110 JZL131101:JZL131110 JPP131101:JPP131110 JFT131101:JFT131110 IVX131101:IVX131110 IMB131101:IMB131110 ICF131101:ICF131110 HSJ131101:HSJ131110 HIN131101:HIN131110 GYR131101:GYR131110 GOV131101:GOV131110 GEZ131101:GEZ131110 FVD131101:FVD131110 FLH131101:FLH131110 FBL131101:FBL131110 ERP131101:ERP131110 EHT131101:EHT131110 DXX131101:DXX131110 DOB131101:DOB131110 DEF131101:DEF131110 CUJ131101:CUJ131110 CKN131101:CKN131110 CAR131101:CAR131110 BQV131101:BQV131110 BGZ131101:BGZ131110 AXD131101:AXD131110 ANH131101:ANH131110 ADL131101:ADL131110 TP131101:TP131110 JT131101:JT131110 X131101:X131110 WWF65565:WWF65574 WMJ65565:WMJ65574 WCN65565:WCN65574 VSR65565:VSR65574 VIV65565:VIV65574 UYZ65565:UYZ65574 UPD65565:UPD65574 UFH65565:UFH65574 TVL65565:TVL65574 TLP65565:TLP65574 TBT65565:TBT65574 SRX65565:SRX65574 SIB65565:SIB65574 RYF65565:RYF65574 ROJ65565:ROJ65574 REN65565:REN65574 QUR65565:QUR65574 QKV65565:QKV65574 QAZ65565:QAZ65574 PRD65565:PRD65574 PHH65565:PHH65574 OXL65565:OXL65574 ONP65565:ONP65574 ODT65565:ODT65574 NTX65565:NTX65574 NKB65565:NKB65574 NAF65565:NAF65574 MQJ65565:MQJ65574 MGN65565:MGN65574 LWR65565:LWR65574 LMV65565:LMV65574 LCZ65565:LCZ65574 KTD65565:KTD65574 KJH65565:KJH65574 JZL65565:JZL65574 JPP65565:JPP65574 JFT65565:JFT65574 IVX65565:IVX65574 IMB65565:IMB65574 ICF65565:ICF65574 HSJ65565:HSJ65574 HIN65565:HIN65574 GYR65565:GYR65574 GOV65565:GOV65574 GEZ65565:GEZ65574 FVD65565:FVD65574 FLH65565:FLH65574 FBL65565:FBL65574 ERP65565:ERP65574 EHT65565:EHT65574 DXX65565:DXX65574 DOB65565:DOB65574 DEF65565:DEF65574 CUJ65565:CUJ65574 CKN65565:CKN65574 CAR65565:CAR65574 BQV65565:BQV65574 BGZ65565:BGZ65574 AXD65565:AXD65574 ANH65565:ANH65574 ADL65565:ADL65574 TP65565:TP65574 JT65565:JT65574 X65565:X65574 WWF29:WWF38 WMJ29:WMJ38 WCN29:WCN38 VSR29:VSR38 VIV29:VIV38 UYZ29:UYZ38 UPD29:UPD38 UFH29:UFH38 TVL29:TVL38 TLP29:TLP38 TBT29:TBT38 SRX29:SRX38 SIB29:SIB38 RYF29:RYF38 ROJ29:ROJ38 REN29:REN38 QUR29:QUR38 QKV29:QKV38 QAZ29:QAZ38 PRD29:PRD38 PHH29:PHH38 OXL29:OXL38 ONP29:ONP38 ODT29:ODT38 NTX29:NTX38 NKB29:NKB38 NAF29:NAF38 MQJ29:MQJ38 MGN29:MGN38 LWR29:LWR38 LMV29:LMV38 LCZ29:LCZ38 KTD29:KTD38 KJH29:KJH38 JZL29:JZL38 JPP29:JPP38 JFT29:JFT38 IVX29:IVX38 IMB29:IMB38 ICF29:ICF38 HSJ29:HSJ38 HIN29:HIN38 GYR29:GYR38 GOV29:GOV38 GEZ29:GEZ38 FVD29:FVD38 FLH29:FLH38 FBL29:FBL38 ERP29:ERP38 EHT29:EHT38 DXX29:DXX38 DOB29:DOB38 DEF29:DEF38 CUJ29:CUJ38 CKN29:CKN38 CAR29:CAR38 BQV29:BQV38 BGZ29:BGZ38 AXD29:AXD38 ANH29:ANH38 ADL29:ADL38 TP29:TP38 JT29:JT38" xr:uid="{00000000-0002-0000-0100-000006000000}">
      <formula1>$AJ$2:$AJ$19</formula1>
    </dataValidation>
    <dataValidation type="list" allowBlank="1" showInputMessage="1" showErrorMessage="1" sqref="X28:Y38" xr:uid="{00000000-0002-0000-0100-000007000000}">
      <formula1>$AJ$1:$AJ$49</formula1>
    </dataValidation>
    <dataValidation type="list" allowBlank="1" showInputMessage="1" sqref="L8:M18" xr:uid="{00000000-0002-0000-0100-000008000000}">
      <formula1>$AI$1:$AI$49</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extLst>
    <ext xmlns:x14="http://schemas.microsoft.com/office/spreadsheetml/2009/9/main" uri="{CCE6A557-97BC-4b89-ADB6-D9C93CAAB3DF}">
      <x14:dataValidations xmlns:xm="http://schemas.microsoft.com/office/excel/2006/main" count="1">
        <x14:dataValidation imeMode="hiragana" allowBlank="1" showInputMessage="1" showErrorMessage="1" xr:uid="{D2A77435-9A94-4B1D-AD77-A7D067E60922}">
          <xm:sqref>UFR983044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UPN983044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UZJ983044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VJF983044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VTB983044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WCX983044 KD7:KD8 TZ7:TZ8 ADV7:ADV8 ANR7:ANR8 AXN7:AXN8 BHJ7:BHJ8 BRF7:BRF8 CBB7:CBB8 CKX7:CKX8 CUT7:CUT8 DEP7:DEP8 DOL7:DOL8 DYH7:DYH8 EID7:EID8 ERZ7:ERZ8 FBV7:FBV8 FLR7:FLR8 FVN7:FVN8 GFJ7:GFJ8 GPF7:GPF8 GZB7:GZB8 HIX7:HIX8 HST7:HST8 ICP7:ICP8 IML7:IML8 IWH7:IWH8 JGD7:JGD8 JPZ7:JPZ8 JZV7:JZV8 KJR7:KJR8 KTN7:KTN8 LDJ7:LDJ8 LNF7:LNF8 LXB7:LXB8 MGX7:MGX8 MQT7:MQT8 NAP7:NAP8 NKL7:NKL8 NUH7:NUH8 OED7:OED8 ONZ7:ONZ8 OXV7:OXV8 PHR7:PHR8 PRN7:PRN8 QBJ7:QBJ8 QLF7:QLF8 QVB7:QVB8 REX7:REX8 ROT7:ROT8 RYP7:RYP8 SIL7:SIL8 SSH7:SSH8 TCD7:TCD8 TLZ7:TLZ8 TVV7:TVV8 UFR7:UFR8 UPN7:UPN8 UZJ7:UZJ8 VJF7:VJF8 VTB7:VTB8 WCX7:WCX8 WMT7:WMT8 WWP7:WWP8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WMT983044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WWP983044 KD2 TZ2 ADV2 ANR2 AXN2 BHJ2 BRF2 CBB2 CKX2 CUT2 DEP2 DOL2 DYH2 EID2 ERZ2 FBV2 FLR2 FVN2 GFJ2 GPF2 GZB2 HIX2 HST2 ICP2 IML2 IWH2 JGD2 JPZ2 JZV2 KJR2 KTN2 LDJ2 LNF2 LXB2 MGX2 MQT2 NAP2 NKL2 NUH2 OED2 ONZ2 OXV2 PHR2 PRN2 QBJ2 QLF2 QVB2 REX2 ROT2 RYP2 SIL2 SSH2 TCD2 TLZ2 TVV2 UFR2 UPN2 UZJ2 VJF2 VTB2 WCX2 WMT2 WWP2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AH4 AH6 AH10 AH8 AH12 AH14 AH16 AH18 AH20 AH22 AH24 AH26 AH28 AH30 AH32 AH34 AH36 AH38 AH40 AH42 AH44 AH46 AH48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60"/>
  <sheetViews>
    <sheetView view="pageBreakPreview" zoomScaleNormal="100" zoomScaleSheetLayoutView="100" workbookViewId="0">
      <selection sqref="A1:AI2"/>
    </sheetView>
  </sheetViews>
  <sheetFormatPr defaultRowHeight="13.5" x14ac:dyDescent="0.15"/>
  <cols>
    <col min="1" max="35" width="2.75" style="560" customWidth="1"/>
    <col min="36" max="253" width="8.875" style="560"/>
    <col min="254" max="291" width="2.75" style="560" customWidth="1"/>
    <col min="292" max="509" width="8.875" style="560"/>
    <col min="510" max="547" width="2.75" style="560" customWidth="1"/>
    <col min="548" max="765" width="8.875" style="560"/>
    <col min="766" max="803" width="2.75" style="560" customWidth="1"/>
    <col min="804" max="1021" width="8.875" style="560"/>
    <col min="1022" max="1059" width="2.75" style="560" customWidth="1"/>
    <col min="1060" max="1277" width="8.875" style="560"/>
    <col min="1278" max="1315" width="2.75" style="560" customWidth="1"/>
    <col min="1316" max="1533" width="8.875" style="560"/>
    <col min="1534" max="1571" width="2.75" style="560" customWidth="1"/>
    <col min="1572" max="1789" width="8.875" style="560"/>
    <col min="1790" max="1827" width="2.75" style="560" customWidth="1"/>
    <col min="1828" max="2045" width="8.875" style="560"/>
    <col min="2046" max="2083" width="2.75" style="560" customWidth="1"/>
    <col min="2084" max="2301" width="8.875" style="560"/>
    <col min="2302" max="2339" width="2.75" style="560" customWidth="1"/>
    <col min="2340" max="2557" width="8.875" style="560"/>
    <col min="2558" max="2595" width="2.75" style="560" customWidth="1"/>
    <col min="2596" max="2813" width="8.875" style="560"/>
    <col min="2814" max="2851" width="2.75" style="560" customWidth="1"/>
    <col min="2852" max="3069" width="8.875" style="560"/>
    <col min="3070" max="3107" width="2.75" style="560" customWidth="1"/>
    <col min="3108" max="3325" width="8.875" style="560"/>
    <col min="3326" max="3363" width="2.75" style="560" customWidth="1"/>
    <col min="3364" max="3581" width="8.875" style="560"/>
    <col min="3582" max="3619" width="2.75" style="560" customWidth="1"/>
    <col min="3620" max="3837" width="8.875" style="560"/>
    <col min="3838" max="3875" width="2.75" style="560" customWidth="1"/>
    <col min="3876" max="4093" width="8.875" style="560"/>
    <col min="4094" max="4131" width="2.75" style="560" customWidth="1"/>
    <col min="4132" max="4349" width="8.875" style="560"/>
    <col min="4350" max="4387" width="2.75" style="560" customWidth="1"/>
    <col min="4388" max="4605" width="8.875" style="560"/>
    <col min="4606" max="4643" width="2.75" style="560" customWidth="1"/>
    <col min="4644" max="4861" width="8.875" style="560"/>
    <col min="4862" max="4899" width="2.75" style="560" customWidth="1"/>
    <col min="4900" max="5117" width="8.875" style="560"/>
    <col min="5118" max="5155" width="2.75" style="560" customWidth="1"/>
    <col min="5156" max="5373" width="8.875" style="560"/>
    <col min="5374" max="5411" width="2.75" style="560" customWidth="1"/>
    <col min="5412" max="5629" width="8.875" style="560"/>
    <col min="5630" max="5667" width="2.75" style="560" customWidth="1"/>
    <col min="5668" max="5885" width="8.875" style="560"/>
    <col min="5886" max="5923" width="2.75" style="560" customWidth="1"/>
    <col min="5924" max="6141" width="8.875" style="560"/>
    <col min="6142" max="6179" width="2.75" style="560" customWidth="1"/>
    <col min="6180" max="6397" width="8.875" style="560"/>
    <col min="6398" max="6435" width="2.75" style="560" customWidth="1"/>
    <col min="6436" max="6653" width="8.875" style="560"/>
    <col min="6654" max="6691" width="2.75" style="560" customWidth="1"/>
    <col min="6692" max="6909" width="8.875" style="560"/>
    <col min="6910" max="6947" width="2.75" style="560" customWidth="1"/>
    <col min="6948" max="7165" width="8.875" style="560"/>
    <col min="7166" max="7203" width="2.75" style="560" customWidth="1"/>
    <col min="7204" max="7421" width="8.875" style="560"/>
    <col min="7422" max="7459" width="2.75" style="560" customWidth="1"/>
    <col min="7460" max="7677" width="8.875" style="560"/>
    <col min="7678" max="7715" width="2.75" style="560" customWidth="1"/>
    <col min="7716" max="7933" width="8.875" style="560"/>
    <col min="7934" max="7971" width="2.75" style="560" customWidth="1"/>
    <col min="7972" max="8189" width="8.875" style="560"/>
    <col min="8190" max="8227" width="2.75" style="560" customWidth="1"/>
    <col min="8228" max="8445" width="8.875" style="560"/>
    <col min="8446" max="8483" width="2.75" style="560" customWidth="1"/>
    <col min="8484" max="8701" width="8.875" style="560"/>
    <col min="8702" max="8739" width="2.75" style="560" customWidth="1"/>
    <col min="8740" max="8957" width="8.875" style="560"/>
    <col min="8958" max="8995" width="2.75" style="560" customWidth="1"/>
    <col min="8996" max="9213" width="8.875" style="560"/>
    <col min="9214" max="9251" width="2.75" style="560" customWidth="1"/>
    <col min="9252" max="9469" width="8.875" style="560"/>
    <col min="9470" max="9507" width="2.75" style="560" customWidth="1"/>
    <col min="9508" max="9725" width="8.875" style="560"/>
    <col min="9726" max="9763" width="2.75" style="560" customWidth="1"/>
    <col min="9764" max="9981" width="8.875" style="560"/>
    <col min="9982" max="10019" width="2.75" style="560" customWidth="1"/>
    <col min="10020" max="10237" width="8.875" style="560"/>
    <col min="10238" max="10275" width="2.75" style="560" customWidth="1"/>
    <col min="10276" max="10493" width="8.875" style="560"/>
    <col min="10494" max="10531" width="2.75" style="560" customWidth="1"/>
    <col min="10532" max="10749" width="8.875" style="560"/>
    <col min="10750" max="10787" width="2.75" style="560" customWidth="1"/>
    <col min="10788" max="11005" width="8.875" style="560"/>
    <col min="11006" max="11043" width="2.75" style="560" customWidth="1"/>
    <col min="11044" max="11261" width="8.875" style="560"/>
    <col min="11262" max="11299" width="2.75" style="560" customWidth="1"/>
    <col min="11300" max="11517" width="8.875" style="560"/>
    <col min="11518" max="11555" width="2.75" style="560" customWidth="1"/>
    <col min="11556" max="11773" width="8.875" style="560"/>
    <col min="11774" max="11811" width="2.75" style="560" customWidth="1"/>
    <col min="11812" max="12029" width="8.875" style="560"/>
    <col min="12030" max="12067" width="2.75" style="560" customWidth="1"/>
    <col min="12068" max="12285" width="8.875" style="560"/>
    <col min="12286" max="12323" width="2.75" style="560" customWidth="1"/>
    <col min="12324" max="12541" width="8.875" style="560"/>
    <col min="12542" max="12579" width="2.75" style="560" customWidth="1"/>
    <col min="12580" max="12797" width="8.875" style="560"/>
    <col min="12798" max="12835" width="2.75" style="560" customWidth="1"/>
    <col min="12836" max="13053" width="8.875" style="560"/>
    <col min="13054" max="13091" width="2.75" style="560" customWidth="1"/>
    <col min="13092" max="13309" width="8.875" style="560"/>
    <col min="13310" max="13347" width="2.75" style="560" customWidth="1"/>
    <col min="13348" max="13565" width="8.875" style="560"/>
    <col min="13566" max="13603" width="2.75" style="560" customWidth="1"/>
    <col min="13604" max="13821" width="8.875" style="560"/>
    <col min="13822" max="13859" width="2.75" style="560" customWidth="1"/>
    <col min="13860" max="14077" width="8.875" style="560"/>
    <col min="14078" max="14115" width="2.75" style="560" customWidth="1"/>
    <col min="14116" max="14333" width="8.875" style="560"/>
    <col min="14334" max="14371" width="2.75" style="560" customWidth="1"/>
    <col min="14372" max="14589" width="8.875" style="560"/>
    <col min="14590" max="14627" width="2.75" style="560" customWidth="1"/>
    <col min="14628" max="14845" width="8.875" style="560"/>
    <col min="14846" max="14883" width="2.75" style="560" customWidth="1"/>
    <col min="14884" max="15101" width="8.875" style="560"/>
    <col min="15102" max="15139" width="2.75" style="560" customWidth="1"/>
    <col min="15140" max="15357" width="8.875" style="560"/>
    <col min="15358" max="15395" width="2.75" style="560" customWidth="1"/>
    <col min="15396" max="15613" width="8.875" style="560"/>
    <col min="15614" max="15651" width="2.75" style="560" customWidth="1"/>
    <col min="15652" max="15869" width="8.875" style="560"/>
    <col min="15870" max="15907" width="2.75" style="560" customWidth="1"/>
    <col min="15908" max="16125" width="8.875" style="560"/>
    <col min="16126" max="16163" width="2.75" style="560" customWidth="1"/>
    <col min="16164" max="16384" width="8.875" style="560"/>
  </cols>
  <sheetData>
    <row r="1" spans="1:33" x14ac:dyDescent="0.15">
      <c r="A1" s="1121" t="s">
        <v>1269</v>
      </c>
      <c r="B1" s="1121"/>
      <c r="C1" s="1121"/>
      <c r="D1" s="1121"/>
      <c r="E1" s="1121"/>
      <c r="F1" s="1121"/>
      <c r="G1" s="1121"/>
      <c r="H1" s="1121"/>
      <c r="I1" s="1121"/>
      <c r="J1" s="1121"/>
      <c r="K1" s="1121"/>
      <c r="L1" s="1121"/>
      <c r="M1" s="1121"/>
      <c r="N1" s="1121"/>
      <c r="O1" s="1121"/>
      <c r="P1" s="1121"/>
      <c r="Q1" s="1121"/>
      <c r="R1" s="1121"/>
      <c r="S1" s="1121"/>
      <c r="T1" s="1121"/>
      <c r="U1" s="1121"/>
      <c r="V1" s="1121"/>
      <c r="W1" s="1121"/>
      <c r="X1" s="1121"/>
      <c r="Y1" s="1121"/>
      <c r="Z1" s="1121"/>
      <c r="AA1" s="1121"/>
      <c r="AB1" s="1121"/>
      <c r="AC1" s="1121"/>
      <c r="AD1" s="1121"/>
      <c r="AE1" s="1121"/>
      <c r="AF1" s="1121"/>
      <c r="AG1" s="1121"/>
    </row>
    <row r="2" spans="1:33" x14ac:dyDescent="0.15">
      <c r="A2" s="1121"/>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row>
    <row r="4" spans="1:33" x14ac:dyDescent="0.15">
      <c r="V4" s="1122" t="s">
        <v>1270</v>
      </c>
      <c r="W4" s="1122"/>
      <c r="X4" s="1122"/>
      <c r="Y4" s="1122"/>
      <c r="Z4" s="560" t="s">
        <v>1271</v>
      </c>
      <c r="AA4" s="1122"/>
      <c r="AB4" s="1122"/>
      <c r="AC4" s="560" t="s">
        <v>844</v>
      </c>
      <c r="AD4" s="1122"/>
      <c r="AE4" s="1122"/>
      <c r="AF4" s="560" t="s">
        <v>845</v>
      </c>
    </row>
    <row r="5" spans="1:33" s="562" customFormat="1" ht="12" x14ac:dyDescent="0.15"/>
    <row r="6" spans="1:33" s="562" customFormat="1" ht="12" x14ac:dyDescent="0.15"/>
    <row r="7" spans="1:33" x14ac:dyDescent="0.15">
      <c r="B7" s="560" t="s">
        <v>1272</v>
      </c>
    </row>
    <row r="8" spans="1:33" x14ac:dyDescent="0.15">
      <c r="C8" s="560" t="s">
        <v>1273</v>
      </c>
    </row>
    <row r="10" spans="1:33" x14ac:dyDescent="0.15">
      <c r="N10" s="560" t="s">
        <v>1274</v>
      </c>
      <c r="Q10" s="563" t="s">
        <v>1275</v>
      </c>
      <c r="U10" s="1120" t="str">
        <f>確２面!$K$18</f>
        <v/>
      </c>
      <c r="V10" s="1120"/>
      <c r="W10" s="1120"/>
      <c r="X10" s="1120"/>
      <c r="Y10" s="1120"/>
      <c r="Z10" s="1120"/>
      <c r="AA10" s="1120"/>
      <c r="AB10" s="1120"/>
      <c r="AC10" s="1120"/>
      <c r="AD10" s="1120"/>
      <c r="AE10" s="1120"/>
      <c r="AF10" s="1120"/>
      <c r="AG10" s="1120"/>
    </row>
    <row r="11" spans="1:33" x14ac:dyDescent="0.15">
      <c r="Q11" s="563"/>
      <c r="U11" s="563"/>
      <c r="V11" s="563"/>
      <c r="W11" s="563"/>
      <c r="X11" s="563"/>
      <c r="Y11" s="563"/>
      <c r="Z11" s="563"/>
      <c r="AA11" s="563"/>
      <c r="AB11" s="563"/>
      <c r="AC11" s="563"/>
      <c r="AD11" s="563"/>
      <c r="AE11" s="563"/>
      <c r="AF11" s="563"/>
      <c r="AG11" s="563"/>
    </row>
    <row r="12" spans="1:33" x14ac:dyDescent="0.15">
      <c r="Q12" s="560" t="s">
        <v>1276</v>
      </c>
      <c r="U12" s="1137" t="str">
        <f>確２面!$K$16</f>
        <v/>
      </c>
      <c r="V12" s="1137"/>
      <c r="W12" s="1137"/>
      <c r="X12" s="1137"/>
      <c r="Y12" s="1137"/>
      <c r="Z12" s="1137"/>
      <c r="AA12" s="1137"/>
      <c r="AB12" s="1137"/>
      <c r="AC12" s="1137"/>
      <c r="AD12" s="1137"/>
      <c r="AE12" s="1137"/>
      <c r="AF12" s="1137"/>
      <c r="AG12" s="1137"/>
    </row>
    <row r="14" spans="1:33" x14ac:dyDescent="0.15">
      <c r="B14" s="560" t="s">
        <v>1277</v>
      </c>
    </row>
    <row r="15" spans="1:33" x14ac:dyDescent="0.15">
      <c r="B15" s="560" t="s">
        <v>1278</v>
      </c>
    </row>
    <row r="17" spans="1:36" x14ac:dyDescent="0.15">
      <c r="A17" s="560" t="s">
        <v>1279</v>
      </c>
      <c r="H17" s="1138"/>
      <c r="I17" s="1138"/>
      <c r="J17" s="1138"/>
      <c r="K17" s="1138"/>
      <c r="L17" s="1138"/>
      <c r="M17" s="1138"/>
      <c r="N17" s="1138"/>
      <c r="O17" s="1138"/>
      <c r="P17" s="1138"/>
      <c r="Q17" s="1138"/>
      <c r="R17" s="1138"/>
      <c r="S17" s="1138"/>
      <c r="T17" s="1138"/>
    </row>
    <row r="19" spans="1:36" x14ac:dyDescent="0.15">
      <c r="A19" s="560" t="s">
        <v>1280</v>
      </c>
      <c r="H19" s="1120">
        <f>確２面!$K$8</f>
        <v>0</v>
      </c>
      <c r="I19" s="1120"/>
      <c r="J19" s="1120"/>
      <c r="K19" s="1120"/>
      <c r="L19" s="1120"/>
      <c r="M19" s="1120"/>
      <c r="N19" s="1120"/>
      <c r="O19" s="1120"/>
      <c r="P19" s="1120"/>
      <c r="Q19" s="1120"/>
      <c r="R19" s="1120"/>
      <c r="S19" s="1120"/>
      <c r="T19" s="1120" t="s">
        <v>1295</v>
      </c>
      <c r="U19" s="1120"/>
      <c r="V19" s="1120"/>
      <c r="W19" s="1120"/>
      <c r="X19" s="1120"/>
      <c r="Y19" s="1120"/>
      <c r="Z19" s="1120"/>
      <c r="AA19" s="1120"/>
      <c r="AB19" s="1120"/>
      <c r="AC19" s="1120"/>
      <c r="AD19" s="1120"/>
      <c r="AE19" s="1120"/>
      <c r="AF19" s="1120"/>
    </row>
    <row r="20" spans="1:36" x14ac:dyDescent="0.15">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row>
    <row r="21" spans="1:36" x14ac:dyDescent="0.15">
      <c r="A21" s="560" t="s">
        <v>1281</v>
      </c>
      <c r="H21" s="1139">
        <f>確３面!$H$6</f>
        <v>0</v>
      </c>
      <c r="I21" s="1139"/>
      <c r="J21" s="1139"/>
      <c r="K21" s="1139"/>
      <c r="L21" s="1139"/>
      <c r="M21" s="1139"/>
      <c r="N21" s="1139"/>
      <c r="O21" s="1139"/>
      <c r="P21" s="1139"/>
      <c r="Q21" s="1139"/>
      <c r="R21" s="1139"/>
      <c r="S21" s="1139"/>
      <c r="T21" s="1139"/>
      <c r="U21" s="1139"/>
      <c r="V21" s="1139"/>
      <c r="W21" s="1139"/>
      <c r="X21" s="1139"/>
      <c r="Y21" s="1139"/>
      <c r="Z21" s="1139"/>
      <c r="AA21" s="1139"/>
      <c r="AB21" s="1139"/>
      <c r="AC21" s="1139"/>
      <c r="AD21" s="1139"/>
      <c r="AE21" s="1139"/>
      <c r="AF21" s="1139"/>
      <c r="AJ21" s="560" t="s">
        <v>1282</v>
      </c>
    </row>
    <row r="22" spans="1:36" x14ac:dyDescent="0.15">
      <c r="H22" s="1139"/>
      <c r="I22" s="1139"/>
      <c r="J22" s="1139"/>
      <c r="K22" s="1139"/>
      <c r="L22" s="1139"/>
      <c r="M22" s="1139"/>
      <c r="N22" s="1139"/>
      <c r="O22" s="1139"/>
      <c r="P22" s="1139"/>
      <c r="Q22" s="1139"/>
      <c r="R22" s="1139"/>
      <c r="S22" s="1139"/>
      <c r="T22" s="1139"/>
      <c r="U22" s="1139"/>
      <c r="V22" s="1139"/>
      <c r="W22" s="1139"/>
      <c r="X22" s="1139"/>
      <c r="Y22" s="1139"/>
      <c r="Z22" s="1139"/>
      <c r="AA22" s="1139"/>
      <c r="AB22" s="1139"/>
      <c r="AC22" s="1139"/>
      <c r="AD22" s="1139"/>
      <c r="AE22" s="1139"/>
      <c r="AF22" s="1139"/>
    </row>
    <row r="23" spans="1:36" x14ac:dyDescent="0.15">
      <c r="H23" s="1139"/>
      <c r="I23" s="1139"/>
      <c r="J23" s="1139"/>
      <c r="K23" s="1139"/>
      <c r="L23" s="1139"/>
      <c r="M23" s="1139"/>
      <c r="N23" s="1139"/>
      <c r="O23" s="1139"/>
      <c r="P23" s="1139"/>
      <c r="Q23" s="1139"/>
      <c r="R23" s="1139"/>
      <c r="S23" s="1139"/>
      <c r="T23" s="1139"/>
      <c r="U23" s="1139"/>
      <c r="V23" s="1139"/>
      <c r="W23" s="1139"/>
      <c r="X23" s="1139"/>
      <c r="Y23" s="1139"/>
      <c r="Z23" s="1139"/>
      <c r="AA23" s="1139"/>
      <c r="AB23" s="1139"/>
      <c r="AC23" s="1139"/>
      <c r="AD23" s="1139"/>
      <c r="AE23" s="1139"/>
      <c r="AF23" s="1139"/>
    </row>
    <row r="24" spans="1:36" x14ac:dyDescent="0.15">
      <c r="B24" s="563"/>
    </row>
    <row r="25" spans="1:36" x14ac:dyDescent="0.15">
      <c r="A25" s="565"/>
      <c r="B25" s="1140" t="s">
        <v>1283</v>
      </c>
      <c r="C25" s="1141"/>
      <c r="D25" s="1141"/>
      <c r="E25" s="1141"/>
      <c r="F25" s="1141"/>
      <c r="G25" s="1140" t="s">
        <v>1284</v>
      </c>
      <c r="H25" s="1141"/>
      <c r="I25" s="1141"/>
      <c r="J25" s="1141"/>
      <c r="K25" s="1141"/>
      <c r="L25" s="1141"/>
      <c r="M25" s="1141"/>
      <c r="N25" s="1141"/>
      <c r="O25" s="1141"/>
      <c r="P25" s="1141"/>
      <c r="Q25" s="1141"/>
      <c r="R25" s="1141"/>
      <c r="S25" s="1141"/>
      <c r="T25" s="1141"/>
      <c r="U25" s="1141"/>
      <c r="V25" s="1141"/>
      <c r="W25" s="1141"/>
      <c r="X25" s="1141"/>
      <c r="Y25" s="1141"/>
      <c r="Z25" s="1141"/>
      <c r="AA25" s="1141"/>
      <c r="AB25" s="1141"/>
      <c r="AC25" s="1141"/>
      <c r="AD25" s="1141"/>
      <c r="AE25" s="1141"/>
      <c r="AF25" s="1141"/>
      <c r="AG25" s="1142"/>
    </row>
    <row r="26" spans="1:36" x14ac:dyDescent="0.15">
      <c r="A26" s="1123"/>
      <c r="B26" s="1144" t="s">
        <v>1285</v>
      </c>
      <c r="C26" s="1145"/>
      <c r="D26" s="1145"/>
      <c r="E26" s="1145"/>
      <c r="F26" s="1145"/>
      <c r="G26" s="1150" t="s">
        <v>1286</v>
      </c>
      <c r="H26" s="1151"/>
      <c r="I26" s="1151"/>
      <c r="J26" s="1151"/>
      <c r="K26" s="1151"/>
      <c r="L26" s="1151"/>
      <c r="M26" s="1151"/>
      <c r="N26" s="1151"/>
      <c r="O26" s="1151"/>
      <c r="P26" s="1151"/>
      <c r="Q26" s="1151"/>
      <c r="R26" s="1151"/>
      <c r="S26" s="1151"/>
      <c r="T26" s="1151"/>
      <c r="U26" s="1151"/>
      <c r="V26" s="1151"/>
      <c r="W26" s="1151"/>
      <c r="X26" s="1151"/>
      <c r="Y26" s="1151"/>
      <c r="Z26" s="1151"/>
      <c r="AA26" s="1151"/>
      <c r="AB26" s="1151"/>
      <c r="AC26" s="1151"/>
      <c r="AD26" s="1151"/>
      <c r="AE26" s="1151"/>
      <c r="AF26" s="1151"/>
      <c r="AG26" s="1152"/>
    </row>
    <row r="27" spans="1:36" x14ac:dyDescent="0.15">
      <c r="A27" s="1124"/>
      <c r="B27" s="1146"/>
      <c r="C27" s="1147"/>
      <c r="D27" s="1147"/>
      <c r="E27" s="1147"/>
      <c r="F27" s="1147"/>
      <c r="G27" s="1153"/>
      <c r="H27" s="1154"/>
      <c r="I27" s="1154"/>
      <c r="J27" s="1154"/>
      <c r="K27" s="1154"/>
      <c r="L27" s="1154"/>
      <c r="M27" s="1154"/>
      <c r="N27" s="1154"/>
      <c r="O27" s="1154"/>
      <c r="P27" s="1154"/>
      <c r="Q27" s="1154"/>
      <c r="R27" s="1154"/>
      <c r="S27" s="1154"/>
      <c r="T27" s="1154"/>
      <c r="U27" s="1154"/>
      <c r="V27" s="1154"/>
      <c r="W27" s="1154"/>
      <c r="X27" s="1154"/>
      <c r="Y27" s="1154"/>
      <c r="Z27" s="1154"/>
      <c r="AA27" s="1154"/>
      <c r="AB27" s="1154"/>
      <c r="AC27" s="1154"/>
      <c r="AD27" s="1154"/>
      <c r="AE27" s="1154"/>
      <c r="AF27" s="1154"/>
      <c r="AG27" s="1155"/>
    </row>
    <row r="28" spans="1:36" x14ac:dyDescent="0.15">
      <c r="A28" s="1143"/>
      <c r="B28" s="1148"/>
      <c r="C28" s="1149"/>
      <c r="D28" s="1149"/>
      <c r="E28" s="1149"/>
      <c r="F28" s="1149"/>
      <c r="G28" s="1156"/>
      <c r="H28" s="1157"/>
      <c r="I28" s="1157"/>
      <c r="J28" s="1157"/>
      <c r="K28" s="1157"/>
      <c r="L28" s="1157"/>
      <c r="M28" s="1157"/>
      <c r="N28" s="1157"/>
      <c r="O28" s="1157"/>
      <c r="P28" s="1157"/>
      <c r="Q28" s="1157"/>
      <c r="R28" s="1157"/>
      <c r="S28" s="1157"/>
      <c r="T28" s="1157"/>
      <c r="U28" s="1157"/>
      <c r="V28" s="1157"/>
      <c r="W28" s="1157"/>
      <c r="X28" s="1157"/>
      <c r="Y28" s="1157"/>
      <c r="Z28" s="1157"/>
      <c r="AA28" s="1157"/>
      <c r="AB28" s="1157"/>
      <c r="AC28" s="1157"/>
      <c r="AD28" s="1157"/>
      <c r="AE28" s="1157"/>
      <c r="AF28" s="1157"/>
      <c r="AG28" s="1158"/>
    </row>
    <row r="29" spans="1:36" x14ac:dyDescent="0.15">
      <c r="A29" s="566"/>
      <c r="B29" s="567"/>
      <c r="C29" s="567"/>
      <c r="D29" s="567"/>
      <c r="E29" s="567"/>
      <c r="F29" s="567"/>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row>
    <row r="30" spans="1:36" x14ac:dyDescent="0.15">
      <c r="B30" s="569"/>
      <c r="C30" s="569"/>
      <c r="D30" s="569"/>
      <c r="E30" s="569"/>
      <c r="F30" s="569"/>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row>
    <row r="31" spans="1:36" x14ac:dyDescent="0.15">
      <c r="A31" s="565"/>
      <c r="B31" s="1140" t="s">
        <v>1283</v>
      </c>
      <c r="C31" s="1141"/>
      <c r="D31" s="1141"/>
      <c r="E31" s="1141"/>
      <c r="F31" s="1141"/>
      <c r="G31" s="1140" t="s">
        <v>1284</v>
      </c>
      <c r="H31" s="1141"/>
      <c r="I31" s="1141"/>
      <c r="J31" s="1141"/>
      <c r="K31" s="1141"/>
      <c r="L31" s="1141"/>
      <c r="M31" s="1141"/>
      <c r="N31" s="1141"/>
      <c r="O31" s="1141"/>
      <c r="P31" s="1141"/>
      <c r="Q31" s="1141"/>
      <c r="R31" s="1141"/>
      <c r="S31" s="1141"/>
      <c r="T31" s="1141"/>
      <c r="U31" s="1141"/>
      <c r="V31" s="1141"/>
      <c r="W31" s="1141"/>
      <c r="X31" s="1141"/>
      <c r="Y31" s="1141"/>
      <c r="Z31" s="1141"/>
      <c r="AA31" s="1141"/>
      <c r="AB31" s="1141"/>
      <c r="AC31" s="1141"/>
      <c r="AD31" s="1141"/>
      <c r="AE31" s="1141"/>
      <c r="AF31" s="1141"/>
      <c r="AG31" s="1142"/>
    </row>
    <row r="32" spans="1:36" x14ac:dyDescent="0.15">
      <c r="A32" s="1123">
        <v>1</v>
      </c>
      <c r="B32" s="1125"/>
      <c r="C32" s="1126"/>
      <c r="D32" s="1126"/>
      <c r="E32" s="1126"/>
      <c r="F32" s="1127"/>
      <c r="G32" s="1131"/>
      <c r="H32" s="1132"/>
      <c r="I32" s="1132"/>
      <c r="J32" s="1132"/>
      <c r="K32" s="1132"/>
      <c r="L32" s="1132"/>
      <c r="M32" s="1132"/>
      <c r="N32" s="1132"/>
      <c r="O32" s="1132"/>
      <c r="P32" s="1132"/>
      <c r="Q32" s="1132"/>
      <c r="R32" s="1132"/>
      <c r="S32" s="1132"/>
      <c r="T32" s="1132"/>
      <c r="U32" s="1132"/>
      <c r="V32" s="1132"/>
      <c r="W32" s="1132"/>
      <c r="X32" s="1132"/>
      <c r="Y32" s="1132"/>
      <c r="Z32" s="1132"/>
      <c r="AA32" s="1132"/>
      <c r="AB32" s="1132"/>
      <c r="AC32" s="1132"/>
      <c r="AD32" s="1132"/>
      <c r="AE32" s="1132"/>
      <c r="AF32" s="1132"/>
      <c r="AG32" s="1133"/>
      <c r="AJ32" s="560" t="s">
        <v>1287</v>
      </c>
    </row>
    <row r="33" spans="1:33" x14ac:dyDescent="0.15">
      <c r="A33" s="1124"/>
      <c r="B33" s="1128"/>
      <c r="C33" s="1129"/>
      <c r="D33" s="1129"/>
      <c r="E33" s="1129"/>
      <c r="F33" s="1130"/>
      <c r="G33" s="1134"/>
      <c r="H33" s="1135"/>
      <c r="I33" s="1135"/>
      <c r="J33" s="1135"/>
      <c r="K33" s="1135"/>
      <c r="L33" s="1135"/>
      <c r="M33" s="1135"/>
      <c r="N33" s="1135"/>
      <c r="O33" s="1135"/>
      <c r="P33" s="1135"/>
      <c r="Q33" s="1135"/>
      <c r="R33" s="1135"/>
      <c r="S33" s="1135"/>
      <c r="T33" s="1135"/>
      <c r="U33" s="1135"/>
      <c r="V33" s="1135"/>
      <c r="W33" s="1135"/>
      <c r="X33" s="1135"/>
      <c r="Y33" s="1135"/>
      <c r="Z33" s="1135"/>
      <c r="AA33" s="1135"/>
      <c r="AB33" s="1135"/>
      <c r="AC33" s="1135"/>
      <c r="AD33" s="1135"/>
      <c r="AE33" s="1135"/>
      <c r="AF33" s="1135"/>
      <c r="AG33" s="1136"/>
    </row>
    <row r="34" spans="1:33" x14ac:dyDescent="0.15">
      <c r="A34" s="1124"/>
      <c r="B34" s="1128"/>
      <c r="C34" s="1129"/>
      <c r="D34" s="1129"/>
      <c r="E34" s="1129"/>
      <c r="F34" s="1130"/>
      <c r="G34" s="1134"/>
      <c r="H34" s="1135"/>
      <c r="I34" s="1135"/>
      <c r="J34" s="1135"/>
      <c r="K34" s="1135"/>
      <c r="L34" s="1135"/>
      <c r="M34" s="1135"/>
      <c r="N34" s="1135"/>
      <c r="O34" s="1135"/>
      <c r="P34" s="1135"/>
      <c r="Q34" s="1135"/>
      <c r="R34" s="1135"/>
      <c r="S34" s="1135"/>
      <c r="T34" s="1135"/>
      <c r="U34" s="1135"/>
      <c r="V34" s="1135"/>
      <c r="W34" s="1135"/>
      <c r="X34" s="1135"/>
      <c r="Y34" s="1135"/>
      <c r="Z34" s="1135"/>
      <c r="AA34" s="1135"/>
      <c r="AB34" s="1135"/>
      <c r="AC34" s="1135"/>
      <c r="AD34" s="1135"/>
      <c r="AE34" s="1135"/>
      <c r="AF34" s="1135"/>
      <c r="AG34" s="1136"/>
    </row>
    <row r="35" spans="1:33" x14ac:dyDescent="0.15">
      <c r="A35" s="1124"/>
      <c r="B35" s="1128"/>
      <c r="C35" s="1129"/>
      <c r="D35" s="1129"/>
      <c r="E35" s="1129"/>
      <c r="F35" s="1130"/>
      <c r="G35" s="1134"/>
      <c r="H35" s="1135"/>
      <c r="I35" s="1135"/>
      <c r="J35" s="1135"/>
      <c r="K35" s="1135"/>
      <c r="L35" s="1135"/>
      <c r="M35" s="1135"/>
      <c r="N35" s="1135"/>
      <c r="O35" s="1135"/>
      <c r="P35" s="1135"/>
      <c r="Q35" s="1135"/>
      <c r="R35" s="1135"/>
      <c r="S35" s="1135"/>
      <c r="T35" s="1135"/>
      <c r="U35" s="1135"/>
      <c r="V35" s="1135"/>
      <c r="W35" s="1135"/>
      <c r="X35" s="1135"/>
      <c r="Y35" s="1135"/>
      <c r="Z35" s="1135"/>
      <c r="AA35" s="1135"/>
      <c r="AB35" s="1135"/>
      <c r="AC35" s="1135"/>
      <c r="AD35" s="1135"/>
      <c r="AE35" s="1135"/>
      <c r="AF35" s="1135"/>
      <c r="AG35" s="1136"/>
    </row>
    <row r="36" spans="1:33" x14ac:dyDescent="0.15">
      <c r="A36" s="1123">
        <v>2</v>
      </c>
      <c r="B36" s="1125"/>
      <c r="C36" s="1126"/>
      <c r="D36" s="1126"/>
      <c r="E36" s="1126"/>
      <c r="F36" s="1127"/>
      <c r="G36" s="1131"/>
      <c r="H36" s="1132"/>
      <c r="I36" s="1132"/>
      <c r="J36" s="1132"/>
      <c r="K36" s="1132"/>
      <c r="L36" s="1132"/>
      <c r="M36" s="1132"/>
      <c r="N36" s="1132"/>
      <c r="O36" s="1132"/>
      <c r="P36" s="1132"/>
      <c r="Q36" s="1132"/>
      <c r="R36" s="1132"/>
      <c r="S36" s="1132"/>
      <c r="T36" s="1132"/>
      <c r="U36" s="1132"/>
      <c r="V36" s="1132"/>
      <c r="W36" s="1132"/>
      <c r="X36" s="1132"/>
      <c r="Y36" s="1132"/>
      <c r="Z36" s="1132"/>
      <c r="AA36" s="1132"/>
      <c r="AB36" s="1132"/>
      <c r="AC36" s="1132"/>
      <c r="AD36" s="1132"/>
      <c r="AE36" s="1132"/>
      <c r="AF36" s="1132"/>
      <c r="AG36" s="1133"/>
    </row>
    <row r="37" spans="1:33" x14ac:dyDescent="0.15">
      <c r="A37" s="1124"/>
      <c r="B37" s="1128"/>
      <c r="C37" s="1129"/>
      <c r="D37" s="1129"/>
      <c r="E37" s="1129"/>
      <c r="F37" s="1130"/>
      <c r="G37" s="1134"/>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c r="AD37" s="1135"/>
      <c r="AE37" s="1135"/>
      <c r="AF37" s="1135"/>
      <c r="AG37" s="1136"/>
    </row>
    <row r="38" spans="1:33" x14ac:dyDescent="0.15">
      <c r="A38" s="1124"/>
      <c r="B38" s="1128"/>
      <c r="C38" s="1129"/>
      <c r="D38" s="1129"/>
      <c r="E38" s="1129"/>
      <c r="F38" s="1130"/>
      <c r="G38" s="1134"/>
      <c r="H38" s="1135"/>
      <c r="I38" s="1135"/>
      <c r="J38" s="1135"/>
      <c r="K38" s="1135"/>
      <c r="L38" s="1135"/>
      <c r="M38" s="1135"/>
      <c r="N38" s="1135"/>
      <c r="O38" s="1135"/>
      <c r="P38" s="1135"/>
      <c r="Q38" s="1135"/>
      <c r="R38" s="1135"/>
      <c r="S38" s="1135"/>
      <c r="T38" s="1135"/>
      <c r="U38" s="1135"/>
      <c r="V38" s="1135"/>
      <c r="W38" s="1135"/>
      <c r="X38" s="1135"/>
      <c r="Y38" s="1135"/>
      <c r="Z38" s="1135"/>
      <c r="AA38" s="1135"/>
      <c r="AB38" s="1135"/>
      <c r="AC38" s="1135"/>
      <c r="AD38" s="1135"/>
      <c r="AE38" s="1135"/>
      <c r="AF38" s="1135"/>
      <c r="AG38" s="1136"/>
    </row>
    <row r="39" spans="1:33" x14ac:dyDescent="0.15">
      <c r="A39" s="1124"/>
      <c r="B39" s="1128"/>
      <c r="C39" s="1129"/>
      <c r="D39" s="1129"/>
      <c r="E39" s="1129"/>
      <c r="F39" s="1130"/>
      <c r="G39" s="1134"/>
      <c r="H39" s="1135"/>
      <c r="I39" s="1135"/>
      <c r="J39" s="1135"/>
      <c r="K39" s="1135"/>
      <c r="L39" s="1135"/>
      <c r="M39" s="1135"/>
      <c r="N39" s="1135"/>
      <c r="O39" s="1135"/>
      <c r="P39" s="1135"/>
      <c r="Q39" s="1135"/>
      <c r="R39" s="1135"/>
      <c r="S39" s="1135"/>
      <c r="T39" s="1135"/>
      <c r="U39" s="1135"/>
      <c r="V39" s="1135"/>
      <c r="W39" s="1135"/>
      <c r="X39" s="1135"/>
      <c r="Y39" s="1135"/>
      <c r="Z39" s="1135"/>
      <c r="AA39" s="1135"/>
      <c r="AB39" s="1135"/>
      <c r="AC39" s="1135"/>
      <c r="AD39" s="1135"/>
      <c r="AE39" s="1135"/>
      <c r="AF39" s="1135"/>
      <c r="AG39" s="1136"/>
    </row>
    <row r="40" spans="1:33" x14ac:dyDescent="0.15">
      <c r="A40" s="1123">
        <v>3</v>
      </c>
      <c r="B40" s="1125"/>
      <c r="C40" s="1126"/>
      <c r="D40" s="1126"/>
      <c r="E40" s="1126"/>
      <c r="F40" s="1127"/>
      <c r="G40" s="1131"/>
      <c r="H40" s="1132"/>
      <c r="I40" s="1132"/>
      <c r="J40" s="1132"/>
      <c r="K40" s="1132"/>
      <c r="L40" s="1132"/>
      <c r="M40" s="1132"/>
      <c r="N40" s="1132"/>
      <c r="O40" s="1132"/>
      <c r="P40" s="1132"/>
      <c r="Q40" s="1132"/>
      <c r="R40" s="1132"/>
      <c r="S40" s="1132"/>
      <c r="T40" s="1132"/>
      <c r="U40" s="1132"/>
      <c r="V40" s="1132"/>
      <c r="W40" s="1132"/>
      <c r="X40" s="1132"/>
      <c r="Y40" s="1132"/>
      <c r="Z40" s="1132"/>
      <c r="AA40" s="1132"/>
      <c r="AB40" s="1132"/>
      <c r="AC40" s="1132"/>
      <c r="AD40" s="1132"/>
      <c r="AE40" s="1132"/>
      <c r="AF40" s="1132"/>
      <c r="AG40" s="1133"/>
    </row>
    <row r="41" spans="1:33" x14ac:dyDescent="0.15">
      <c r="A41" s="1124"/>
      <c r="B41" s="1128"/>
      <c r="C41" s="1129"/>
      <c r="D41" s="1129"/>
      <c r="E41" s="1129"/>
      <c r="F41" s="1130"/>
      <c r="G41" s="1134"/>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36"/>
    </row>
    <row r="42" spans="1:33" x14ac:dyDescent="0.15">
      <c r="A42" s="1124"/>
      <c r="B42" s="1128"/>
      <c r="C42" s="1129"/>
      <c r="D42" s="1129"/>
      <c r="E42" s="1129"/>
      <c r="F42" s="1130"/>
      <c r="G42" s="1134"/>
      <c r="H42" s="1135"/>
      <c r="I42" s="1135"/>
      <c r="J42" s="1135"/>
      <c r="K42" s="1135"/>
      <c r="L42" s="1135"/>
      <c r="M42" s="1135"/>
      <c r="N42" s="1135"/>
      <c r="O42" s="1135"/>
      <c r="P42" s="1135"/>
      <c r="Q42" s="1135"/>
      <c r="R42" s="1135"/>
      <c r="S42" s="1135"/>
      <c r="T42" s="1135"/>
      <c r="U42" s="1135"/>
      <c r="V42" s="1135"/>
      <c r="W42" s="1135"/>
      <c r="X42" s="1135"/>
      <c r="Y42" s="1135"/>
      <c r="Z42" s="1135"/>
      <c r="AA42" s="1135"/>
      <c r="AB42" s="1135"/>
      <c r="AC42" s="1135"/>
      <c r="AD42" s="1135"/>
      <c r="AE42" s="1135"/>
      <c r="AF42" s="1135"/>
      <c r="AG42" s="1136"/>
    </row>
    <row r="43" spans="1:33" x14ac:dyDescent="0.15">
      <c r="A43" s="1124"/>
      <c r="B43" s="1128"/>
      <c r="C43" s="1129"/>
      <c r="D43" s="1129"/>
      <c r="E43" s="1129"/>
      <c r="F43" s="1130"/>
      <c r="G43" s="1134"/>
      <c r="H43" s="1135"/>
      <c r="I43" s="1135"/>
      <c r="J43" s="1135"/>
      <c r="K43" s="1135"/>
      <c r="L43" s="1135"/>
      <c r="M43" s="1135"/>
      <c r="N43" s="1135"/>
      <c r="O43" s="1135"/>
      <c r="P43" s="1135"/>
      <c r="Q43" s="1135"/>
      <c r="R43" s="1135"/>
      <c r="S43" s="1135"/>
      <c r="T43" s="1135"/>
      <c r="U43" s="1135"/>
      <c r="V43" s="1135"/>
      <c r="W43" s="1135"/>
      <c r="X43" s="1135"/>
      <c r="Y43" s="1135"/>
      <c r="Z43" s="1135"/>
      <c r="AA43" s="1135"/>
      <c r="AB43" s="1135"/>
      <c r="AC43" s="1135"/>
      <c r="AD43" s="1135"/>
      <c r="AE43" s="1135"/>
      <c r="AF43" s="1135"/>
      <c r="AG43" s="1136"/>
    </row>
    <row r="44" spans="1:33" x14ac:dyDescent="0.15">
      <c r="A44" s="1123">
        <v>4</v>
      </c>
      <c r="B44" s="1125"/>
      <c r="C44" s="1126"/>
      <c r="D44" s="1126"/>
      <c r="E44" s="1126"/>
      <c r="F44" s="1127"/>
      <c r="G44" s="1131"/>
      <c r="H44" s="1132"/>
      <c r="I44" s="1132"/>
      <c r="J44" s="1132"/>
      <c r="K44" s="1132"/>
      <c r="L44" s="1132"/>
      <c r="M44" s="1132"/>
      <c r="N44" s="1132"/>
      <c r="O44" s="1132"/>
      <c r="P44" s="1132"/>
      <c r="Q44" s="1132"/>
      <c r="R44" s="1132"/>
      <c r="S44" s="1132"/>
      <c r="T44" s="1132"/>
      <c r="U44" s="1132"/>
      <c r="V44" s="1132"/>
      <c r="W44" s="1132"/>
      <c r="X44" s="1132"/>
      <c r="Y44" s="1132"/>
      <c r="Z44" s="1132"/>
      <c r="AA44" s="1132"/>
      <c r="AB44" s="1132"/>
      <c r="AC44" s="1132"/>
      <c r="AD44" s="1132"/>
      <c r="AE44" s="1132"/>
      <c r="AF44" s="1132"/>
      <c r="AG44" s="1133"/>
    </row>
    <row r="45" spans="1:33" x14ac:dyDescent="0.15">
      <c r="A45" s="1124"/>
      <c r="B45" s="1128"/>
      <c r="C45" s="1129"/>
      <c r="D45" s="1129"/>
      <c r="E45" s="1129"/>
      <c r="F45" s="1130"/>
      <c r="G45" s="1134"/>
      <c r="H45" s="1135"/>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c r="AF45" s="1135"/>
      <c r="AG45" s="1136"/>
    </row>
    <row r="46" spans="1:33" x14ac:dyDescent="0.15">
      <c r="A46" s="1124"/>
      <c r="B46" s="1128"/>
      <c r="C46" s="1129"/>
      <c r="D46" s="1129"/>
      <c r="E46" s="1129"/>
      <c r="F46" s="1130"/>
      <c r="G46" s="1134"/>
      <c r="H46" s="1135"/>
      <c r="I46" s="1135"/>
      <c r="J46" s="1135"/>
      <c r="K46" s="1135"/>
      <c r="L46" s="1135"/>
      <c r="M46" s="1135"/>
      <c r="N46" s="1135"/>
      <c r="O46" s="1135"/>
      <c r="P46" s="1135"/>
      <c r="Q46" s="1135"/>
      <c r="R46" s="1135"/>
      <c r="S46" s="1135"/>
      <c r="T46" s="1135"/>
      <c r="U46" s="1135"/>
      <c r="V46" s="1135"/>
      <c r="W46" s="1135"/>
      <c r="X46" s="1135"/>
      <c r="Y46" s="1135"/>
      <c r="Z46" s="1135"/>
      <c r="AA46" s="1135"/>
      <c r="AB46" s="1135"/>
      <c r="AC46" s="1135"/>
      <c r="AD46" s="1135"/>
      <c r="AE46" s="1135"/>
      <c r="AF46" s="1135"/>
      <c r="AG46" s="1136"/>
    </row>
    <row r="47" spans="1:33" x14ac:dyDescent="0.15">
      <c r="A47" s="1124"/>
      <c r="B47" s="1128"/>
      <c r="C47" s="1129"/>
      <c r="D47" s="1129"/>
      <c r="E47" s="1129"/>
      <c r="F47" s="1130"/>
      <c r="G47" s="1134"/>
      <c r="H47" s="1135"/>
      <c r="I47" s="1135"/>
      <c r="J47" s="1135"/>
      <c r="K47" s="1135"/>
      <c r="L47" s="1135"/>
      <c r="M47" s="1135"/>
      <c r="N47" s="1135"/>
      <c r="O47" s="1135"/>
      <c r="P47" s="1135"/>
      <c r="Q47" s="1135"/>
      <c r="R47" s="1135"/>
      <c r="S47" s="1135"/>
      <c r="T47" s="1135"/>
      <c r="U47" s="1135"/>
      <c r="V47" s="1135"/>
      <c r="W47" s="1135"/>
      <c r="X47" s="1135"/>
      <c r="Y47" s="1135"/>
      <c r="Z47" s="1135"/>
      <c r="AA47" s="1135"/>
      <c r="AB47" s="1135"/>
      <c r="AC47" s="1135"/>
      <c r="AD47" s="1135"/>
      <c r="AE47" s="1135"/>
      <c r="AF47" s="1135"/>
      <c r="AG47" s="1136"/>
    </row>
    <row r="48" spans="1:33" x14ac:dyDescent="0.15">
      <c r="A48" s="1123">
        <v>5</v>
      </c>
      <c r="B48" s="1125"/>
      <c r="C48" s="1126"/>
      <c r="D48" s="1126"/>
      <c r="E48" s="1126"/>
      <c r="F48" s="1127"/>
      <c r="G48" s="1131"/>
      <c r="H48" s="1132"/>
      <c r="I48" s="1132"/>
      <c r="J48" s="1132"/>
      <c r="K48" s="1132"/>
      <c r="L48" s="1132"/>
      <c r="M48" s="1132"/>
      <c r="N48" s="1132"/>
      <c r="O48" s="1132"/>
      <c r="P48" s="1132"/>
      <c r="Q48" s="1132"/>
      <c r="R48" s="1132"/>
      <c r="S48" s="1132"/>
      <c r="T48" s="1132"/>
      <c r="U48" s="1132"/>
      <c r="V48" s="1132"/>
      <c r="W48" s="1132"/>
      <c r="X48" s="1132"/>
      <c r="Y48" s="1132"/>
      <c r="Z48" s="1132"/>
      <c r="AA48" s="1132"/>
      <c r="AB48" s="1132"/>
      <c r="AC48" s="1132"/>
      <c r="AD48" s="1132"/>
      <c r="AE48" s="1132"/>
      <c r="AF48" s="1132"/>
      <c r="AG48" s="1133"/>
    </row>
    <row r="49" spans="1:33" x14ac:dyDescent="0.15">
      <c r="A49" s="1124"/>
      <c r="B49" s="1128"/>
      <c r="C49" s="1129"/>
      <c r="D49" s="1129"/>
      <c r="E49" s="1129"/>
      <c r="F49" s="1130"/>
      <c r="G49" s="1134"/>
      <c r="H49" s="1135"/>
      <c r="I49" s="1135"/>
      <c r="J49" s="1135"/>
      <c r="K49" s="1135"/>
      <c r="L49" s="1135"/>
      <c r="M49" s="1135"/>
      <c r="N49" s="1135"/>
      <c r="O49" s="1135"/>
      <c r="P49" s="1135"/>
      <c r="Q49" s="1135"/>
      <c r="R49" s="1135"/>
      <c r="S49" s="1135"/>
      <c r="T49" s="1135"/>
      <c r="U49" s="1135"/>
      <c r="V49" s="1135"/>
      <c r="W49" s="1135"/>
      <c r="X49" s="1135"/>
      <c r="Y49" s="1135"/>
      <c r="Z49" s="1135"/>
      <c r="AA49" s="1135"/>
      <c r="AB49" s="1135"/>
      <c r="AC49" s="1135"/>
      <c r="AD49" s="1135"/>
      <c r="AE49" s="1135"/>
      <c r="AF49" s="1135"/>
      <c r="AG49" s="1136"/>
    </row>
    <row r="50" spans="1:33" x14ac:dyDescent="0.15">
      <c r="A50" s="1124"/>
      <c r="B50" s="1128"/>
      <c r="C50" s="1129"/>
      <c r="D50" s="1129"/>
      <c r="E50" s="1129"/>
      <c r="F50" s="1130"/>
      <c r="G50" s="1134"/>
      <c r="H50" s="1135"/>
      <c r="I50" s="1135"/>
      <c r="J50" s="1135"/>
      <c r="K50" s="1135"/>
      <c r="L50" s="1135"/>
      <c r="M50" s="1135"/>
      <c r="N50" s="1135"/>
      <c r="O50" s="1135"/>
      <c r="P50" s="1135"/>
      <c r="Q50" s="1135"/>
      <c r="R50" s="1135"/>
      <c r="S50" s="1135"/>
      <c r="T50" s="1135"/>
      <c r="U50" s="1135"/>
      <c r="V50" s="1135"/>
      <c r="W50" s="1135"/>
      <c r="X50" s="1135"/>
      <c r="Y50" s="1135"/>
      <c r="Z50" s="1135"/>
      <c r="AA50" s="1135"/>
      <c r="AB50" s="1135"/>
      <c r="AC50" s="1135"/>
      <c r="AD50" s="1135"/>
      <c r="AE50" s="1135"/>
      <c r="AF50" s="1135"/>
      <c r="AG50" s="1136"/>
    </row>
    <row r="51" spans="1:33" x14ac:dyDescent="0.15">
      <c r="A51" s="1124"/>
      <c r="B51" s="1128"/>
      <c r="C51" s="1129"/>
      <c r="D51" s="1129"/>
      <c r="E51" s="1129"/>
      <c r="F51" s="1130"/>
      <c r="G51" s="1134"/>
      <c r="H51" s="1135"/>
      <c r="I51" s="1135"/>
      <c r="J51" s="1135"/>
      <c r="K51" s="1135"/>
      <c r="L51" s="1135"/>
      <c r="M51" s="1135"/>
      <c r="N51" s="1135"/>
      <c r="O51" s="1135"/>
      <c r="P51" s="1135"/>
      <c r="Q51" s="1135"/>
      <c r="R51" s="1135"/>
      <c r="S51" s="1135"/>
      <c r="T51" s="1135"/>
      <c r="U51" s="1135"/>
      <c r="V51" s="1135"/>
      <c r="W51" s="1135"/>
      <c r="X51" s="1135"/>
      <c r="Y51" s="1135"/>
      <c r="Z51" s="1135"/>
      <c r="AA51" s="1135"/>
      <c r="AB51" s="1135"/>
      <c r="AC51" s="1135"/>
      <c r="AD51" s="1135"/>
      <c r="AE51" s="1135"/>
      <c r="AF51" s="1135"/>
      <c r="AG51" s="1136"/>
    </row>
    <row r="52" spans="1:33" x14ac:dyDescent="0.15">
      <c r="A52" s="566"/>
      <c r="B52" s="567"/>
      <c r="C52" s="567"/>
      <c r="D52" s="567"/>
      <c r="E52" s="567"/>
      <c r="F52" s="567"/>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row>
    <row r="53" spans="1:33" x14ac:dyDescent="0.15">
      <c r="B53" s="569"/>
      <c r="C53" s="569"/>
      <c r="D53" s="569"/>
      <c r="E53" s="569"/>
      <c r="F53" s="569"/>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row>
    <row r="54" spans="1:33" x14ac:dyDescent="0.15">
      <c r="B54" s="569"/>
      <c r="C54" s="569"/>
      <c r="D54" s="569"/>
      <c r="E54" s="569"/>
      <c r="F54" s="569"/>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row>
    <row r="55" spans="1:33" x14ac:dyDescent="0.15">
      <c r="B55" s="569"/>
      <c r="C55" s="569"/>
      <c r="D55" s="569"/>
      <c r="E55" s="569"/>
      <c r="F55" s="569"/>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row>
    <row r="56" spans="1:33" x14ac:dyDescent="0.15">
      <c r="A56" s="561"/>
      <c r="B56" s="569"/>
      <c r="C56" s="569"/>
      <c r="D56" s="569"/>
      <c r="E56" s="569"/>
      <c r="F56" s="569"/>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c r="AF56" s="570"/>
      <c r="AG56" s="570"/>
    </row>
    <row r="57" spans="1:33" x14ac:dyDescent="0.15">
      <c r="A57" s="561"/>
      <c r="B57" s="569"/>
      <c r="C57" s="569"/>
      <c r="D57" s="569"/>
      <c r="E57" s="569"/>
      <c r="F57" s="569"/>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row>
    <row r="58" spans="1:33" x14ac:dyDescent="0.15">
      <c r="A58" s="561"/>
      <c r="B58" s="569"/>
      <c r="C58" s="569"/>
      <c r="D58" s="569"/>
      <c r="E58" s="569"/>
      <c r="F58" s="569"/>
      <c r="G58" s="570"/>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c r="AE58" s="570"/>
      <c r="AF58" s="570"/>
      <c r="AG58" s="570"/>
    </row>
    <row r="59" spans="1:33" x14ac:dyDescent="0.15">
      <c r="A59" s="561"/>
      <c r="B59" s="569"/>
      <c r="C59" s="569"/>
      <c r="D59" s="569"/>
      <c r="E59" s="569"/>
      <c r="F59" s="569"/>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row>
    <row r="60" spans="1:33" x14ac:dyDescent="0.15">
      <c r="C60" s="560" t="s">
        <v>1288</v>
      </c>
    </row>
  </sheetData>
  <sheetProtection algorithmName="SHA-512" hashValue="PQuu3n3zGYpBhrwAoypsSkJMZ165gCnbpJlQaDQV2fGrn240H1Em4QmJbGaAZzX+WqYGFnmDE9GFPxUZ8dfG9w==" saltValue="2niPFj2hufjK+V68ltZS8g==" spinCount="100000" sheet="1" objects="1" scenarios="1"/>
  <protectedRanges>
    <protectedRange sqref="B32:AG51" name="範囲2"/>
    <protectedRange sqref="X4 AA4 AD4 H17" name="範囲1"/>
  </protectedRanges>
  <mergeCells count="33">
    <mergeCell ref="A44:A47"/>
    <mergeCell ref="B44:F47"/>
    <mergeCell ref="G44:AG47"/>
    <mergeCell ref="A48:A51"/>
    <mergeCell ref="B48:F51"/>
    <mergeCell ref="G48:AG51"/>
    <mergeCell ref="A36:A39"/>
    <mergeCell ref="B36:F39"/>
    <mergeCell ref="G36:AG39"/>
    <mergeCell ref="A40:A43"/>
    <mergeCell ref="B40:F43"/>
    <mergeCell ref="G40:AG43"/>
    <mergeCell ref="A32:A35"/>
    <mergeCell ref="B32:F35"/>
    <mergeCell ref="G32:AG35"/>
    <mergeCell ref="U12:AG12"/>
    <mergeCell ref="H17:T17"/>
    <mergeCell ref="H19:S19"/>
    <mergeCell ref="T19:AF19"/>
    <mergeCell ref="H21:AF23"/>
    <mergeCell ref="B25:F25"/>
    <mergeCell ref="G25:AG25"/>
    <mergeCell ref="A26:A28"/>
    <mergeCell ref="B26:F28"/>
    <mergeCell ref="G26:AG28"/>
    <mergeCell ref="B31:F31"/>
    <mergeCell ref="G31:AG31"/>
    <mergeCell ref="U10:AG10"/>
    <mergeCell ref="A1:AG2"/>
    <mergeCell ref="V4:W4"/>
    <mergeCell ref="X4:Y4"/>
    <mergeCell ref="AA4:AB4"/>
    <mergeCell ref="AD4:AE4"/>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I67"/>
  <sheetViews>
    <sheetView view="pageBreakPreview" zoomScaleNormal="100" zoomScaleSheetLayoutView="100" workbookViewId="0">
      <selection sqref="A1:AI2"/>
    </sheetView>
  </sheetViews>
  <sheetFormatPr defaultColWidth="9" defaultRowHeight="13.5" x14ac:dyDescent="0.15"/>
  <cols>
    <col min="1" max="1" width="1.625" style="393" customWidth="1"/>
    <col min="2" max="20" width="4.375" style="393" customWidth="1"/>
    <col min="21" max="21" width="2.375" style="393" customWidth="1"/>
    <col min="22" max="23" width="5.625" style="393" customWidth="1"/>
    <col min="24" max="24" width="5.125" style="393" customWidth="1"/>
    <col min="25" max="25" width="4.875" style="393" customWidth="1"/>
    <col min="26" max="26" width="16.125" style="393" customWidth="1"/>
    <col min="27" max="27" width="14.25" style="393" hidden="1" customWidth="1"/>
    <col min="28" max="28" width="14.125" style="393" hidden="1" customWidth="1"/>
    <col min="29" max="29" width="9" style="393" hidden="1" customWidth="1"/>
    <col min="30" max="30" width="6.5" style="393" hidden="1" customWidth="1"/>
    <col min="31" max="16384" width="9" style="393"/>
  </cols>
  <sheetData>
    <row r="1" spans="1:29" ht="24" x14ac:dyDescent="0.15">
      <c r="A1" s="392"/>
      <c r="B1" s="1159" t="s">
        <v>1322</v>
      </c>
      <c r="C1" s="1159"/>
      <c r="D1" s="1159"/>
      <c r="E1" s="1159"/>
      <c r="F1" s="1159"/>
      <c r="G1" s="1159"/>
      <c r="H1" s="1159"/>
      <c r="I1" s="1159"/>
      <c r="J1" s="1159"/>
      <c r="K1" s="1159"/>
      <c r="L1" s="1159"/>
      <c r="M1" s="1159"/>
      <c r="N1" s="1159"/>
      <c r="O1" s="1159"/>
      <c r="P1" s="1159"/>
      <c r="Q1" s="1159"/>
      <c r="R1" s="1159"/>
      <c r="S1" s="1159"/>
      <c r="T1" s="1159"/>
      <c r="U1" s="392"/>
      <c r="V1" s="392"/>
    </row>
    <row r="2" spans="1:29" ht="15" customHeight="1" x14ac:dyDescent="0.15">
      <c r="A2" s="394"/>
      <c r="B2" s="394"/>
      <c r="C2" s="394"/>
      <c r="D2" s="394"/>
      <c r="E2" s="394"/>
      <c r="F2" s="394"/>
      <c r="G2" s="394"/>
      <c r="H2" s="394"/>
      <c r="I2" s="394"/>
      <c r="J2" s="394"/>
      <c r="K2" s="394"/>
      <c r="L2" s="394"/>
      <c r="M2" s="394"/>
      <c r="N2" s="394"/>
      <c r="O2" s="394"/>
      <c r="P2" s="394"/>
      <c r="Q2" s="394"/>
      <c r="R2" s="394"/>
      <c r="S2" s="394"/>
      <c r="T2" s="394"/>
      <c r="U2" s="394"/>
      <c r="V2" s="394"/>
    </row>
    <row r="3" spans="1:29" ht="15" customHeight="1" x14ac:dyDescent="0.15">
      <c r="A3" s="395"/>
      <c r="W3" s="393" t="s">
        <v>1267</v>
      </c>
    </row>
    <row r="4" spans="1:29" ht="15" customHeight="1" x14ac:dyDescent="0.15">
      <c r="A4" s="396"/>
      <c r="J4" s="1177" t="s">
        <v>1324</v>
      </c>
      <c r="K4" s="1177"/>
      <c r="L4" s="1179"/>
      <c r="M4" s="1179"/>
      <c r="N4" s="1179"/>
      <c r="O4" s="1179"/>
      <c r="P4" s="1179"/>
      <c r="Q4" s="1179"/>
      <c r="R4" s="1179"/>
      <c r="S4" s="1179"/>
      <c r="T4" s="397" t="s">
        <v>836</v>
      </c>
      <c r="W4" s="393" t="s">
        <v>1188</v>
      </c>
    </row>
    <row r="5" spans="1:29" ht="7.5" customHeight="1" x14ac:dyDescent="0.15"/>
    <row r="6" spans="1:29" ht="15" customHeight="1" x14ac:dyDescent="0.15">
      <c r="A6" s="396"/>
      <c r="J6" s="1178" t="s">
        <v>1187</v>
      </c>
      <c r="K6" s="1178"/>
      <c r="L6" s="1179"/>
      <c r="M6" s="1179"/>
      <c r="N6" s="1179"/>
      <c r="O6" s="1179"/>
      <c r="P6" s="1179"/>
      <c r="Q6" s="1179"/>
      <c r="R6" s="1179"/>
      <c r="S6" s="1179"/>
      <c r="T6" s="601"/>
    </row>
    <row r="7" spans="1:29" ht="15" customHeight="1" thickBot="1" x14ac:dyDescent="0.2">
      <c r="W7" s="393" t="s">
        <v>863</v>
      </c>
    </row>
    <row r="8" spans="1:29" ht="15" customHeight="1" thickBot="1" x14ac:dyDescent="0.2">
      <c r="B8" s="393" t="s">
        <v>1323</v>
      </c>
      <c r="X8" s="398">
        <v>1</v>
      </c>
      <c r="Y8" s="399">
        <v>1</v>
      </c>
      <c r="Z8" s="393" t="s">
        <v>858</v>
      </c>
      <c r="AA8" s="393" t="s">
        <v>859</v>
      </c>
      <c r="AB8" s="393" t="s">
        <v>861</v>
      </c>
      <c r="AC8" s="393" t="s">
        <v>862</v>
      </c>
    </row>
    <row r="9" spans="1:29" ht="7.5" customHeight="1" x14ac:dyDescent="0.15"/>
    <row r="10" spans="1:29" ht="15" customHeight="1" x14ac:dyDescent="0.15">
      <c r="B10" s="425">
        <v>1</v>
      </c>
      <c r="C10" s="419" t="s">
        <v>1008</v>
      </c>
      <c r="D10" s="419"/>
      <c r="E10" s="419"/>
      <c r="F10" s="425" t="s">
        <v>17</v>
      </c>
      <c r="G10" s="426" t="s">
        <v>1009</v>
      </c>
      <c r="H10" s="419"/>
      <c r="I10" s="425" t="s">
        <v>17</v>
      </c>
      <c r="J10" s="419" t="s">
        <v>1010</v>
      </c>
      <c r="L10" s="425" t="s">
        <v>17</v>
      </c>
      <c r="M10" s="419" t="s">
        <v>1011</v>
      </c>
      <c r="N10" s="425"/>
      <c r="O10" s="1170"/>
      <c r="P10" s="1170"/>
      <c r="Q10" s="1170"/>
      <c r="R10" s="1170"/>
      <c r="S10" s="1170"/>
      <c r="T10" s="401" t="s">
        <v>1321</v>
      </c>
      <c r="Y10" s="399">
        <v>2</v>
      </c>
      <c r="Z10" s="393" t="s">
        <v>997</v>
      </c>
      <c r="AA10" s="393" t="s">
        <v>860</v>
      </c>
      <c r="AB10" s="393" t="s">
        <v>1050</v>
      </c>
      <c r="AC10" s="393" t="s">
        <v>1051</v>
      </c>
    </row>
    <row r="11" spans="1:29" ht="7.5" customHeight="1" x14ac:dyDescent="0.15">
      <c r="B11" s="419"/>
      <c r="C11" s="419"/>
      <c r="D11" s="419"/>
      <c r="E11" s="419"/>
      <c r="F11" s="425"/>
      <c r="G11" s="419"/>
      <c r="H11" s="419"/>
      <c r="I11" s="419"/>
      <c r="J11" s="419"/>
      <c r="L11" s="419"/>
      <c r="M11" s="419"/>
      <c r="N11" s="419"/>
      <c r="O11" s="419"/>
      <c r="P11" s="423"/>
      <c r="Y11" s="399"/>
    </row>
    <row r="12" spans="1:29" ht="15" customHeight="1" x14ac:dyDescent="0.15">
      <c r="B12" s="425">
        <v>2</v>
      </c>
      <c r="C12" s="419" t="s">
        <v>1312</v>
      </c>
      <c r="D12" s="419"/>
      <c r="E12" s="419"/>
      <c r="F12" s="425" t="s">
        <v>17</v>
      </c>
      <c r="G12" s="419" t="s">
        <v>1308</v>
      </c>
      <c r="H12" s="419"/>
      <c r="I12" s="425" t="s">
        <v>17</v>
      </c>
      <c r="J12" s="419" t="s">
        <v>1181</v>
      </c>
      <c r="K12" s="446" t="s">
        <v>1318</v>
      </c>
      <c r="L12" s="425" t="s">
        <v>17</v>
      </c>
      <c r="M12" s="419" t="s">
        <v>1309</v>
      </c>
      <c r="N12" s="419"/>
      <c r="O12" s="425" t="s">
        <v>17</v>
      </c>
      <c r="P12" s="419" t="s">
        <v>1310</v>
      </c>
      <c r="Q12" s="401" t="s">
        <v>1321</v>
      </c>
      <c r="Y12" s="399"/>
    </row>
    <row r="13" spans="1:29" ht="7.5" customHeight="1" x14ac:dyDescent="0.15">
      <c r="B13" s="425"/>
      <c r="C13" s="419"/>
      <c r="D13" s="419"/>
      <c r="E13" s="419"/>
      <c r="F13" s="425"/>
      <c r="G13" s="419"/>
      <c r="H13" s="419"/>
      <c r="I13" s="419"/>
      <c r="J13" s="419"/>
      <c r="L13" s="425"/>
      <c r="M13" s="419"/>
      <c r="N13" s="419"/>
      <c r="O13" s="419"/>
      <c r="P13" s="423"/>
      <c r="Y13" s="399"/>
    </row>
    <row r="14" spans="1:29" ht="15" customHeight="1" x14ac:dyDescent="0.15">
      <c r="B14" s="425"/>
      <c r="C14" s="419" t="s">
        <v>1313</v>
      </c>
      <c r="D14" s="419"/>
      <c r="E14" s="419"/>
      <c r="F14" s="425" t="s">
        <v>17</v>
      </c>
      <c r="G14" s="426" t="s">
        <v>877</v>
      </c>
      <c r="H14" s="419"/>
      <c r="I14" s="425" t="s">
        <v>17</v>
      </c>
      <c r="J14" s="428" t="s">
        <v>878</v>
      </c>
      <c r="L14" s="425" t="s">
        <v>17</v>
      </c>
      <c r="M14" s="428" t="s">
        <v>879</v>
      </c>
      <c r="N14" s="419"/>
      <c r="O14" s="425" t="s">
        <v>17</v>
      </c>
      <c r="P14" s="428" t="s">
        <v>880</v>
      </c>
      <c r="W14" s="393" t="s">
        <v>1397</v>
      </c>
      <c r="Y14" s="399"/>
    </row>
    <row r="15" spans="1:29" ht="15" customHeight="1" x14ac:dyDescent="0.15">
      <c r="B15" s="425"/>
      <c r="C15" s="419"/>
      <c r="D15" s="419"/>
      <c r="E15" s="419"/>
      <c r="F15" s="425" t="s">
        <v>17</v>
      </c>
      <c r="G15" s="428" t="s">
        <v>153</v>
      </c>
      <c r="H15" s="419"/>
      <c r="I15" s="429" t="s">
        <v>13</v>
      </c>
      <c r="J15" s="1170"/>
      <c r="K15" s="1170"/>
      <c r="L15" s="1170"/>
      <c r="M15" s="1170"/>
      <c r="N15" s="1170"/>
      <c r="O15" s="1170"/>
      <c r="P15" s="1170"/>
      <c r="Q15" s="401" t="s">
        <v>1321</v>
      </c>
      <c r="Y15" s="399"/>
    </row>
    <row r="16" spans="1:29" ht="7.5" customHeight="1" x14ac:dyDescent="0.15">
      <c r="B16" s="425"/>
      <c r="C16" s="419"/>
      <c r="D16" s="419"/>
      <c r="E16" s="419"/>
      <c r="F16" s="425"/>
      <c r="G16" s="419"/>
      <c r="H16" s="419"/>
      <c r="I16" s="419"/>
      <c r="J16" s="419"/>
      <c r="L16" s="419"/>
      <c r="M16" s="419"/>
      <c r="N16" s="419"/>
      <c r="O16" s="419"/>
      <c r="P16" s="423"/>
      <c r="Y16" s="399"/>
    </row>
    <row r="17" spans="1:25" ht="15" customHeight="1" x14ac:dyDescent="0.15">
      <c r="B17" s="425">
        <v>4</v>
      </c>
      <c r="C17" s="419" t="s">
        <v>876</v>
      </c>
      <c r="D17" s="419"/>
      <c r="E17" s="419"/>
      <c r="F17" s="425" t="s">
        <v>17</v>
      </c>
      <c r="G17" s="426" t="s">
        <v>877</v>
      </c>
      <c r="H17" s="419"/>
      <c r="I17" s="425" t="s">
        <v>17</v>
      </c>
      <c r="J17" s="428" t="s">
        <v>878</v>
      </c>
      <c r="L17" s="425" t="s">
        <v>17</v>
      </c>
      <c r="M17" s="428" t="s">
        <v>879</v>
      </c>
      <c r="N17" s="419"/>
      <c r="O17" s="425" t="s">
        <v>17</v>
      </c>
      <c r="P17" s="428" t="s">
        <v>880</v>
      </c>
      <c r="Y17" s="399"/>
    </row>
    <row r="18" spans="1:25" ht="15" customHeight="1" x14ac:dyDescent="0.15">
      <c r="B18" s="425"/>
      <c r="C18" s="425"/>
      <c r="D18" s="425"/>
      <c r="E18" s="425"/>
      <c r="F18" s="425" t="s">
        <v>17</v>
      </c>
      <c r="G18" s="428" t="s">
        <v>153</v>
      </c>
      <c r="H18" s="419"/>
      <c r="I18" s="429" t="s">
        <v>13</v>
      </c>
      <c r="J18" s="1169"/>
      <c r="K18" s="1169"/>
      <c r="L18" s="1169"/>
      <c r="M18" s="1169"/>
      <c r="N18" s="1169"/>
      <c r="O18" s="1169"/>
      <c r="P18" s="1169"/>
      <c r="Q18" s="401" t="s">
        <v>1321</v>
      </c>
      <c r="S18" s="479"/>
      <c r="Y18" s="399"/>
    </row>
    <row r="19" spans="1:25" ht="7.5" customHeight="1" x14ac:dyDescent="0.15">
      <c r="B19" s="425"/>
      <c r="C19" s="425"/>
      <c r="D19" s="425"/>
      <c r="E19" s="425"/>
      <c r="F19" s="425"/>
      <c r="G19" s="428"/>
      <c r="H19" s="419"/>
      <c r="K19" s="479"/>
      <c r="L19" s="479"/>
      <c r="M19" s="479"/>
      <c r="N19" s="479"/>
      <c r="S19" s="479"/>
      <c r="T19" s="479"/>
      <c r="U19" s="479"/>
      <c r="Y19" s="399"/>
    </row>
    <row r="20" spans="1:25" ht="15" customHeight="1" x14ac:dyDescent="0.15">
      <c r="B20" s="425">
        <v>5</v>
      </c>
      <c r="C20" s="673" t="s">
        <v>1325</v>
      </c>
      <c r="D20" s="1162"/>
      <c r="E20" s="1162"/>
      <c r="F20" s="425" t="s">
        <v>17</v>
      </c>
      <c r="G20" s="428" t="s">
        <v>1097</v>
      </c>
      <c r="H20" s="419"/>
      <c r="K20" s="479"/>
      <c r="L20" s="479"/>
      <c r="M20" s="479"/>
      <c r="N20" s="479"/>
      <c r="S20" s="479"/>
      <c r="T20" s="479"/>
      <c r="U20" s="479"/>
      <c r="Y20" s="399"/>
    </row>
    <row r="21" spans="1:25" ht="15" customHeight="1" x14ac:dyDescent="0.15">
      <c r="B21" s="425"/>
      <c r="C21" s="1162"/>
      <c r="D21" s="1162"/>
      <c r="E21" s="1162"/>
      <c r="F21" s="425" t="s">
        <v>17</v>
      </c>
      <c r="G21" s="428" t="s">
        <v>1159</v>
      </c>
      <c r="H21" s="419"/>
      <c r="L21" s="425" t="s">
        <v>17</v>
      </c>
      <c r="M21" s="428" t="s">
        <v>1101</v>
      </c>
      <c r="N21" s="419"/>
      <c r="S21" s="425"/>
      <c r="T21" s="480"/>
      <c r="U21" s="480"/>
      <c r="Y21" s="399"/>
    </row>
    <row r="22" spans="1:25" ht="15" customHeight="1" x14ac:dyDescent="0.15">
      <c r="B22" s="425"/>
      <c r="C22" s="425"/>
      <c r="D22" s="425"/>
      <c r="E22" s="425"/>
      <c r="H22" s="429"/>
      <c r="I22" s="423"/>
      <c r="J22" s="419"/>
      <c r="L22" s="425" t="s">
        <v>17</v>
      </c>
      <c r="M22" s="419" t="s">
        <v>1011</v>
      </c>
      <c r="N22" s="480"/>
      <c r="O22" s="1180"/>
      <c r="P22" s="1180"/>
      <c r="Q22" s="1180"/>
      <c r="R22" s="1180"/>
      <c r="S22" s="1180"/>
      <c r="T22" s="600" t="s">
        <v>1321</v>
      </c>
      <c r="U22" s="585"/>
      <c r="Y22" s="399"/>
    </row>
    <row r="23" spans="1:25" ht="15" customHeight="1" thickBot="1" x14ac:dyDescent="0.2">
      <c r="Y23" s="399"/>
    </row>
    <row r="24" spans="1:25" ht="24.75" thickTop="1" x14ac:dyDescent="0.15">
      <c r="A24" s="603"/>
      <c r="B24" s="1160" t="s">
        <v>835</v>
      </c>
      <c r="C24" s="1160"/>
      <c r="D24" s="1160"/>
      <c r="E24" s="1160"/>
      <c r="F24" s="1160"/>
      <c r="G24" s="1160"/>
      <c r="H24" s="1160"/>
      <c r="I24" s="1160"/>
      <c r="J24" s="1160"/>
      <c r="K24" s="1160"/>
      <c r="L24" s="1160"/>
      <c r="M24" s="1160"/>
      <c r="N24" s="1160"/>
      <c r="O24" s="1160"/>
      <c r="P24" s="1160"/>
      <c r="Q24" s="1160"/>
      <c r="R24" s="1160"/>
      <c r="S24" s="1160"/>
      <c r="T24" s="1160"/>
      <c r="U24" s="603"/>
      <c r="Y24" s="399"/>
    </row>
    <row r="25" spans="1:25" ht="15" customHeight="1" x14ac:dyDescent="0.15">
      <c r="N25" s="397" t="s">
        <v>837</v>
      </c>
      <c r="O25" s="397"/>
      <c r="Y25" s="399"/>
    </row>
    <row r="26" spans="1:25" ht="15" customHeight="1" x14ac:dyDescent="0.15">
      <c r="N26" s="397"/>
      <c r="O26" s="397" t="str">
        <f>VLOOKUP($X$8,$Y$8:$AD$10,3)</f>
        <v>群馬事業所</v>
      </c>
      <c r="Y26" s="399"/>
    </row>
    <row r="27" spans="1:25" ht="15" customHeight="1" x14ac:dyDescent="0.15">
      <c r="O27" s="400" t="s">
        <v>838</v>
      </c>
      <c r="P27" s="393" t="str">
        <f>VLOOKUP($X$8,$Y$8:$AD$10,4)</f>
        <v>027-212-7575</v>
      </c>
      <c r="Y27" s="399"/>
    </row>
    <row r="28" spans="1:25" ht="15" customHeight="1" x14ac:dyDescent="0.15">
      <c r="O28" s="400" t="s">
        <v>839</v>
      </c>
      <c r="P28" s="393" t="str">
        <f>VLOOKUP($X$8,$Y$8:$AD$10,5)</f>
        <v>027-212-7576</v>
      </c>
      <c r="Y28" s="399"/>
    </row>
    <row r="29" spans="1:25" ht="8.4499999999999993" customHeight="1" x14ac:dyDescent="0.15">
      <c r="Y29" s="399"/>
    </row>
    <row r="30" spans="1:25" x14ac:dyDescent="0.15">
      <c r="B30" s="393" t="s">
        <v>1320</v>
      </c>
      <c r="J30" s="401"/>
    </row>
    <row r="31" spans="1:25" ht="8.4499999999999993" customHeight="1" x14ac:dyDescent="0.15"/>
    <row r="32" spans="1:25" ht="19.899999999999999" customHeight="1" x14ac:dyDescent="0.15">
      <c r="B32" s="1164" t="s">
        <v>1326</v>
      </c>
      <c r="C32" s="1164"/>
      <c r="D32" s="1164"/>
      <c r="E32" s="1164"/>
      <c r="F32" s="1164"/>
      <c r="G32" s="1181" t="str">
        <f>確１面!V26&amp;"　　"&amp;確１面!V28&amp;"　　"&amp;確１面!V30&amp;"　　様"</f>
        <v>　　　　　　様</v>
      </c>
      <c r="H32" s="1182"/>
      <c r="I32" s="1182"/>
      <c r="J32" s="1182"/>
      <c r="K32" s="1182"/>
      <c r="L32" s="1182"/>
      <c r="M32" s="1182"/>
      <c r="N32" s="1182"/>
      <c r="O32" s="1182"/>
      <c r="P32" s="1182"/>
      <c r="Q32" s="1182"/>
      <c r="R32" s="1182"/>
      <c r="S32" s="1182"/>
      <c r="T32" s="1183"/>
      <c r="U32" s="401"/>
    </row>
    <row r="33" spans="2:35" ht="19.899999999999999" customHeight="1" x14ac:dyDescent="0.15">
      <c r="B33" s="1163" t="s">
        <v>1327</v>
      </c>
      <c r="C33" s="1163"/>
      <c r="D33" s="1163"/>
      <c r="E33" s="1163"/>
      <c r="F33" s="1163"/>
      <c r="G33" s="1184">
        <f>確３面!H6</f>
        <v>0</v>
      </c>
      <c r="H33" s="1185"/>
      <c r="I33" s="1185"/>
      <c r="J33" s="1185"/>
      <c r="K33" s="1185"/>
      <c r="L33" s="1185"/>
      <c r="M33" s="1185"/>
      <c r="N33" s="1185"/>
      <c r="O33" s="1185"/>
      <c r="P33" s="1185"/>
      <c r="Q33" s="1185"/>
      <c r="R33" s="1185"/>
      <c r="S33" s="1185"/>
      <c r="T33" s="1186"/>
      <c r="U33" s="397"/>
    </row>
    <row r="34" spans="2:35" ht="7.5" customHeight="1" x14ac:dyDescent="0.15">
      <c r="B34" s="402"/>
      <c r="C34" s="402"/>
      <c r="D34" s="402"/>
    </row>
    <row r="35" spans="2:35" ht="19.899999999999999" customHeight="1" x14ac:dyDescent="0.15">
      <c r="B35" s="1164" t="s">
        <v>840</v>
      </c>
      <c r="C35" s="1164"/>
      <c r="D35" s="1164"/>
      <c r="E35" s="1164"/>
      <c r="F35" s="1164"/>
      <c r="G35" s="597"/>
      <c r="H35" s="592" t="s">
        <v>841</v>
      </c>
      <c r="I35" s="592"/>
      <c r="J35" s="592"/>
      <c r="K35" s="592" t="s">
        <v>1319</v>
      </c>
      <c r="L35" s="592"/>
      <c r="M35" s="592"/>
      <c r="N35" s="592" t="s">
        <v>842</v>
      </c>
      <c r="O35" s="592"/>
      <c r="P35" s="592"/>
      <c r="Q35" s="596" t="s">
        <v>843</v>
      </c>
      <c r="R35" s="592"/>
      <c r="S35" s="592"/>
      <c r="T35" s="403"/>
    </row>
    <row r="36" spans="2:35" ht="19.899999999999999" customHeight="1" x14ac:dyDescent="0.15">
      <c r="B36" s="1165" t="s">
        <v>1328</v>
      </c>
      <c r="C36" s="1165"/>
      <c r="D36" s="1165"/>
      <c r="E36" s="1165"/>
      <c r="F36" s="1165"/>
      <c r="G36" s="595"/>
      <c r="H36" s="1168"/>
      <c r="I36" s="1168"/>
      <c r="J36" s="405" t="s">
        <v>844</v>
      </c>
      <c r="K36" s="405"/>
      <c r="L36" s="405" t="s">
        <v>845</v>
      </c>
      <c r="M36" s="406" t="s">
        <v>846</v>
      </c>
      <c r="N36" s="404"/>
      <c r="O36" s="404"/>
      <c r="P36" s="404"/>
      <c r="Q36" s="404"/>
      <c r="R36" s="404"/>
      <c r="S36" s="404"/>
      <c r="T36" s="407"/>
    </row>
    <row r="37" spans="2:35" ht="15" customHeight="1" x14ac:dyDescent="0.15">
      <c r="B37" s="1166" t="s">
        <v>847</v>
      </c>
      <c r="C37" s="1166"/>
      <c r="D37" s="1166"/>
      <c r="E37" s="1166"/>
      <c r="F37" s="1166"/>
      <c r="G37" s="598"/>
      <c r="H37" s="1161" t="s">
        <v>848</v>
      </c>
      <c r="I37" s="1161"/>
      <c r="J37" s="1172"/>
      <c r="K37" s="1172"/>
      <c r="L37" s="1172" t="s">
        <v>849</v>
      </c>
      <c r="M37" s="1172"/>
      <c r="N37" s="1172"/>
      <c r="O37" s="1172" t="s">
        <v>850</v>
      </c>
      <c r="P37" s="1172" t="s">
        <v>851</v>
      </c>
      <c r="Q37" s="401"/>
      <c r="R37" s="401"/>
      <c r="S37" s="401"/>
      <c r="T37" s="602"/>
      <c r="U37" s="401"/>
    </row>
    <row r="38" spans="2:35" ht="13.9" customHeight="1" x14ac:dyDescent="0.15">
      <c r="B38" s="1167"/>
      <c r="C38" s="1167"/>
      <c r="D38" s="1167"/>
      <c r="E38" s="1167"/>
      <c r="F38" s="1167"/>
      <c r="G38" s="408"/>
      <c r="H38" s="1171" t="s">
        <v>852</v>
      </c>
      <c r="I38" s="1171"/>
      <c r="J38" s="1173"/>
      <c r="K38" s="1173"/>
      <c r="L38" s="1173"/>
      <c r="M38" s="1173"/>
      <c r="N38" s="1173"/>
      <c r="O38" s="1173"/>
      <c r="P38" s="1173"/>
      <c r="Q38" s="586"/>
      <c r="R38" s="586"/>
      <c r="S38" s="586"/>
      <c r="T38" s="594"/>
      <c r="U38" s="401"/>
    </row>
    <row r="39" spans="2:35" ht="8.4499999999999993" customHeight="1" x14ac:dyDescent="0.15">
      <c r="B39" s="409"/>
      <c r="C39" s="409"/>
      <c r="D39" s="409"/>
      <c r="E39" s="410"/>
      <c r="F39" s="410"/>
      <c r="G39" s="411"/>
      <c r="H39" s="410"/>
      <c r="I39" s="411"/>
      <c r="J39" s="411"/>
      <c r="K39" s="410"/>
      <c r="L39" s="410"/>
      <c r="M39" s="410"/>
      <c r="N39" s="410"/>
      <c r="O39" s="410"/>
      <c r="P39" s="410"/>
      <c r="Q39" s="410"/>
      <c r="R39" s="410"/>
      <c r="S39" s="410"/>
      <c r="T39" s="410"/>
      <c r="U39" s="401"/>
    </row>
    <row r="40" spans="2:35" ht="19.899999999999999" customHeight="1" x14ac:dyDescent="0.15">
      <c r="B40" s="1174" t="s">
        <v>853</v>
      </c>
      <c r="C40" s="1175"/>
      <c r="D40" s="1175"/>
      <c r="E40" s="1175"/>
      <c r="F40" s="1176"/>
      <c r="G40" s="1174"/>
      <c r="H40" s="1175"/>
      <c r="I40" s="1175"/>
      <c r="J40" s="1175"/>
      <c r="K40" s="1175"/>
      <c r="L40" s="1175"/>
      <c r="M40" s="1175"/>
      <c r="N40" s="1175"/>
      <c r="O40" s="1175"/>
      <c r="P40" s="411"/>
      <c r="Q40" s="411"/>
      <c r="R40" s="411"/>
      <c r="S40" s="411"/>
      <c r="T40" s="412"/>
      <c r="U40" s="593"/>
    </row>
    <row r="42" spans="2:35" x14ac:dyDescent="0.15">
      <c r="B42" s="413" t="s">
        <v>854</v>
      </c>
    </row>
    <row r="43" spans="2:35" ht="7.5" customHeight="1" x14ac:dyDescent="0.15"/>
    <row r="44" spans="2:35" ht="17.25" x14ac:dyDescent="0.15">
      <c r="B44" s="414" t="s">
        <v>855</v>
      </c>
      <c r="C44" s="393" t="s">
        <v>856</v>
      </c>
    </row>
    <row r="45" spans="2:35" ht="17.25" x14ac:dyDescent="0.15">
      <c r="B45" s="414" t="s">
        <v>855</v>
      </c>
      <c r="C45" s="393" t="s">
        <v>857</v>
      </c>
      <c r="W45" s="393" t="s">
        <v>1242</v>
      </c>
    </row>
    <row r="46" spans="2:35" ht="17.25" x14ac:dyDescent="0.15">
      <c r="B46" s="414" t="s">
        <v>855</v>
      </c>
      <c r="C46" s="393" t="s">
        <v>1057</v>
      </c>
      <c r="M46" s="473" t="s">
        <v>1053</v>
      </c>
    </row>
    <row r="47" spans="2:35" ht="17.25" x14ac:dyDescent="0.15">
      <c r="B47" s="414" t="s">
        <v>855</v>
      </c>
      <c r="AE47" s="419"/>
      <c r="AG47" s="419"/>
      <c r="AH47" s="419"/>
      <c r="AI47" s="419"/>
    </row>
    <row r="48" spans="2:35" ht="9.6" customHeight="1" x14ac:dyDescent="0.15">
      <c r="B48" s="414"/>
      <c r="AE48" s="590"/>
      <c r="AF48" s="738"/>
      <c r="AG48" s="738"/>
      <c r="AH48" s="738"/>
      <c r="AI48" s="738"/>
    </row>
    <row r="49" spans="1:35" x14ac:dyDescent="0.15">
      <c r="B49" s="599" t="s">
        <v>1069</v>
      </c>
      <c r="AE49" s="427"/>
      <c r="AF49" s="740"/>
      <c r="AG49" s="740"/>
      <c r="AH49" s="741"/>
      <c r="AI49" s="741"/>
    </row>
    <row r="50" spans="1:35" x14ac:dyDescent="0.15">
      <c r="A50" s="425"/>
      <c r="B50" s="599" t="s">
        <v>1054</v>
      </c>
      <c r="C50" s="419"/>
      <c r="D50" s="419"/>
      <c r="E50" s="425"/>
      <c r="F50" s="426"/>
      <c r="G50" s="419"/>
      <c r="H50" s="425"/>
      <c r="I50" s="419"/>
      <c r="J50" s="419"/>
      <c r="K50" s="425"/>
      <c r="L50" s="419"/>
      <c r="M50" s="419"/>
      <c r="N50" s="419"/>
      <c r="O50" s="419"/>
      <c r="P50" s="419"/>
      <c r="Q50" s="419"/>
      <c r="R50" s="419"/>
      <c r="S50" s="419"/>
      <c r="T50" s="419"/>
      <c r="U50" s="419"/>
      <c r="V50" s="480"/>
      <c r="W50" s="480"/>
      <c r="X50" s="480"/>
      <c r="Y50" s="480"/>
      <c r="Z50" s="419"/>
      <c r="AE50" s="427"/>
      <c r="AF50" s="588"/>
      <c r="AG50" s="588"/>
      <c r="AH50" s="589"/>
      <c r="AI50" s="589"/>
    </row>
    <row r="51" spans="1:35" x14ac:dyDescent="0.15">
      <c r="A51" s="419"/>
      <c r="B51" s="599" t="s">
        <v>1055</v>
      </c>
      <c r="C51" s="419"/>
      <c r="D51" s="419"/>
      <c r="E51" s="425"/>
      <c r="F51" s="419"/>
      <c r="G51" s="419"/>
      <c r="H51" s="419"/>
      <c r="I51" s="419"/>
      <c r="J51" s="425"/>
      <c r="K51" s="419"/>
      <c r="L51" s="419"/>
      <c r="M51" s="419"/>
      <c r="N51" s="419"/>
      <c r="O51" s="419"/>
      <c r="P51" s="419"/>
      <c r="Q51" s="419"/>
      <c r="R51" s="419"/>
      <c r="S51" s="419"/>
      <c r="T51" s="419"/>
      <c r="U51" s="419"/>
      <c r="V51" s="423"/>
      <c r="W51" s="419"/>
      <c r="X51" s="423"/>
      <c r="Y51" s="423"/>
      <c r="Z51" s="423"/>
      <c r="AE51" s="427"/>
      <c r="AF51" s="588"/>
      <c r="AG51" s="588"/>
      <c r="AH51" s="589"/>
      <c r="AI51" s="589"/>
    </row>
    <row r="52" spans="1:35" x14ac:dyDescent="0.15">
      <c r="A52" s="425"/>
      <c r="B52" s="599" t="s">
        <v>1056</v>
      </c>
      <c r="C52" s="419"/>
      <c r="D52" s="419"/>
      <c r="E52" s="425"/>
      <c r="F52" s="419"/>
      <c r="G52" s="419"/>
      <c r="H52" s="425"/>
      <c r="I52" s="419"/>
      <c r="J52" s="446"/>
      <c r="K52" s="425"/>
      <c r="L52" s="419"/>
      <c r="M52" s="419"/>
      <c r="N52" s="419"/>
      <c r="O52" s="419"/>
      <c r="P52" s="419"/>
      <c r="Q52" s="419"/>
      <c r="R52" s="419"/>
      <c r="S52" s="419"/>
      <c r="T52" s="419"/>
      <c r="U52" s="419"/>
      <c r="V52" s="419"/>
      <c r="W52" s="425"/>
      <c r="X52" s="423"/>
      <c r="Y52" s="423"/>
      <c r="Z52" s="423"/>
      <c r="AE52" s="427"/>
      <c r="AF52" s="588"/>
      <c r="AG52" s="588"/>
      <c r="AH52" s="589"/>
      <c r="AI52" s="589"/>
    </row>
    <row r="53" spans="1:35" ht="14.25" thickBot="1" x14ac:dyDescent="0.2">
      <c r="A53" s="425"/>
      <c r="B53" s="419"/>
      <c r="C53" s="419"/>
      <c r="D53" s="419"/>
      <c r="E53" s="425"/>
      <c r="F53" s="419"/>
      <c r="G53" s="419"/>
      <c r="H53" s="419"/>
      <c r="I53" s="419"/>
      <c r="J53" s="425"/>
      <c r="K53" s="425"/>
      <c r="L53" s="419"/>
      <c r="M53" s="419"/>
      <c r="N53" s="419"/>
      <c r="O53" s="419"/>
      <c r="P53" s="419"/>
      <c r="Q53" s="419"/>
      <c r="R53" s="419"/>
      <c r="S53" s="419"/>
      <c r="T53" s="419"/>
      <c r="U53" s="419"/>
      <c r="V53" s="423"/>
      <c r="W53" s="419"/>
      <c r="X53" s="423"/>
      <c r="Y53" s="423"/>
      <c r="Z53" s="423"/>
      <c r="AE53" s="427"/>
      <c r="AF53" s="588"/>
      <c r="AG53" s="588"/>
      <c r="AH53" s="589"/>
      <c r="AI53" s="589"/>
    </row>
    <row r="54" spans="1:35" ht="14.25" thickTop="1" x14ac:dyDescent="0.15">
      <c r="V54" s="415"/>
      <c r="AE54" s="427"/>
      <c r="AF54" s="1189"/>
      <c r="AG54" s="1189"/>
      <c r="AH54" s="1188"/>
      <c r="AI54" s="1188"/>
    </row>
    <row r="55" spans="1:35" x14ac:dyDescent="0.15">
      <c r="V55" s="416"/>
      <c r="AE55" s="427"/>
      <c r="AF55" s="591"/>
      <c r="AG55" s="587"/>
      <c r="AH55" s="1195"/>
      <c r="AI55" s="1195"/>
    </row>
    <row r="56" spans="1:35" x14ac:dyDescent="0.15">
      <c r="B56" s="427" t="s">
        <v>1314</v>
      </c>
      <c r="C56" s="427"/>
      <c r="D56" s="419"/>
      <c r="E56" s="427"/>
      <c r="F56" s="419"/>
      <c r="G56" s="419"/>
      <c r="H56" s="427" t="s">
        <v>886</v>
      </c>
      <c r="I56" s="427"/>
    </row>
    <row r="57" spans="1:35" x14ac:dyDescent="0.15">
      <c r="B57" s="692" t="s">
        <v>887</v>
      </c>
      <c r="C57" s="692"/>
      <c r="D57" s="692"/>
      <c r="E57" s="692"/>
      <c r="F57" s="692" t="s">
        <v>1394</v>
      </c>
      <c r="G57" s="692"/>
      <c r="H57" s="733" t="s">
        <v>968</v>
      </c>
      <c r="I57" s="733"/>
      <c r="K57" s="738"/>
      <c r="L57" s="738"/>
      <c r="M57" s="587"/>
      <c r="N57" s="587"/>
      <c r="O57" s="587"/>
      <c r="P57" s="587"/>
      <c r="Q57" s="587"/>
      <c r="R57" s="587"/>
      <c r="S57" s="587"/>
      <c r="T57" s="587"/>
      <c r="U57" s="587"/>
    </row>
    <row r="58" spans="1:35" x14ac:dyDescent="0.15">
      <c r="B58" s="733" t="s">
        <v>889</v>
      </c>
      <c r="C58" s="733"/>
      <c r="D58" s="733"/>
      <c r="E58" s="733"/>
      <c r="F58" s="1187">
        <v>22000</v>
      </c>
      <c r="G58" s="1187"/>
      <c r="H58" s="1187">
        <v>28000</v>
      </c>
      <c r="I58" s="1187"/>
      <c r="K58" s="702"/>
      <c r="L58" s="702"/>
      <c r="M58" s="584"/>
      <c r="N58" s="584"/>
      <c r="O58" s="584"/>
      <c r="P58" s="584"/>
      <c r="Q58" s="584"/>
      <c r="R58" s="584"/>
      <c r="S58" s="584"/>
      <c r="T58" s="584"/>
      <c r="U58" s="584"/>
    </row>
    <row r="59" spans="1:35" x14ac:dyDescent="0.15">
      <c r="B59" s="733" t="s">
        <v>891</v>
      </c>
      <c r="C59" s="733"/>
      <c r="D59" s="733"/>
      <c r="E59" s="733"/>
      <c r="F59" s="1187">
        <v>31000</v>
      </c>
      <c r="G59" s="1187"/>
      <c r="H59" s="1187">
        <v>37000</v>
      </c>
      <c r="I59" s="1187"/>
      <c r="K59" s="702"/>
      <c r="L59" s="702"/>
      <c r="M59" s="584"/>
      <c r="N59" s="584"/>
      <c r="O59" s="584"/>
      <c r="P59" s="584"/>
      <c r="Q59" s="584"/>
      <c r="R59" s="584"/>
      <c r="S59" s="584"/>
      <c r="T59" s="584"/>
      <c r="U59" s="584"/>
    </row>
    <row r="60" spans="1:35" x14ac:dyDescent="0.15">
      <c r="B60" s="733" t="s">
        <v>1382</v>
      </c>
      <c r="C60" s="733"/>
      <c r="D60" s="733"/>
      <c r="E60" s="733"/>
      <c r="F60" s="1191">
        <v>42000</v>
      </c>
      <c r="G60" s="1192"/>
      <c r="H60" s="1192"/>
      <c r="I60" s="1193"/>
      <c r="K60" s="702"/>
      <c r="L60" s="702"/>
      <c r="M60" s="584"/>
      <c r="N60" s="584"/>
      <c r="O60" s="584"/>
      <c r="P60" s="584"/>
      <c r="Q60" s="584"/>
      <c r="R60" s="584"/>
      <c r="S60" s="584"/>
      <c r="T60" s="584"/>
      <c r="U60" s="584"/>
    </row>
    <row r="61" spans="1:35" x14ac:dyDescent="0.15">
      <c r="B61" s="733" t="s">
        <v>1395</v>
      </c>
      <c r="C61" s="733"/>
      <c r="D61" s="733"/>
      <c r="E61" s="733"/>
      <c r="F61" s="1190">
        <v>60000</v>
      </c>
      <c r="G61" s="1190"/>
      <c r="H61" s="1190"/>
      <c r="I61" s="1190"/>
      <c r="K61" s="1194"/>
      <c r="L61" s="1194"/>
      <c r="M61" s="1194"/>
      <c r="N61" s="1194"/>
      <c r="O61" s="1194"/>
      <c r="P61" s="1194"/>
      <c r="Q61" s="1194"/>
      <c r="R61" s="1194"/>
      <c r="S61" s="1194"/>
      <c r="T61" s="1194"/>
      <c r="U61" s="1194"/>
    </row>
    <row r="62" spans="1:35" x14ac:dyDescent="0.15">
      <c r="B62" s="733" t="s">
        <v>894</v>
      </c>
      <c r="C62" s="733"/>
      <c r="D62" s="733"/>
      <c r="E62" s="733"/>
      <c r="F62" s="1190">
        <v>80000</v>
      </c>
      <c r="G62" s="1190"/>
      <c r="H62" s="1190"/>
      <c r="I62" s="1190"/>
      <c r="K62" s="1194"/>
      <c r="L62" s="1194"/>
      <c r="M62" s="1194"/>
      <c r="N62" s="1194"/>
      <c r="O62" s="1194"/>
      <c r="P62" s="1194"/>
      <c r="Q62" s="1194"/>
      <c r="R62" s="1194"/>
      <c r="S62" s="1194"/>
      <c r="T62" s="1194"/>
      <c r="U62" s="1194"/>
    </row>
    <row r="63" spans="1:35" x14ac:dyDescent="0.15">
      <c r="B63" s="733" t="s">
        <v>895</v>
      </c>
      <c r="C63" s="733"/>
      <c r="D63" s="733"/>
      <c r="E63" s="733"/>
      <c r="F63" s="1190">
        <v>110000</v>
      </c>
      <c r="G63" s="1190"/>
      <c r="H63" s="1190"/>
      <c r="I63" s="1190"/>
      <c r="K63" s="1194"/>
      <c r="L63" s="1194"/>
      <c r="M63" s="1194"/>
      <c r="N63" s="1194"/>
      <c r="O63" s="1194"/>
      <c r="P63" s="1194"/>
      <c r="Q63" s="1194"/>
      <c r="R63" s="1194"/>
      <c r="S63" s="1194"/>
      <c r="T63" s="1194"/>
      <c r="U63" s="1194"/>
    </row>
    <row r="64" spans="1:35" x14ac:dyDescent="0.15">
      <c r="B64" s="733" t="s">
        <v>896</v>
      </c>
      <c r="C64" s="733"/>
      <c r="D64" s="733"/>
      <c r="E64" s="733"/>
      <c r="F64" s="1190">
        <v>150000</v>
      </c>
      <c r="G64" s="1190"/>
      <c r="H64" s="1190"/>
      <c r="I64" s="1190"/>
      <c r="K64" s="1194"/>
      <c r="L64" s="1194"/>
      <c r="M64" s="1194"/>
      <c r="N64" s="1194"/>
      <c r="O64" s="1194"/>
      <c r="P64" s="1194"/>
      <c r="Q64" s="1194"/>
      <c r="R64" s="1194"/>
      <c r="S64" s="1194"/>
      <c r="T64" s="1194"/>
      <c r="U64" s="1194"/>
    </row>
    <row r="65" spans="2:21" x14ac:dyDescent="0.15">
      <c r="B65" s="733" t="s">
        <v>897</v>
      </c>
      <c r="C65" s="733"/>
      <c r="D65" s="733"/>
      <c r="E65" s="733"/>
      <c r="F65" s="1190">
        <v>190000</v>
      </c>
      <c r="G65" s="1190"/>
      <c r="H65" s="1190"/>
      <c r="I65" s="1190"/>
      <c r="K65" s="1194"/>
      <c r="L65" s="1194"/>
      <c r="M65" s="1194"/>
      <c r="N65" s="1194"/>
      <c r="O65" s="1194"/>
      <c r="P65" s="1194"/>
      <c r="Q65" s="1194"/>
      <c r="R65" s="1194"/>
      <c r="S65" s="1194"/>
      <c r="T65" s="1194"/>
      <c r="U65" s="1194"/>
    </row>
    <row r="66" spans="2:21" x14ac:dyDescent="0.15">
      <c r="B66" s="733" t="s">
        <v>899</v>
      </c>
      <c r="C66" s="733"/>
      <c r="D66" s="733"/>
      <c r="E66" s="733"/>
      <c r="F66" s="1190">
        <v>240000</v>
      </c>
      <c r="G66" s="1190"/>
      <c r="H66" s="1190"/>
      <c r="I66" s="1190"/>
      <c r="K66" s="1194"/>
      <c r="L66" s="1194"/>
      <c r="M66" s="1194"/>
      <c r="N66" s="1194"/>
      <c r="O66" s="1194"/>
      <c r="P66" s="1194"/>
      <c r="Q66" s="1194"/>
      <c r="R66" s="1194"/>
      <c r="S66" s="1194"/>
      <c r="T66" s="1194"/>
      <c r="U66" s="1194"/>
    </row>
    <row r="67" spans="2:21" x14ac:dyDescent="0.15">
      <c r="B67" s="733" t="s">
        <v>900</v>
      </c>
      <c r="C67" s="733"/>
      <c r="D67" s="733"/>
      <c r="E67" s="733"/>
      <c r="F67" s="1190">
        <v>290000</v>
      </c>
      <c r="G67" s="1190"/>
      <c r="H67" s="1190"/>
      <c r="I67" s="1190"/>
    </row>
  </sheetData>
  <sheetProtection algorithmName="SHA-512" hashValue="xRGClzQui6uX2yiI++2I0CGwXnU9kUC7i+psCl0V3pb2T8uKE16UgLaDUvQ+sfBx7mNe/xrgWregE8+JFLPuEA==" saltValue="NDOjUnqKP/1fQHVs63S6kg==" spinCount="100000" sheet="1" objects="1" scenarios="1"/>
  <protectedRanges>
    <protectedRange sqref="F10 I10 L10 O10 F12 I12 L12 O12 F14 I14 L14 O14 F15 J15 F17 I17 L17 O17 F18 J18 F20 F21 L21 L22 O22" name="範囲2"/>
    <protectedRange sqref="L4 L6" name="範囲1"/>
  </protectedRanges>
  <mergeCells count="69">
    <mergeCell ref="B67:E67"/>
    <mergeCell ref="F67:I67"/>
    <mergeCell ref="B66:E66"/>
    <mergeCell ref="F66:I66"/>
    <mergeCell ref="AH55:AI55"/>
    <mergeCell ref="K57:L57"/>
    <mergeCell ref="K58:L58"/>
    <mergeCell ref="K59:L59"/>
    <mergeCell ref="K60:L60"/>
    <mergeCell ref="K61:U61"/>
    <mergeCell ref="B63:E63"/>
    <mergeCell ref="F63:I63"/>
    <mergeCell ref="K65:U65"/>
    <mergeCell ref="K66:U66"/>
    <mergeCell ref="B65:E65"/>
    <mergeCell ref="F65:I65"/>
    <mergeCell ref="B64:E64"/>
    <mergeCell ref="F64:I64"/>
    <mergeCell ref="K62:U62"/>
    <mergeCell ref="K63:U63"/>
    <mergeCell ref="K64:U64"/>
    <mergeCell ref="B59:E59"/>
    <mergeCell ref="F59:G59"/>
    <mergeCell ref="H59:I59"/>
    <mergeCell ref="B62:E62"/>
    <mergeCell ref="F62:I62"/>
    <mergeCell ref="B60:E60"/>
    <mergeCell ref="B61:E61"/>
    <mergeCell ref="F61:I61"/>
    <mergeCell ref="F60:I60"/>
    <mergeCell ref="AF48:AI48"/>
    <mergeCell ref="B58:E58"/>
    <mergeCell ref="F58:G58"/>
    <mergeCell ref="H58:I58"/>
    <mergeCell ref="AF49:AG49"/>
    <mergeCell ref="AH49:AI49"/>
    <mergeCell ref="B57:E57"/>
    <mergeCell ref="F57:G57"/>
    <mergeCell ref="H57:I57"/>
    <mergeCell ref="AH54:AI54"/>
    <mergeCell ref="AF54:AG54"/>
    <mergeCell ref="B40:F40"/>
    <mergeCell ref="B32:F32"/>
    <mergeCell ref="J4:K4"/>
    <mergeCell ref="J6:K6"/>
    <mergeCell ref="O37:O38"/>
    <mergeCell ref="G40:O40"/>
    <mergeCell ref="L4:S4"/>
    <mergeCell ref="L6:S6"/>
    <mergeCell ref="O22:S22"/>
    <mergeCell ref="O10:S10"/>
    <mergeCell ref="G32:T32"/>
    <mergeCell ref="G33:T33"/>
    <mergeCell ref="B1:T1"/>
    <mergeCell ref="B24:T24"/>
    <mergeCell ref="H37:I37"/>
    <mergeCell ref="C20:E21"/>
    <mergeCell ref="B33:F33"/>
    <mergeCell ref="B35:F35"/>
    <mergeCell ref="B36:F36"/>
    <mergeCell ref="B37:F38"/>
    <mergeCell ref="H36:I36"/>
    <mergeCell ref="J18:P18"/>
    <mergeCell ref="J15:P15"/>
    <mergeCell ref="H38:I38"/>
    <mergeCell ref="L37:L38"/>
    <mergeCell ref="P37:P38"/>
    <mergeCell ref="J37:K38"/>
    <mergeCell ref="M37:N38"/>
  </mergeCells>
  <phoneticPr fontId="2"/>
  <conditionalFormatting sqref="L4:S4 L6:S6">
    <cfRule type="containsBlanks" dxfId="3" priority="1">
      <formula>LEN(TRIM(L4))=0</formula>
    </cfRule>
  </conditionalFormatting>
  <dataValidations disablePrompts="1" count="4">
    <dataValidation type="list" allowBlank="1" showInputMessage="1" showErrorMessage="1" sqref="N26" xr:uid="{00000000-0002-0000-1700-000000000000}">
      <formula1>"群馬事業所,栃木事業所,茨城事業所"</formula1>
    </dataValidation>
    <dataValidation type="list" allowBlank="1" showInputMessage="1" showErrorMessage="1" sqref="J6" xr:uid="{00000000-0002-0000-1700-000001000000}">
      <formula1>"(FAX),(Email),(TEL)"</formula1>
    </dataValidation>
    <dataValidation type="list" allowBlank="1" showInputMessage="1" showErrorMessage="1" sqref="K30" xr:uid="{00000000-0002-0000-1700-000002000000}">
      <formula1>"027-212-7576,0285-37-9212,029-886-8965"</formula1>
    </dataValidation>
    <dataValidation type="list" allowBlank="1" showInputMessage="1" showErrorMessage="1" sqref="E50 H50 K50 E52:E53 K52:K53 H52 L21:L22 F10 I10 L10 O17 L17 I17 F17:F18 F20:F21 O14 I14 F12:F15 L12:L14 O12 I12" xr:uid="{00000000-0002-0000-1700-000003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BH72"/>
  <sheetViews>
    <sheetView view="pageBreakPreview" zoomScaleNormal="100" zoomScaleSheetLayoutView="100" workbookViewId="0">
      <selection sqref="A1:AI2"/>
    </sheetView>
  </sheetViews>
  <sheetFormatPr defaultColWidth="3.625" defaultRowHeight="18" customHeight="1" x14ac:dyDescent="0.15"/>
  <cols>
    <col min="1" max="38" width="2.625" style="116" customWidth="1"/>
    <col min="39" max="46" width="5.75" style="116" customWidth="1"/>
    <col min="47" max="16384" width="3.625" style="116"/>
  </cols>
  <sheetData>
    <row r="1" spans="1:46" ht="13.5" customHeight="1" x14ac:dyDescent="0.15">
      <c r="A1" s="500" t="s">
        <v>311</v>
      </c>
      <c r="B1" s="248"/>
      <c r="C1" s="248"/>
      <c r="D1" s="248"/>
      <c r="E1" s="248"/>
      <c r="F1" s="248"/>
      <c r="G1" s="248"/>
    </row>
    <row r="2" spans="1:46" ht="13.5" customHeight="1" x14ac:dyDescent="0.15"/>
    <row r="3" spans="1:46" ht="13.5" customHeight="1" x14ac:dyDescent="0.15">
      <c r="A3" s="1201" t="s">
        <v>152</v>
      </c>
      <c r="B3" s="1201"/>
      <c r="C3" s="1201"/>
      <c r="D3" s="1201"/>
      <c r="E3" s="1201"/>
      <c r="F3" s="1201"/>
      <c r="G3" s="1201"/>
      <c r="H3" s="1201"/>
      <c r="I3" s="1201"/>
      <c r="J3" s="1201"/>
      <c r="K3" s="1201"/>
      <c r="L3" s="1201"/>
      <c r="M3" s="1201"/>
      <c r="N3" s="1201"/>
      <c r="O3" s="1201"/>
      <c r="P3" s="1201"/>
      <c r="Q3" s="1201"/>
      <c r="R3" s="1201"/>
      <c r="S3" s="1201"/>
      <c r="T3" s="1201"/>
      <c r="U3" s="1201"/>
      <c r="V3" s="1201"/>
      <c r="W3" s="1201"/>
      <c r="X3" s="1201"/>
      <c r="Y3" s="1201"/>
      <c r="Z3" s="1201"/>
      <c r="AA3" s="1201"/>
      <c r="AB3" s="1201"/>
      <c r="AC3" s="1201"/>
      <c r="AD3" s="1201"/>
      <c r="AE3" s="1201"/>
      <c r="AF3" s="1201"/>
      <c r="AG3" s="1201"/>
      <c r="AH3" s="1201"/>
      <c r="AI3" s="1201"/>
      <c r="AM3" s="427"/>
      <c r="AN3" s="427"/>
      <c r="AO3" s="419"/>
      <c r="AP3" s="427"/>
      <c r="AQ3" s="419"/>
      <c r="AR3" s="419"/>
      <c r="AS3" s="427"/>
      <c r="AT3" s="427"/>
    </row>
    <row r="4" spans="1:46" ht="13.5" customHeight="1" x14ac:dyDescent="0.15">
      <c r="A4" s="1201"/>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1201"/>
      <c r="AH4" s="1201"/>
      <c r="AI4" s="1201"/>
      <c r="AM4" s="738"/>
      <c r="AN4" s="738"/>
      <c r="AO4" s="738"/>
      <c r="AP4" s="738"/>
      <c r="AQ4" s="738"/>
      <c r="AR4" s="738"/>
      <c r="AS4" s="699"/>
      <c r="AT4" s="699"/>
    </row>
    <row r="5" spans="1:46" ht="13.5" customHeight="1" x14ac:dyDescent="0.15">
      <c r="A5" s="1201"/>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1201"/>
      <c r="AF5" s="1201"/>
      <c r="AG5" s="1201"/>
      <c r="AH5" s="1201"/>
      <c r="AI5" s="1201"/>
      <c r="AM5" s="699"/>
      <c r="AN5" s="699"/>
      <c r="AO5" s="699"/>
      <c r="AP5" s="699"/>
      <c r="AQ5" s="702"/>
      <c r="AR5" s="702"/>
      <c r="AS5" s="702"/>
      <c r="AT5" s="702"/>
    </row>
    <row r="6" spans="1:46" ht="13.5" customHeight="1" x14ac:dyDescent="0.15">
      <c r="A6" s="1199" t="s">
        <v>66</v>
      </c>
      <c r="B6" s="1199"/>
      <c r="C6" s="1199"/>
      <c r="D6" s="1199"/>
      <c r="E6" s="1199"/>
      <c r="F6" s="1199"/>
      <c r="G6" s="1199"/>
      <c r="H6" s="1199"/>
      <c r="I6" s="1199"/>
      <c r="J6" s="1199"/>
      <c r="K6" s="1199"/>
      <c r="L6" s="1199"/>
      <c r="M6" s="1199"/>
      <c r="N6" s="1199"/>
      <c r="O6" s="1199"/>
      <c r="P6" s="1199"/>
      <c r="Q6" s="1199"/>
      <c r="R6" s="1199"/>
      <c r="S6" s="1199"/>
      <c r="T6" s="1199"/>
      <c r="U6" s="1199"/>
      <c r="V6" s="1199"/>
      <c r="W6" s="1199"/>
      <c r="X6" s="1199"/>
      <c r="Y6" s="1199"/>
      <c r="Z6" s="1199"/>
      <c r="AA6" s="1199"/>
      <c r="AB6" s="1199"/>
      <c r="AC6" s="1199"/>
      <c r="AD6" s="1199"/>
      <c r="AE6" s="1199"/>
      <c r="AF6" s="1199"/>
      <c r="AG6" s="1199"/>
      <c r="AH6" s="1199"/>
      <c r="AI6" s="1199"/>
      <c r="AM6" s="699"/>
      <c r="AN6" s="699"/>
      <c r="AO6" s="699"/>
      <c r="AP6" s="699"/>
      <c r="AQ6" s="702"/>
      <c r="AR6" s="702"/>
      <c r="AS6" s="702"/>
      <c r="AT6" s="702"/>
    </row>
    <row r="7" spans="1:46" ht="13.5" customHeight="1" x14ac:dyDescent="0.15">
      <c r="AM7" s="699"/>
      <c r="AN7" s="699"/>
      <c r="AO7" s="699"/>
      <c r="AP7" s="699"/>
      <c r="AQ7" s="702"/>
      <c r="AR7" s="702"/>
      <c r="AS7" s="702"/>
      <c r="AT7" s="702"/>
    </row>
    <row r="8" spans="1:46" ht="13.5" customHeight="1" x14ac:dyDescent="0.15">
      <c r="A8" s="164" t="s">
        <v>1065</v>
      </c>
      <c r="C8" s="164"/>
      <c r="D8" s="164"/>
      <c r="E8" s="164"/>
      <c r="F8" s="164"/>
      <c r="G8" s="164"/>
      <c r="H8" s="164"/>
      <c r="I8" s="164"/>
      <c r="J8" s="164"/>
      <c r="K8" s="164"/>
      <c r="L8" s="164"/>
      <c r="M8" s="164"/>
      <c r="N8" s="164"/>
      <c r="O8" s="164"/>
      <c r="P8" s="164"/>
      <c r="Q8" s="164"/>
      <c r="R8" s="164"/>
      <c r="S8" s="164"/>
      <c r="T8" s="164"/>
      <c r="U8" s="164"/>
      <c r="V8" s="164"/>
      <c r="W8" s="164"/>
      <c r="X8" s="162"/>
      <c r="Y8" s="162"/>
      <c r="Z8" s="164"/>
      <c r="AA8" s="164"/>
      <c r="AB8" s="164"/>
      <c r="AC8" s="164"/>
      <c r="AD8" s="164"/>
      <c r="AE8" s="164"/>
      <c r="AF8" s="164"/>
      <c r="AG8" s="164"/>
      <c r="AH8" s="164"/>
      <c r="AI8" s="164"/>
      <c r="AM8" s="699"/>
      <c r="AN8" s="699"/>
      <c r="AO8" s="699"/>
      <c r="AP8" s="699"/>
      <c r="AQ8" s="1194"/>
      <c r="AR8" s="1194"/>
      <c r="AS8" s="1194"/>
      <c r="AT8" s="1194"/>
    </row>
    <row r="9" spans="1:46" ht="6.75" customHeight="1" x14ac:dyDescent="0.15">
      <c r="A9" s="164"/>
      <c r="C9" s="164"/>
      <c r="D9" s="164"/>
      <c r="E9" s="164"/>
      <c r="F9" s="164"/>
      <c r="G9" s="164"/>
      <c r="H9" s="164"/>
      <c r="I9" s="164"/>
      <c r="J9" s="164"/>
      <c r="K9" s="164"/>
      <c r="L9" s="164"/>
      <c r="M9" s="164"/>
      <c r="N9" s="164"/>
      <c r="O9" s="164"/>
      <c r="P9" s="164"/>
      <c r="Q9" s="164"/>
      <c r="R9" s="164"/>
      <c r="S9" s="164"/>
      <c r="T9" s="164"/>
      <c r="U9" s="164"/>
      <c r="V9" s="164"/>
      <c r="W9" s="164"/>
      <c r="X9" s="162"/>
      <c r="Y9" s="162"/>
      <c r="Z9" s="164"/>
      <c r="AA9" s="164"/>
      <c r="AB9" s="164"/>
      <c r="AC9" s="164"/>
      <c r="AD9" s="164"/>
      <c r="AE9" s="164"/>
      <c r="AF9" s="164"/>
      <c r="AG9" s="164"/>
      <c r="AH9" s="164"/>
      <c r="AI9" s="164"/>
      <c r="AM9" s="699"/>
      <c r="AN9" s="699"/>
      <c r="AO9" s="699"/>
      <c r="AP9" s="699"/>
      <c r="AQ9" s="1194"/>
      <c r="AR9" s="1194"/>
      <c r="AS9" s="1194"/>
      <c r="AT9" s="1194"/>
    </row>
    <row r="10" spans="1:46" ht="13.5" customHeight="1" x14ac:dyDescent="0.15">
      <c r="A10" s="164" t="s">
        <v>1059</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M10" s="699"/>
      <c r="AN10" s="699"/>
      <c r="AO10" s="699"/>
      <c r="AP10" s="699"/>
      <c r="AQ10" s="1194"/>
      <c r="AR10" s="1194"/>
      <c r="AS10" s="1194"/>
      <c r="AT10" s="1194"/>
    </row>
    <row r="11" spans="1:46" ht="6.75" customHeight="1" x14ac:dyDescent="0.15">
      <c r="A11" s="164"/>
      <c r="C11" s="164"/>
      <c r="D11" s="164"/>
      <c r="E11" s="164"/>
      <c r="F11" s="164"/>
      <c r="G11" s="164"/>
      <c r="H11" s="164"/>
      <c r="I11" s="164"/>
      <c r="J11" s="164"/>
      <c r="K11" s="164"/>
      <c r="L11" s="164"/>
      <c r="M11" s="164"/>
      <c r="N11" s="164"/>
      <c r="O11" s="164"/>
      <c r="P11" s="164"/>
      <c r="Q11" s="164"/>
      <c r="R11" s="164"/>
      <c r="S11" s="164"/>
      <c r="T11" s="164"/>
      <c r="U11" s="164"/>
      <c r="V11" s="164"/>
      <c r="W11" s="164"/>
      <c r="X11" s="162"/>
      <c r="Y11" s="162"/>
      <c r="Z11" s="164"/>
      <c r="AA11" s="164"/>
      <c r="AB11" s="164"/>
      <c r="AC11" s="164"/>
      <c r="AD11" s="164"/>
      <c r="AE11" s="164"/>
      <c r="AF11" s="164"/>
      <c r="AG11" s="164"/>
      <c r="AH11" s="164"/>
      <c r="AI11" s="164"/>
      <c r="AM11" s="699"/>
      <c r="AN11" s="699"/>
      <c r="AO11" s="699"/>
      <c r="AP11" s="699"/>
      <c r="AQ11" s="1194"/>
      <c r="AR11" s="1194"/>
      <c r="AS11" s="1194"/>
      <c r="AT11" s="1194"/>
    </row>
    <row r="12" spans="1:46" ht="13.5" customHeight="1" x14ac:dyDescent="0.15">
      <c r="A12" s="164" t="s">
        <v>35</v>
      </c>
      <c r="C12" s="164"/>
      <c r="D12" s="164"/>
      <c r="E12" s="164"/>
      <c r="F12" s="164"/>
      <c r="G12" s="164"/>
      <c r="H12" s="164"/>
      <c r="I12" s="164"/>
      <c r="J12" s="164"/>
      <c r="K12" s="164"/>
      <c r="L12" s="164"/>
      <c r="M12" s="164"/>
      <c r="N12" s="164"/>
      <c r="O12" s="164"/>
      <c r="P12" s="164"/>
      <c r="Q12" s="164"/>
      <c r="R12" s="164"/>
      <c r="S12" s="164"/>
      <c r="T12" s="164"/>
      <c r="U12" s="164"/>
      <c r="V12" s="164"/>
      <c r="W12" s="164"/>
      <c r="X12" s="162"/>
      <c r="Y12" s="162"/>
      <c r="Z12" s="164"/>
      <c r="AA12" s="164"/>
      <c r="AB12" s="164"/>
      <c r="AC12" s="164"/>
      <c r="AD12" s="164"/>
      <c r="AE12" s="164"/>
      <c r="AF12" s="164"/>
      <c r="AG12" s="164"/>
      <c r="AH12" s="164"/>
      <c r="AI12" s="164"/>
      <c r="AM12" s="699"/>
      <c r="AN12" s="699"/>
      <c r="AO12" s="699"/>
      <c r="AP12" s="699"/>
      <c r="AQ12" s="1194"/>
      <c r="AR12" s="1194"/>
      <c r="AS12" s="1194"/>
      <c r="AT12" s="1194"/>
    </row>
    <row r="13" spans="1:46" ht="6.75" customHeight="1" x14ac:dyDescent="0.15">
      <c r="A13" s="164"/>
      <c r="C13" s="164"/>
      <c r="D13" s="164"/>
      <c r="E13" s="164"/>
      <c r="F13" s="164"/>
      <c r="G13" s="164"/>
      <c r="H13" s="164"/>
      <c r="I13" s="164"/>
      <c r="J13" s="164"/>
      <c r="K13" s="164"/>
      <c r="L13" s="164"/>
      <c r="M13" s="164"/>
      <c r="N13" s="164"/>
      <c r="O13" s="164"/>
      <c r="P13" s="164"/>
      <c r="Q13" s="164"/>
      <c r="R13" s="164"/>
      <c r="S13" s="164"/>
      <c r="T13" s="164"/>
      <c r="U13" s="164"/>
      <c r="V13" s="164"/>
      <c r="W13" s="164"/>
      <c r="X13" s="162"/>
      <c r="Y13" s="162"/>
      <c r="Z13" s="164"/>
      <c r="AA13" s="164"/>
      <c r="AB13" s="164"/>
      <c r="AC13" s="164"/>
      <c r="AD13" s="164"/>
      <c r="AE13" s="164"/>
      <c r="AF13" s="164"/>
      <c r="AG13" s="164"/>
      <c r="AH13" s="164"/>
      <c r="AI13" s="164"/>
      <c r="AM13" s="699"/>
      <c r="AN13" s="699"/>
      <c r="AO13" s="699"/>
      <c r="AP13" s="699"/>
      <c r="AQ13" s="1194"/>
      <c r="AR13" s="1194"/>
      <c r="AS13" s="1194"/>
      <c r="AT13" s="1194"/>
    </row>
    <row r="14" spans="1:46" ht="13.5" customHeight="1" x14ac:dyDescent="0.15">
      <c r="A14" s="164" t="s">
        <v>268</v>
      </c>
      <c r="C14" s="164"/>
      <c r="D14" s="164"/>
      <c r="E14" s="164"/>
      <c r="F14" s="164"/>
      <c r="G14" s="164"/>
      <c r="H14" s="164"/>
      <c r="I14" s="164"/>
      <c r="J14" s="164"/>
      <c r="K14" s="164"/>
      <c r="L14" s="164"/>
      <c r="M14" s="164"/>
      <c r="N14" s="164"/>
      <c r="O14" s="164"/>
      <c r="P14" s="164"/>
      <c r="Q14" s="164"/>
      <c r="R14" s="164"/>
      <c r="S14" s="164"/>
      <c r="T14" s="164"/>
      <c r="U14" s="164"/>
      <c r="V14" s="164"/>
      <c r="W14" s="164"/>
      <c r="X14" s="162"/>
      <c r="Y14" s="162"/>
      <c r="Z14" s="164"/>
      <c r="AA14" s="164"/>
      <c r="AB14" s="164"/>
      <c r="AC14" s="164"/>
      <c r="AD14" s="164"/>
      <c r="AE14" s="164"/>
      <c r="AF14" s="164"/>
      <c r="AG14" s="164"/>
      <c r="AH14" s="164"/>
      <c r="AI14" s="164"/>
    </row>
    <row r="15" spans="1:46" ht="13.5" customHeight="1" x14ac:dyDescent="0.15">
      <c r="A15" s="164"/>
      <c r="B15" s="164"/>
      <c r="C15" s="164"/>
      <c r="D15" s="500"/>
      <c r="E15" s="500"/>
      <c r="F15" s="164"/>
      <c r="G15" s="164"/>
      <c r="H15" s="164"/>
      <c r="I15" s="164"/>
      <c r="J15" s="164"/>
      <c r="K15" s="164"/>
      <c r="L15" s="164"/>
      <c r="M15" s="164"/>
      <c r="N15" s="164"/>
      <c r="O15" s="164"/>
      <c r="P15" s="164"/>
      <c r="Q15" s="164"/>
      <c r="R15" s="164"/>
      <c r="S15" s="164"/>
      <c r="T15" s="164"/>
      <c r="U15" s="164"/>
      <c r="V15" s="164"/>
      <c r="W15" s="164"/>
      <c r="X15" s="162"/>
      <c r="Y15" s="162"/>
      <c r="Z15" s="164"/>
      <c r="AA15" s="164"/>
      <c r="AB15" s="164"/>
      <c r="AC15" s="164"/>
      <c r="AD15" s="164"/>
      <c r="AE15" s="164"/>
      <c r="AF15" s="164"/>
      <c r="AG15" s="164"/>
      <c r="AH15" s="164"/>
      <c r="AI15" s="164"/>
    </row>
    <row r="16" spans="1:46" ht="13.5" customHeight="1" x14ac:dyDescent="0.15">
      <c r="A16" s="164"/>
      <c r="B16" s="164"/>
      <c r="C16" s="164"/>
      <c r="D16" s="500"/>
      <c r="E16" s="500"/>
      <c r="F16" s="164"/>
      <c r="G16" s="164"/>
      <c r="H16" s="164"/>
      <c r="I16" s="164"/>
      <c r="J16" s="164"/>
      <c r="K16" s="164"/>
      <c r="L16" s="164"/>
      <c r="M16" s="164"/>
      <c r="N16" s="164"/>
      <c r="O16" s="164"/>
      <c r="P16" s="164"/>
      <c r="Q16" s="164"/>
      <c r="R16" s="164"/>
      <c r="S16" s="164"/>
      <c r="T16" s="164"/>
      <c r="U16" s="164"/>
      <c r="V16" s="164"/>
      <c r="W16" s="164"/>
      <c r="X16" s="162"/>
      <c r="Y16" s="162"/>
      <c r="Z16" s="164"/>
      <c r="AA16" s="164"/>
      <c r="AB16" s="164"/>
      <c r="AC16" s="164"/>
      <c r="AD16" s="164"/>
      <c r="AE16" s="164"/>
      <c r="AF16" s="164"/>
      <c r="AG16" s="164"/>
      <c r="AH16" s="164"/>
      <c r="AI16" s="164"/>
    </row>
    <row r="17" spans="1:40" ht="13.5" customHeight="1" x14ac:dyDescent="0.1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18" spans="1:40" ht="13.5" customHeight="1" x14ac:dyDescent="0.15">
      <c r="A18" s="164"/>
      <c r="B18" s="164"/>
      <c r="C18" s="164" t="s">
        <v>269</v>
      </c>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M18" s="474" t="s">
        <v>1068</v>
      </c>
    </row>
    <row r="19" spans="1:40" ht="6.75" customHeight="1" x14ac:dyDescent="0.15">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row>
    <row r="20" spans="1:40" ht="13.5" customHeight="1" x14ac:dyDescent="0.15">
      <c r="A20" s="164"/>
      <c r="B20" s="164"/>
      <c r="C20" s="164"/>
      <c r="D20" s="164" t="s">
        <v>805</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row>
    <row r="21" spans="1:40" ht="13.5" customHeight="1" x14ac:dyDescent="0.15">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row>
    <row r="22" spans="1:40" ht="13.5" customHeight="1" x14ac:dyDescent="0.15">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M22" s="109"/>
      <c r="AN22" s="109"/>
    </row>
    <row r="23" spans="1:40" ht="13.5" customHeight="1" x14ac:dyDescent="0.15">
      <c r="A23" s="164"/>
      <c r="B23" s="164"/>
      <c r="C23" s="164"/>
      <c r="D23" s="164"/>
      <c r="E23" s="164"/>
      <c r="F23" s="164"/>
      <c r="G23" s="164"/>
      <c r="H23" s="164"/>
      <c r="I23" s="164"/>
      <c r="J23" s="164"/>
      <c r="K23" s="164"/>
      <c r="L23" s="164"/>
      <c r="M23" s="164"/>
      <c r="N23" s="164"/>
      <c r="O23" s="164"/>
      <c r="P23" s="164"/>
      <c r="Q23" s="287"/>
      <c r="R23" s="287"/>
      <c r="S23" s="287"/>
      <c r="T23" s="287"/>
      <c r="U23" s="287"/>
      <c r="V23" s="942" t="s">
        <v>964</v>
      </c>
      <c r="W23" s="942"/>
      <c r="X23" s="943"/>
      <c r="Y23" s="943"/>
      <c r="Z23" s="110" t="s">
        <v>212</v>
      </c>
      <c r="AA23" s="943"/>
      <c r="AB23" s="943"/>
      <c r="AC23" s="110" t="s">
        <v>125</v>
      </c>
      <c r="AD23" s="943"/>
      <c r="AE23" s="943"/>
      <c r="AF23" s="110" t="s">
        <v>214</v>
      </c>
      <c r="AG23" s="164"/>
      <c r="AH23" s="164"/>
      <c r="AI23" s="164"/>
      <c r="AM23" s="109" t="s">
        <v>1186</v>
      </c>
      <c r="AN23" s="109"/>
    </row>
    <row r="24" spans="1:40" ht="13.5" customHeight="1" x14ac:dyDescent="0.15">
      <c r="A24" s="164"/>
      <c r="B24" s="164"/>
      <c r="C24" s="164"/>
      <c r="D24" s="164"/>
      <c r="E24" s="164"/>
      <c r="F24" s="164"/>
      <c r="G24" s="164"/>
      <c r="H24" s="164"/>
      <c r="I24" s="164"/>
      <c r="J24" s="164"/>
      <c r="K24" s="164"/>
      <c r="L24" s="164"/>
      <c r="M24" s="164"/>
      <c r="N24" s="164"/>
      <c r="O24" s="164"/>
      <c r="P24" s="164"/>
      <c r="Q24" s="163"/>
      <c r="R24" s="163"/>
      <c r="S24" s="164"/>
      <c r="T24" s="162"/>
      <c r="U24" s="162"/>
      <c r="V24" s="164"/>
      <c r="W24" s="162"/>
      <c r="X24" s="162"/>
      <c r="Y24" s="164"/>
      <c r="Z24" s="164"/>
      <c r="AA24" s="164"/>
      <c r="AB24" s="164"/>
      <c r="AC24" s="164"/>
      <c r="AD24" s="164"/>
      <c r="AE24" s="164"/>
      <c r="AF24" s="164"/>
      <c r="AG24" s="164"/>
      <c r="AH24" s="164"/>
      <c r="AI24" s="164"/>
    </row>
    <row r="25" spans="1:40" ht="13.5" customHeight="1" x14ac:dyDescent="0.15">
      <c r="A25" s="164"/>
      <c r="B25" s="164"/>
      <c r="C25" s="164"/>
      <c r="D25" s="164"/>
      <c r="E25" s="164"/>
      <c r="F25" s="164"/>
      <c r="G25" s="164"/>
      <c r="H25" s="164"/>
      <c r="I25" s="164"/>
      <c r="J25" s="164"/>
      <c r="K25" s="164"/>
      <c r="L25" s="164"/>
      <c r="M25" s="164"/>
      <c r="N25" s="164"/>
      <c r="O25" s="162"/>
      <c r="P25" s="162"/>
      <c r="Q25" s="162"/>
      <c r="R25" s="162"/>
      <c r="S25" s="162"/>
      <c r="T25" s="162"/>
      <c r="U25" s="162"/>
      <c r="V25" s="212"/>
      <c r="W25" s="212"/>
      <c r="X25" s="212"/>
      <c r="Y25" s="212"/>
      <c r="Z25" s="212"/>
      <c r="AA25" s="212"/>
      <c r="AB25" s="212"/>
      <c r="AC25" s="212"/>
      <c r="AD25" s="212"/>
      <c r="AE25" s="212"/>
      <c r="AF25" s="212"/>
      <c r="AG25" s="212"/>
      <c r="AH25" s="212"/>
      <c r="AI25" s="212"/>
      <c r="AM25" s="422"/>
    </row>
    <row r="26" spans="1:40" ht="13.5" customHeight="1" x14ac:dyDescent="0.15">
      <c r="A26" s="164"/>
      <c r="B26" s="164"/>
      <c r="C26" s="164"/>
      <c r="D26" s="164"/>
      <c r="E26" s="164"/>
      <c r="F26" s="164"/>
      <c r="G26" s="164"/>
      <c r="H26" s="164"/>
      <c r="I26" s="164"/>
      <c r="J26" s="164"/>
      <c r="K26" s="164"/>
      <c r="L26" s="164"/>
      <c r="M26" s="164"/>
      <c r="N26" s="164"/>
      <c r="O26" s="164"/>
      <c r="P26" s="164"/>
      <c r="R26" s="164"/>
      <c r="S26" s="164"/>
      <c r="T26" s="163" t="s">
        <v>8</v>
      </c>
      <c r="U26" s="164"/>
      <c r="V26" s="1203" t="str">
        <f>IF(確１面!V26="","",確１面!V26)</f>
        <v/>
      </c>
      <c r="W26" s="1203"/>
      <c r="X26" s="1203"/>
      <c r="Y26" s="1203"/>
      <c r="Z26" s="1203"/>
      <c r="AA26" s="1203"/>
      <c r="AB26" s="1203"/>
      <c r="AC26" s="1203"/>
      <c r="AD26" s="1203"/>
      <c r="AE26" s="1203"/>
      <c r="AF26" s="1203"/>
      <c r="AG26" s="1203"/>
      <c r="AH26" s="1203"/>
      <c r="AI26" s="1203"/>
      <c r="AM26" s="116" t="s">
        <v>972</v>
      </c>
    </row>
    <row r="27" spans="1:40" ht="6" customHeight="1" x14ac:dyDescent="0.15">
      <c r="A27" s="164"/>
      <c r="B27" s="164"/>
      <c r="C27" s="164"/>
      <c r="D27" s="164"/>
      <c r="E27" s="164"/>
      <c r="F27" s="164"/>
      <c r="G27" s="164"/>
      <c r="H27" s="164"/>
      <c r="I27" s="164"/>
      <c r="J27" s="164"/>
      <c r="K27" s="164"/>
      <c r="L27" s="164"/>
      <c r="M27" s="164"/>
      <c r="N27" s="164"/>
      <c r="O27" s="164"/>
      <c r="P27" s="164"/>
      <c r="Q27" s="164"/>
      <c r="R27" s="162"/>
      <c r="S27" s="162"/>
      <c r="T27" s="162"/>
      <c r="U27" s="162"/>
      <c r="V27" s="210"/>
      <c r="W27" s="210"/>
      <c r="X27" s="210"/>
      <c r="Y27" s="210"/>
      <c r="Z27" s="210"/>
      <c r="AA27" s="210"/>
      <c r="AB27" s="210"/>
      <c r="AC27" s="210"/>
      <c r="AD27" s="211"/>
      <c r="AE27" s="212"/>
      <c r="AF27" s="212"/>
      <c r="AG27" s="164"/>
      <c r="AH27" s="164"/>
      <c r="AI27" s="164"/>
    </row>
    <row r="28" spans="1:40" ht="13.5" customHeight="1" x14ac:dyDescent="0.15">
      <c r="A28" s="164"/>
      <c r="B28" s="164"/>
      <c r="C28" s="164"/>
      <c r="D28" s="164"/>
      <c r="E28" s="164"/>
      <c r="F28" s="164" t="str">
        <f>IF(確１面!D28="","",確１面!D28)</f>
        <v/>
      </c>
      <c r="G28" s="164"/>
      <c r="H28" s="164"/>
      <c r="I28" s="164"/>
      <c r="J28" s="164"/>
      <c r="K28" s="164"/>
      <c r="L28" s="164"/>
      <c r="M28" s="164"/>
      <c r="N28" s="164"/>
      <c r="O28" s="164"/>
      <c r="P28" s="164"/>
      <c r="Q28" s="164"/>
      <c r="R28" s="164"/>
      <c r="S28" s="164"/>
      <c r="T28" s="164"/>
      <c r="U28" s="164"/>
      <c r="V28" s="1203" t="str">
        <f>IF(確１面!V28="","",確１面!V28)</f>
        <v/>
      </c>
      <c r="W28" s="1203"/>
      <c r="X28" s="1203"/>
      <c r="Y28" s="1203"/>
      <c r="Z28" s="1203"/>
      <c r="AA28" s="1203"/>
      <c r="AB28" s="1203"/>
      <c r="AC28" s="1203"/>
      <c r="AD28" s="1203"/>
      <c r="AE28" s="1203"/>
      <c r="AF28" s="1203"/>
      <c r="AG28" s="1203"/>
      <c r="AH28" s="1203"/>
      <c r="AI28" s="1203"/>
    </row>
    <row r="29" spans="1:40" ht="6" customHeight="1" x14ac:dyDescent="0.15">
      <c r="A29" s="164"/>
      <c r="B29" s="164"/>
      <c r="C29" s="164"/>
      <c r="D29" s="164"/>
      <c r="E29" s="164"/>
      <c r="F29" s="164"/>
      <c r="G29" s="164"/>
      <c r="H29" s="164"/>
      <c r="I29" s="164"/>
      <c r="J29" s="164"/>
      <c r="K29" s="164"/>
      <c r="L29" s="164"/>
      <c r="M29" s="164"/>
      <c r="N29" s="164"/>
      <c r="O29" s="164"/>
      <c r="P29" s="164"/>
      <c r="Q29" s="164"/>
      <c r="R29" s="162"/>
      <c r="S29" s="162"/>
      <c r="T29" s="162"/>
      <c r="U29" s="162"/>
      <c r="V29" s="210"/>
      <c r="W29" s="210"/>
      <c r="X29" s="210"/>
      <c r="Y29" s="210"/>
      <c r="Z29" s="210"/>
      <c r="AA29" s="210"/>
      <c r="AB29" s="210"/>
      <c r="AC29" s="210"/>
      <c r="AD29" s="211"/>
      <c r="AE29" s="212"/>
      <c r="AF29" s="212"/>
      <c r="AG29" s="164"/>
      <c r="AH29" s="164"/>
      <c r="AI29" s="164"/>
    </row>
    <row r="30" spans="1:40" ht="13.5" customHeight="1" x14ac:dyDescent="0.15">
      <c r="A30" s="164"/>
      <c r="B30" s="164"/>
      <c r="C30" s="164"/>
      <c r="D30" s="164"/>
      <c r="E30" s="164"/>
      <c r="F30" s="164" t="str">
        <f>IF(確１面!D30="","",確１面!D30)</f>
        <v/>
      </c>
      <c r="G30" s="164"/>
      <c r="H30" s="164"/>
      <c r="I30" s="164"/>
      <c r="J30" s="164"/>
      <c r="K30" s="164"/>
      <c r="L30" s="164"/>
      <c r="M30" s="164"/>
      <c r="N30" s="164"/>
      <c r="O30" s="164"/>
      <c r="P30" s="164"/>
      <c r="Q30" s="164"/>
      <c r="R30" s="164"/>
      <c r="S30" s="164"/>
      <c r="T30" s="164"/>
      <c r="U30" s="164"/>
      <c r="V30" s="1203" t="str">
        <f>IF(確１面!V30="","",確１面!V30)</f>
        <v/>
      </c>
      <c r="W30" s="1203"/>
      <c r="X30" s="1203"/>
      <c r="Y30" s="1203"/>
      <c r="Z30" s="1203"/>
      <c r="AA30" s="1203"/>
      <c r="AB30" s="1203"/>
      <c r="AC30" s="1203"/>
      <c r="AD30" s="1203"/>
      <c r="AE30" s="1203"/>
      <c r="AF30" s="1203"/>
      <c r="AG30" s="1203"/>
      <c r="AH30" s="1203"/>
      <c r="AI30" s="1203"/>
    </row>
    <row r="31" spans="1:40" ht="6" customHeight="1" x14ac:dyDescent="0.15">
      <c r="A31" s="164"/>
      <c r="B31" s="164"/>
      <c r="C31" s="164"/>
      <c r="D31" s="164"/>
      <c r="E31" s="164"/>
      <c r="F31" s="164"/>
      <c r="G31" s="164"/>
      <c r="H31" s="164"/>
      <c r="I31" s="164"/>
      <c r="J31" s="164"/>
      <c r="K31" s="164"/>
      <c r="L31" s="164"/>
      <c r="M31" s="164"/>
      <c r="N31" s="164"/>
      <c r="O31" s="164"/>
      <c r="P31" s="164"/>
      <c r="Q31" s="164"/>
      <c r="R31" s="162"/>
      <c r="S31" s="162"/>
      <c r="T31" s="162"/>
      <c r="U31" s="162"/>
      <c r="V31" s="210"/>
      <c r="W31" s="210"/>
      <c r="X31" s="210"/>
      <c r="Y31" s="210"/>
      <c r="Z31" s="210"/>
      <c r="AA31" s="210"/>
      <c r="AB31" s="210"/>
      <c r="AC31" s="210"/>
      <c r="AD31" s="211"/>
      <c r="AE31" s="212"/>
      <c r="AF31" s="212"/>
      <c r="AG31" s="164"/>
      <c r="AH31" s="164"/>
      <c r="AI31" s="164"/>
    </row>
    <row r="32" spans="1:40" ht="12.75" customHeight="1" x14ac:dyDescent="0.15">
      <c r="A32" s="164"/>
      <c r="B32" s="164"/>
      <c r="C32" s="164"/>
      <c r="D32" s="164"/>
      <c r="E32" s="164"/>
      <c r="F32" s="164"/>
      <c r="G32" s="164"/>
      <c r="H32" s="164"/>
      <c r="I32" s="164"/>
      <c r="J32" s="164"/>
      <c r="K32" s="164"/>
      <c r="L32" s="164"/>
      <c r="M32" s="164"/>
      <c r="N32" s="164"/>
      <c r="O32" s="164"/>
      <c r="P32" s="164"/>
      <c r="Q32" s="164"/>
      <c r="R32" s="162"/>
      <c r="S32" s="162"/>
      <c r="T32" s="162"/>
      <c r="U32" s="162"/>
      <c r="V32" s="1203" t="str">
        <f>IF(確１面!V32="","",確１面!V32)</f>
        <v/>
      </c>
      <c r="W32" s="1203"/>
      <c r="X32" s="1203"/>
      <c r="Y32" s="1203"/>
      <c r="Z32" s="1203"/>
      <c r="AA32" s="1203"/>
      <c r="AB32" s="1203"/>
      <c r="AC32" s="1203"/>
      <c r="AD32" s="1203"/>
      <c r="AE32" s="1203"/>
      <c r="AF32" s="1203"/>
      <c r="AG32" s="1203"/>
      <c r="AH32" s="1203"/>
      <c r="AI32" s="1203"/>
    </row>
    <row r="33" spans="1:46" ht="6" customHeight="1" x14ac:dyDescent="0.15">
      <c r="A33" s="164"/>
      <c r="B33" s="164"/>
      <c r="C33" s="164"/>
      <c r="D33" s="164"/>
      <c r="E33" s="164"/>
      <c r="F33" s="164"/>
      <c r="G33" s="164"/>
      <c r="H33" s="164"/>
      <c r="I33" s="164"/>
      <c r="J33" s="164"/>
      <c r="K33" s="164"/>
      <c r="L33" s="164"/>
      <c r="M33" s="164"/>
      <c r="N33" s="164"/>
      <c r="O33" s="164"/>
      <c r="P33" s="164"/>
      <c r="Q33" s="164"/>
      <c r="R33" s="162"/>
      <c r="S33" s="162"/>
      <c r="T33" s="162"/>
      <c r="U33" s="162"/>
      <c r="V33" s="162"/>
      <c r="W33" s="162"/>
      <c r="X33" s="162"/>
      <c r="Y33" s="162"/>
      <c r="Z33" s="162"/>
      <c r="AA33" s="162"/>
      <c r="AB33" s="162"/>
      <c r="AC33" s="162"/>
      <c r="AD33" s="163"/>
      <c r="AE33" s="164"/>
      <c r="AF33" s="164"/>
      <c r="AG33" s="164"/>
      <c r="AH33" s="164"/>
      <c r="AI33" s="164"/>
    </row>
    <row r="34" spans="1:46" ht="6.75" customHeight="1" x14ac:dyDescent="0.1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1:46" ht="13.5" customHeight="1" x14ac:dyDescent="0.15">
      <c r="A35" s="164"/>
      <c r="B35" s="164" t="s">
        <v>36</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1:46" ht="6.75" customHeight="1" x14ac:dyDescent="0.15">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1:46" ht="13.5" customHeight="1" x14ac:dyDescent="0.15">
      <c r="A37" s="164"/>
      <c r="B37" s="164"/>
      <c r="C37" s="164"/>
      <c r="D37" s="164"/>
      <c r="E37" s="164"/>
      <c r="F37" s="164"/>
      <c r="G37" s="164"/>
      <c r="H37" s="164"/>
      <c r="I37" s="164"/>
      <c r="J37" s="164"/>
      <c r="K37" s="164"/>
      <c r="L37" s="164"/>
      <c r="M37" s="164"/>
      <c r="N37" s="164"/>
      <c r="O37" s="164"/>
      <c r="P37" s="164"/>
      <c r="Q37" s="186"/>
      <c r="R37" s="186"/>
      <c r="S37" s="186"/>
      <c r="T37" s="112" t="s">
        <v>37</v>
      </c>
      <c r="U37" s="164"/>
      <c r="V37" s="1196" t="str">
        <f>IF(確２面!K139="","",確２面!K139)</f>
        <v/>
      </c>
      <c r="W37" s="1196"/>
      <c r="X37" s="1196"/>
      <c r="Y37" s="1196"/>
      <c r="Z37" s="1196"/>
      <c r="AA37" s="1196"/>
      <c r="AB37" s="1196"/>
      <c r="AC37" s="1196"/>
      <c r="AD37" s="1196"/>
      <c r="AE37" s="1196"/>
      <c r="AF37" s="1196"/>
      <c r="AG37" s="163"/>
      <c r="AH37" s="164"/>
      <c r="AI37" s="164"/>
      <c r="AM37" s="116" t="s">
        <v>972</v>
      </c>
    </row>
    <row r="38" spans="1:46" ht="6.75" customHeight="1" x14ac:dyDescent="0.15">
      <c r="A38" s="503"/>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row>
    <row r="39" spans="1:46" ht="6.75" customHeight="1" x14ac:dyDescent="0.1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1:46" ht="12.75" customHeight="1" x14ac:dyDescent="0.15">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row>
    <row r="41" spans="1:46" ht="13.5" customHeight="1" x14ac:dyDescent="0.15">
      <c r="A41" s="164"/>
      <c r="B41" s="504" t="s">
        <v>38</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row>
    <row r="42" spans="1:46" ht="6.75" customHeight="1" x14ac:dyDescent="0.15">
      <c r="A42" s="164"/>
      <c r="B42" s="164"/>
      <c r="C42" s="164"/>
      <c r="D42" s="50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row>
    <row r="43" spans="1:46" ht="13.5" customHeight="1" x14ac:dyDescent="0.15">
      <c r="A43" s="504"/>
      <c r="B43" s="504"/>
      <c r="C43" s="164"/>
      <c r="D43" s="164"/>
      <c r="E43" s="164"/>
      <c r="F43" s="162" t="s">
        <v>139</v>
      </c>
      <c r="G43" s="164" t="s">
        <v>40</v>
      </c>
      <c r="H43" s="164"/>
      <c r="I43" s="164"/>
      <c r="J43" s="164"/>
      <c r="K43" s="164"/>
      <c r="L43" s="164"/>
      <c r="M43" s="164"/>
      <c r="N43" s="164"/>
      <c r="O43" s="164"/>
      <c r="P43" s="164"/>
      <c r="Q43" s="164"/>
      <c r="R43" s="164"/>
      <c r="S43" s="505" t="s">
        <v>17</v>
      </c>
      <c r="T43" s="164" t="s">
        <v>41</v>
      </c>
      <c r="U43" s="164"/>
      <c r="V43" s="164"/>
      <c r="W43" s="164"/>
      <c r="X43" s="164"/>
      <c r="Y43" s="164"/>
      <c r="Z43" s="162"/>
      <c r="AA43" s="164"/>
      <c r="AB43" s="164"/>
      <c r="AC43" s="164"/>
      <c r="AD43" s="164"/>
      <c r="AE43" s="164"/>
      <c r="AF43" s="164"/>
      <c r="AG43" s="164"/>
      <c r="AH43" s="164"/>
      <c r="AI43" s="164"/>
    </row>
    <row r="44" spans="1:46" ht="6.75" customHeight="1" x14ac:dyDescent="0.15">
      <c r="A44" s="504"/>
      <c r="B44" s="504"/>
      <c r="C44" s="164"/>
      <c r="D44" s="164"/>
      <c r="E44" s="164"/>
      <c r="F44" s="164"/>
      <c r="G44" s="164"/>
      <c r="H44" s="164"/>
      <c r="I44" s="164"/>
      <c r="J44" s="164"/>
      <c r="K44" s="164"/>
      <c r="L44" s="164"/>
      <c r="M44" s="164"/>
      <c r="N44" s="164"/>
      <c r="O44" s="164"/>
      <c r="P44" s="164"/>
      <c r="Q44" s="164"/>
      <c r="R44" s="164"/>
      <c r="S44" s="164"/>
      <c r="T44" s="164"/>
      <c r="U44" s="164"/>
      <c r="V44" s="164"/>
      <c r="W44" s="164"/>
      <c r="X44" s="162"/>
      <c r="Y44" s="164"/>
      <c r="Z44" s="164"/>
      <c r="AA44" s="164"/>
      <c r="AB44" s="164"/>
      <c r="AC44" s="164"/>
      <c r="AD44" s="164"/>
      <c r="AE44" s="164"/>
      <c r="AF44" s="164"/>
      <c r="AG44" s="164"/>
      <c r="AH44" s="164"/>
      <c r="AI44" s="164"/>
    </row>
    <row r="45" spans="1:46" ht="13.5" customHeight="1" x14ac:dyDescent="0.15">
      <c r="A45" s="504"/>
      <c r="B45" s="504"/>
      <c r="C45" s="164"/>
      <c r="D45" s="164"/>
      <c r="E45" s="164"/>
      <c r="F45" s="505" t="s">
        <v>17</v>
      </c>
      <c r="G45" s="164" t="s">
        <v>42</v>
      </c>
      <c r="H45" s="164"/>
      <c r="I45" s="164"/>
      <c r="J45" s="164"/>
      <c r="K45" s="164"/>
      <c r="L45" s="164"/>
      <c r="M45" s="164"/>
      <c r="N45" s="164"/>
      <c r="O45" s="1202"/>
      <c r="P45" s="1202"/>
      <c r="Q45" s="1202"/>
      <c r="R45" s="164"/>
      <c r="S45" s="505" t="s">
        <v>17</v>
      </c>
      <c r="T45" s="500" t="s">
        <v>43</v>
      </c>
      <c r="U45" s="162"/>
      <c r="V45" s="164"/>
      <c r="W45" s="162"/>
      <c r="X45" s="164"/>
      <c r="Y45" s="164"/>
      <c r="Z45" s="162"/>
      <c r="AA45" s="164"/>
      <c r="AB45" s="164"/>
      <c r="AC45" s="164"/>
      <c r="AD45" s="164"/>
      <c r="AE45" s="164"/>
      <c r="AF45" s="164"/>
      <c r="AG45" s="164"/>
      <c r="AH45" s="164"/>
      <c r="AI45" s="164"/>
    </row>
    <row r="46" spans="1:46" ht="6.75" customHeight="1" x14ac:dyDescent="0.15">
      <c r="A46" s="504"/>
      <c r="B46" s="504"/>
      <c r="C46" s="164"/>
      <c r="D46" s="164"/>
      <c r="E46" s="164"/>
      <c r="F46" s="164"/>
      <c r="G46" s="164"/>
      <c r="H46" s="164"/>
      <c r="I46" s="164"/>
      <c r="J46" s="164"/>
      <c r="K46" s="164"/>
      <c r="L46" s="164"/>
      <c r="M46" s="164"/>
      <c r="N46" s="164"/>
      <c r="O46" s="164"/>
      <c r="P46" s="164"/>
      <c r="Q46" s="164"/>
      <c r="R46" s="164"/>
      <c r="S46" s="162"/>
      <c r="T46" s="162"/>
      <c r="U46" s="162"/>
      <c r="V46" s="162"/>
      <c r="W46" s="162"/>
      <c r="X46" s="162"/>
      <c r="Y46" s="164"/>
      <c r="Z46" s="164"/>
      <c r="AA46" s="164"/>
      <c r="AB46" s="164"/>
      <c r="AC46" s="164"/>
      <c r="AD46" s="164"/>
      <c r="AE46" s="164"/>
      <c r="AF46" s="164"/>
      <c r="AG46" s="164"/>
      <c r="AH46" s="164"/>
      <c r="AI46" s="164"/>
    </row>
    <row r="47" spans="1:46" ht="13.5" customHeight="1" x14ac:dyDescent="0.15">
      <c r="A47" s="504"/>
      <c r="B47" s="504"/>
      <c r="C47" s="164"/>
      <c r="D47" s="164"/>
      <c r="E47" s="164"/>
      <c r="F47" s="505" t="s">
        <v>17</v>
      </c>
      <c r="G47" s="164" t="s">
        <v>44</v>
      </c>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M47" s="427"/>
      <c r="AN47" s="427"/>
      <c r="AO47" s="419"/>
      <c r="AP47" s="427"/>
      <c r="AQ47" s="419"/>
      <c r="AR47" s="419"/>
      <c r="AS47" s="427"/>
      <c r="AT47" s="427"/>
    </row>
    <row r="48" spans="1:46" ht="13.5" customHeight="1" x14ac:dyDescent="0.15">
      <c r="A48" s="504"/>
      <c r="B48" s="50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M48" s="738"/>
      <c r="AN48" s="738"/>
      <c r="AO48" s="738"/>
      <c r="AP48" s="738"/>
      <c r="AQ48" s="738"/>
      <c r="AR48" s="738"/>
      <c r="AS48" s="699"/>
      <c r="AT48" s="699"/>
    </row>
    <row r="49" spans="1:60" ht="13.5" customHeight="1" x14ac:dyDescent="0.15">
      <c r="A49" s="504"/>
      <c r="B49" s="50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M49" s="699"/>
      <c r="AN49" s="699"/>
      <c r="AO49" s="699"/>
      <c r="AP49" s="699"/>
      <c r="AQ49" s="702"/>
      <c r="AR49" s="702"/>
      <c r="AS49" s="702"/>
      <c r="AT49" s="702"/>
    </row>
    <row r="50" spans="1:60" ht="13.5" customHeight="1" x14ac:dyDescent="0.15">
      <c r="A50" s="504"/>
      <c r="B50" s="50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M50" s="699"/>
      <c r="AN50" s="699"/>
      <c r="AO50" s="699"/>
      <c r="AP50" s="699"/>
      <c r="AQ50" s="702"/>
      <c r="AR50" s="702"/>
      <c r="AS50" s="702"/>
      <c r="AT50" s="702"/>
    </row>
    <row r="51" spans="1:60" ht="13.5" customHeight="1" x14ac:dyDescent="0.15">
      <c r="A51" s="504"/>
      <c r="B51" s="50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M51" s="427" t="s">
        <v>1314</v>
      </c>
      <c r="AN51" s="427"/>
      <c r="AO51" s="419"/>
      <c r="AP51" s="427"/>
      <c r="AQ51" s="419"/>
      <c r="AR51" s="419"/>
      <c r="AS51" s="427" t="s">
        <v>886</v>
      </c>
      <c r="AT51" s="427"/>
    </row>
    <row r="52" spans="1:60" ht="13.5" customHeight="1" x14ac:dyDescent="0.15">
      <c r="A52" s="253" t="s">
        <v>257</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166"/>
      <c r="AF52" s="166"/>
      <c r="AG52" s="166"/>
      <c r="AH52" s="166"/>
      <c r="AI52" s="506"/>
      <c r="AM52" s="692" t="s">
        <v>887</v>
      </c>
      <c r="AN52" s="692"/>
      <c r="AO52" s="692"/>
      <c r="AP52" s="692"/>
      <c r="AQ52" s="692" t="s">
        <v>967</v>
      </c>
      <c r="AR52" s="692"/>
      <c r="AS52" s="733" t="s">
        <v>968</v>
      </c>
      <c r="AT52" s="733"/>
    </row>
    <row r="53" spans="1:60" ht="13.5" customHeight="1" x14ac:dyDescent="0.15">
      <c r="A53" s="50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64"/>
      <c r="AF53" s="164"/>
      <c r="AG53" s="164"/>
      <c r="AH53" s="164"/>
      <c r="AI53" s="508"/>
      <c r="AM53" s="733" t="s">
        <v>889</v>
      </c>
      <c r="AN53" s="733"/>
      <c r="AO53" s="733"/>
      <c r="AP53" s="733"/>
      <c r="AQ53" s="1187">
        <v>21000</v>
      </c>
      <c r="AR53" s="1187"/>
      <c r="AS53" s="1187">
        <v>27000</v>
      </c>
      <c r="AT53" s="1187"/>
    </row>
    <row r="54" spans="1:60" ht="13.5" customHeight="1" x14ac:dyDescent="0.15">
      <c r="A54" s="50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64"/>
      <c r="AF54" s="164"/>
      <c r="AG54" s="164"/>
      <c r="AH54" s="164"/>
      <c r="AI54" s="508"/>
      <c r="AM54" s="733" t="s">
        <v>891</v>
      </c>
      <c r="AN54" s="733"/>
      <c r="AO54" s="733"/>
      <c r="AP54" s="733"/>
      <c r="AQ54" s="1187">
        <v>30000</v>
      </c>
      <c r="AR54" s="1187"/>
      <c r="AS54" s="1187">
        <v>36000</v>
      </c>
      <c r="AT54" s="1187"/>
    </row>
    <row r="55" spans="1:60" ht="13.5" customHeight="1" x14ac:dyDescent="0.15">
      <c r="A55" s="509"/>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503"/>
      <c r="AF55" s="503"/>
      <c r="AG55" s="503"/>
      <c r="AH55" s="503"/>
      <c r="AI55" s="510"/>
      <c r="AM55" s="733" t="s">
        <v>893</v>
      </c>
      <c r="AN55" s="733"/>
      <c r="AO55" s="733"/>
      <c r="AP55" s="733"/>
      <c r="AQ55" s="1187">
        <v>40000</v>
      </c>
      <c r="AR55" s="1187"/>
      <c r="AS55" s="1187">
        <v>51000</v>
      </c>
      <c r="AT55" s="1187"/>
    </row>
    <row r="56" spans="1:60" ht="13.5" customHeight="1" x14ac:dyDescent="0.15">
      <c r="A56" s="253" t="s">
        <v>9</v>
      </c>
      <c r="B56" s="254"/>
      <c r="C56" s="254"/>
      <c r="D56" s="254"/>
      <c r="E56" s="254"/>
      <c r="F56" s="254"/>
      <c r="G56" s="254"/>
      <c r="H56" s="262"/>
      <c r="I56" s="254" t="s">
        <v>45</v>
      </c>
      <c r="J56" s="254"/>
      <c r="K56" s="254"/>
      <c r="L56" s="254"/>
      <c r="M56" s="254"/>
      <c r="N56" s="506"/>
      <c r="O56" s="254" t="s">
        <v>46</v>
      </c>
      <c r="P56" s="254"/>
      <c r="Q56" s="254"/>
      <c r="R56" s="254"/>
      <c r="S56" s="166"/>
      <c r="T56" s="254"/>
      <c r="U56" s="262"/>
      <c r="V56" s="254" t="s">
        <v>258</v>
      </c>
      <c r="W56" s="254"/>
      <c r="X56" s="166"/>
      <c r="Y56" s="254"/>
      <c r="Z56" s="254"/>
      <c r="AA56" s="254"/>
      <c r="AB56" s="253" t="s">
        <v>270</v>
      </c>
      <c r="AC56" s="254"/>
      <c r="AD56" s="254"/>
      <c r="AE56" s="166"/>
      <c r="AF56" s="166"/>
      <c r="AG56" s="166"/>
      <c r="AH56" s="166"/>
      <c r="AI56" s="506"/>
      <c r="AM56" s="733" t="s">
        <v>894</v>
      </c>
      <c r="AN56" s="733"/>
      <c r="AO56" s="733"/>
      <c r="AP56" s="733"/>
      <c r="AQ56" s="1190">
        <v>68000</v>
      </c>
      <c r="AR56" s="1190"/>
      <c r="AS56" s="1190"/>
      <c r="AT56" s="1190"/>
      <c r="BA56" s="427"/>
      <c r="BB56" s="427"/>
      <c r="BC56" s="419"/>
      <c r="BD56" s="427"/>
      <c r="BE56" s="419"/>
      <c r="BF56" s="419"/>
      <c r="BG56" s="427"/>
      <c r="BH56" s="427"/>
    </row>
    <row r="57" spans="1:60" ht="13.5" customHeight="1" x14ac:dyDescent="0.15">
      <c r="A57" s="509"/>
      <c r="B57" s="263"/>
      <c r="C57" s="263"/>
      <c r="D57" s="263"/>
      <c r="E57" s="263"/>
      <c r="F57" s="263"/>
      <c r="G57" s="263"/>
      <c r="H57" s="264"/>
      <c r="I57" s="511"/>
      <c r="J57" s="263"/>
      <c r="K57" s="263"/>
      <c r="L57" s="263"/>
      <c r="M57" s="263"/>
      <c r="N57" s="264"/>
      <c r="O57" s="511"/>
      <c r="P57" s="263"/>
      <c r="Q57" s="263"/>
      <c r="R57" s="263"/>
      <c r="S57" s="263"/>
      <c r="T57" s="263"/>
      <c r="U57" s="264"/>
      <c r="V57" s="263"/>
      <c r="W57" s="263"/>
      <c r="X57" s="503"/>
      <c r="Y57" s="263"/>
      <c r="Z57" s="263"/>
      <c r="AA57" s="263"/>
      <c r="AB57" s="511"/>
      <c r="AC57" s="263"/>
      <c r="AD57" s="263"/>
      <c r="AE57" s="503"/>
      <c r="AF57" s="503"/>
      <c r="AG57" s="503"/>
      <c r="AH57" s="503"/>
      <c r="AI57" s="510"/>
      <c r="AM57" s="733" t="s">
        <v>895</v>
      </c>
      <c r="AN57" s="733"/>
      <c r="AO57" s="733"/>
      <c r="AP57" s="733"/>
      <c r="AQ57" s="1190">
        <v>100000</v>
      </c>
      <c r="AR57" s="1190"/>
      <c r="AS57" s="1190"/>
      <c r="AT57" s="1190"/>
      <c r="BA57" s="738"/>
      <c r="BB57" s="738"/>
      <c r="BC57" s="738"/>
      <c r="BD57" s="738"/>
      <c r="BE57" s="738"/>
      <c r="BF57" s="738"/>
      <c r="BG57" s="699"/>
      <c r="BH57" s="699"/>
    </row>
    <row r="58" spans="1:60" ht="13.5" customHeight="1" x14ac:dyDescent="0.15">
      <c r="A58" s="512" t="s">
        <v>966</v>
      </c>
      <c r="B58" s="513"/>
      <c r="C58" s="513"/>
      <c r="D58" s="513"/>
      <c r="E58" s="513"/>
      <c r="F58" s="513"/>
      <c r="G58" s="513"/>
      <c r="H58" s="514"/>
      <c r="I58" s="291" t="s">
        <v>274</v>
      </c>
      <c r="J58" s="291"/>
      <c r="K58" s="291"/>
      <c r="L58" s="291"/>
      <c r="M58" s="291"/>
      <c r="N58" s="291"/>
      <c r="O58" s="515" t="s">
        <v>275</v>
      </c>
      <c r="P58" s="291"/>
      <c r="Q58" s="291"/>
      <c r="R58" s="291"/>
      <c r="S58" s="291"/>
      <c r="T58" s="291"/>
      <c r="U58" s="516"/>
      <c r="V58" s="291" t="s">
        <v>277</v>
      </c>
      <c r="W58" s="291"/>
      <c r="X58" s="517"/>
      <c r="Y58" s="291"/>
      <c r="Z58" s="291"/>
      <c r="AA58" s="291"/>
      <c r="AB58" s="512" t="s">
        <v>966</v>
      </c>
      <c r="AC58" s="513"/>
      <c r="AD58" s="513"/>
      <c r="AE58" s="513"/>
      <c r="AF58" s="513"/>
      <c r="AG58" s="513"/>
      <c r="AH58" s="513"/>
      <c r="AI58" s="514"/>
      <c r="AM58" s="733" t="s">
        <v>896</v>
      </c>
      <c r="AN58" s="733"/>
      <c r="AO58" s="733"/>
      <c r="AP58" s="733"/>
      <c r="AQ58" s="1190">
        <v>140000</v>
      </c>
      <c r="AR58" s="1190"/>
      <c r="AS58" s="1190"/>
      <c r="AT58" s="1190"/>
      <c r="BA58" s="699"/>
      <c r="BB58" s="699"/>
      <c r="BC58" s="699"/>
      <c r="BD58" s="699"/>
      <c r="BE58" s="702"/>
      <c r="BF58" s="702"/>
      <c r="BG58" s="702"/>
      <c r="BH58" s="702"/>
    </row>
    <row r="59" spans="1:60" ht="13.5" customHeight="1" x14ac:dyDescent="0.15">
      <c r="A59" s="518"/>
      <c r="B59" s="110"/>
      <c r="C59" s="110"/>
      <c r="D59" s="110"/>
      <c r="E59" s="110"/>
      <c r="F59" s="110"/>
      <c r="G59" s="110"/>
      <c r="H59" s="266"/>
      <c r="I59" s="291"/>
      <c r="J59" s="291"/>
      <c r="K59" s="291"/>
      <c r="L59" s="291"/>
      <c r="M59" s="291"/>
      <c r="N59" s="291"/>
      <c r="O59" s="515"/>
      <c r="P59" s="291"/>
      <c r="Q59" s="291" t="s">
        <v>212</v>
      </c>
      <c r="R59" s="291"/>
      <c r="S59" s="291" t="s">
        <v>125</v>
      </c>
      <c r="T59" s="291"/>
      <c r="U59" s="516" t="s">
        <v>214</v>
      </c>
      <c r="V59" s="291"/>
      <c r="W59" s="291"/>
      <c r="X59" s="517"/>
      <c r="Y59" s="291"/>
      <c r="Z59" s="291"/>
      <c r="AA59" s="291"/>
      <c r="AB59" s="267"/>
      <c r="AC59" s="110"/>
      <c r="AD59" s="110"/>
      <c r="AE59" s="164"/>
      <c r="AF59" s="164"/>
      <c r="AG59" s="164"/>
      <c r="AH59" s="164"/>
      <c r="AI59" s="508"/>
      <c r="AM59" s="733" t="s">
        <v>897</v>
      </c>
      <c r="AN59" s="733"/>
      <c r="AO59" s="733"/>
      <c r="AP59" s="733"/>
      <c r="AQ59" s="1190">
        <v>180000</v>
      </c>
      <c r="AR59" s="1190"/>
      <c r="AS59" s="1190"/>
      <c r="AT59" s="1190"/>
      <c r="BA59" s="699"/>
      <c r="BB59" s="699"/>
      <c r="BC59" s="699"/>
      <c r="BD59" s="699"/>
      <c r="BE59" s="702"/>
      <c r="BF59" s="702"/>
      <c r="BG59" s="702"/>
      <c r="BH59" s="702"/>
    </row>
    <row r="60" spans="1:60" ht="13.5" customHeight="1" x14ac:dyDescent="0.15">
      <c r="A60" s="519"/>
      <c r="B60" s="263"/>
      <c r="C60" s="263"/>
      <c r="D60" s="263"/>
      <c r="E60" s="263"/>
      <c r="F60" s="263"/>
      <c r="G60" s="263"/>
      <c r="H60" s="264"/>
      <c r="I60" s="291"/>
      <c r="J60" s="291" t="s">
        <v>271</v>
      </c>
      <c r="K60" s="291"/>
      <c r="L60" s="291"/>
      <c r="M60" s="291"/>
      <c r="N60" s="291"/>
      <c r="O60" s="515"/>
      <c r="P60" s="291"/>
      <c r="Q60" s="291"/>
      <c r="R60" s="291"/>
      <c r="S60" s="291"/>
      <c r="T60" s="291"/>
      <c r="U60" s="516"/>
      <c r="V60" s="291"/>
      <c r="W60" s="291"/>
      <c r="X60" s="517"/>
      <c r="Y60" s="291"/>
      <c r="Z60" s="291"/>
      <c r="AA60" s="291"/>
      <c r="AB60" s="511"/>
      <c r="AC60" s="263"/>
      <c r="AD60" s="263"/>
      <c r="AE60" s="503"/>
      <c r="AF60" s="503"/>
      <c r="AG60" s="503"/>
      <c r="AH60" s="503"/>
      <c r="AI60" s="510"/>
      <c r="AM60" s="733" t="s">
        <v>899</v>
      </c>
      <c r="AN60" s="733"/>
      <c r="AO60" s="733"/>
      <c r="AP60" s="733"/>
      <c r="AQ60" s="1190">
        <v>230000</v>
      </c>
      <c r="AR60" s="1190"/>
      <c r="AS60" s="1190"/>
      <c r="AT60" s="1190"/>
      <c r="BA60" s="699"/>
      <c r="BB60" s="699"/>
      <c r="BC60" s="699"/>
      <c r="BD60" s="699"/>
      <c r="BE60" s="702"/>
      <c r="BF60" s="702"/>
      <c r="BG60" s="702"/>
      <c r="BH60" s="702"/>
    </row>
    <row r="61" spans="1:60" ht="13.5" customHeight="1" x14ac:dyDescent="0.15">
      <c r="A61" s="520" t="s">
        <v>809</v>
      </c>
      <c r="B61" s="166"/>
      <c r="C61" s="166"/>
      <c r="D61" s="166"/>
      <c r="E61" s="166"/>
      <c r="F61" s="166"/>
      <c r="G61" s="166"/>
      <c r="H61" s="506" t="s">
        <v>810</v>
      </c>
      <c r="I61" s="517"/>
      <c r="J61" s="291"/>
      <c r="K61" s="291"/>
      <c r="L61" s="291"/>
      <c r="M61" s="291"/>
      <c r="N61" s="291"/>
      <c r="O61" s="515"/>
      <c r="P61" s="291"/>
      <c r="Q61" s="291"/>
      <c r="R61" s="291"/>
      <c r="S61" s="291"/>
      <c r="T61" s="291"/>
      <c r="U61" s="516"/>
      <c r="V61" s="291"/>
      <c r="W61" s="291"/>
      <c r="X61" s="517"/>
      <c r="Y61" s="291"/>
      <c r="Z61" s="291"/>
      <c r="AA61" s="291"/>
      <c r="AB61" s="253" t="s">
        <v>665</v>
      </c>
      <c r="AC61" s="254"/>
      <c r="AD61" s="254"/>
      <c r="AE61" s="254"/>
      <c r="AF61" s="254"/>
      <c r="AG61" s="254"/>
      <c r="AH61" s="254"/>
      <c r="AI61" s="521" t="s">
        <v>160</v>
      </c>
      <c r="AM61" s="733" t="s">
        <v>900</v>
      </c>
      <c r="AN61" s="733"/>
      <c r="AO61" s="733"/>
      <c r="AP61" s="733"/>
      <c r="AQ61" s="1190">
        <v>280000</v>
      </c>
      <c r="AR61" s="1190"/>
      <c r="AS61" s="1190"/>
      <c r="AT61" s="1190"/>
      <c r="BA61" s="699"/>
      <c r="BB61" s="699"/>
      <c r="BC61" s="699"/>
      <c r="BD61" s="699"/>
      <c r="BE61" s="1194"/>
      <c r="BF61" s="1194"/>
      <c r="BG61" s="1194"/>
      <c r="BH61" s="1194"/>
    </row>
    <row r="62" spans="1:60" ht="13.5" customHeight="1" x14ac:dyDescent="0.15">
      <c r="A62" s="518"/>
      <c r="B62" s="110"/>
      <c r="C62" s="110"/>
      <c r="D62" s="110"/>
      <c r="E62" s="110"/>
      <c r="F62" s="110"/>
      <c r="G62" s="110"/>
      <c r="H62" s="266"/>
      <c r="I62" s="291"/>
      <c r="J62" s="291" t="s">
        <v>31</v>
      </c>
      <c r="K62" s="291"/>
      <c r="L62" s="291" t="s">
        <v>26</v>
      </c>
      <c r="M62" s="291"/>
      <c r="N62" s="291"/>
      <c r="O62" s="515"/>
      <c r="P62" s="291"/>
      <c r="Q62" s="291"/>
      <c r="R62" s="291"/>
      <c r="S62" s="291"/>
      <c r="T62" s="291"/>
      <c r="U62" s="516"/>
      <c r="V62" s="515"/>
      <c r="W62" s="291"/>
      <c r="X62" s="517"/>
      <c r="Y62" s="291"/>
      <c r="Z62" s="291"/>
      <c r="AA62" s="291"/>
      <c r="AB62" s="267"/>
      <c r="AC62" s="110"/>
      <c r="AD62" s="110"/>
      <c r="AE62" s="164"/>
      <c r="AF62" s="164"/>
      <c r="AG62" s="164"/>
      <c r="AH62" s="164"/>
      <c r="AI62" s="508"/>
      <c r="BA62" s="699"/>
      <c r="BB62" s="699"/>
      <c r="BC62" s="699"/>
      <c r="BD62" s="699"/>
      <c r="BE62" s="1194"/>
      <c r="BF62" s="1194"/>
      <c r="BG62" s="1194"/>
      <c r="BH62" s="1194"/>
    </row>
    <row r="63" spans="1:60" ht="13.5" customHeight="1" x14ac:dyDescent="0.15">
      <c r="A63" s="519"/>
      <c r="B63" s="263"/>
      <c r="C63" s="263"/>
      <c r="D63" s="263"/>
      <c r="E63" s="263"/>
      <c r="F63" s="263"/>
      <c r="G63" s="263"/>
      <c r="H63" s="264"/>
      <c r="I63" s="291"/>
      <c r="J63" s="291"/>
      <c r="K63" s="291"/>
      <c r="L63" s="291" t="s">
        <v>272</v>
      </c>
      <c r="M63" s="291"/>
      <c r="N63" s="291"/>
      <c r="O63" s="515" t="s">
        <v>276</v>
      </c>
      <c r="P63" s="291"/>
      <c r="V63" s="515"/>
      <c r="W63" s="291"/>
      <c r="X63" s="517"/>
      <c r="Y63" s="291"/>
      <c r="Z63" s="291"/>
      <c r="AA63" s="291"/>
      <c r="AB63" s="511"/>
      <c r="AC63" s="263"/>
      <c r="AD63" s="263"/>
      <c r="AE63" s="503"/>
      <c r="AF63" s="503"/>
      <c r="AG63" s="503"/>
      <c r="AH63" s="503"/>
      <c r="AI63" s="510"/>
      <c r="BA63" s="699"/>
      <c r="BB63" s="699"/>
      <c r="BC63" s="699"/>
      <c r="BD63" s="699"/>
      <c r="BE63" s="1194"/>
      <c r="BF63" s="1194"/>
      <c r="BG63" s="1194"/>
      <c r="BH63" s="1194"/>
    </row>
    <row r="64" spans="1:60" ht="13.5" customHeight="1" x14ac:dyDescent="0.15">
      <c r="A64" s="267" t="s">
        <v>1066</v>
      </c>
      <c r="B64" s="110"/>
      <c r="C64" s="110"/>
      <c r="D64" s="110"/>
      <c r="E64" s="110"/>
      <c r="F64" s="110"/>
      <c r="G64" s="110"/>
      <c r="H64" s="266"/>
      <c r="I64" s="291"/>
      <c r="J64" s="291"/>
      <c r="K64" s="291"/>
      <c r="L64" s="291" t="s">
        <v>27</v>
      </c>
      <c r="M64" s="291"/>
      <c r="N64" s="291"/>
      <c r="O64" s="515"/>
      <c r="P64" s="291"/>
      <c r="Q64" s="291" t="s">
        <v>212</v>
      </c>
      <c r="R64" s="291"/>
      <c r="S64" s="291" t="s">
        <v>126</v>
      </c>
      <c r="T64" s="291"/>
      <c r="U64" s="516" t="s">
        <v>214</v>
      </c>
      <c r="V64" s="291"/>
      <c r="W64" s="291"/>
      <c r="X64" s="517"/>
      <c r="Y64" s="291"/>
      <c r="Z64" s="291"/>
      <c r="AA64" s="291"/>
      <c r="AB64" s="267" t="s">
        <v>1066</v>
      </c>
      <c r="AC64" s="110"/>
      <c r="AD64" s="110"/>
      <c r="AE64" s="164"/>
      <c r="AF64" s="164"/>
      <c r="AG64" s="164"/>
      <c r="AH64" s="164"/>
      <c r="AI64" s="508"/>
      <c r="BA64" s="699"/>
      <c r="BB64" s="699"/>
      <c r="BC64" s="699"/>
      <c r="BD64" s="699"/>
      <c r="BE64" s="1194"/>
      <c r="BF64" s="1194"/>
      <c r="BG64" s="1194"/>
      <c r="BH64" s="1194"/>
    </row>
    <row r="65" spans="1:60" ht="13.5" customHeight="1" x14ac:dyDescent="0.15">
      <c r="A65" s="518"/>
      <c r="B65" s="110"/>
      <c r="C65" s="110"/>
      <c r="D65" s="110"/>
      <c r="E65" s="110"/>
      <c r="F65" s="110"/>
      <c r="G65" s="110"/>
      <c r="H65" s="266"/>
      <c r="I65" s="291"/>
      <c r="J65" s="291"/>
      <c r="K65" s="291"/>
      <c r="L65" s="291" t="s">
        <v>273</v>
      </c>
      <c r="M65" s="291"/>
      <c r="N65" s="291"/>
      <c r="O65" s="515"/>
      <c r="P65" s="291"/>
      <c r="Q65" s="291"/>
      <c r="R65" s="291"/>
      <c r="S65" s="291"/>
      <c r="T65" s="291"/>
      <c r="U65" s="516"/>
      <c r="V65" s="291"/>
      <c r="W65" s="291"/>
      <c r="X65" s="291"/>
      <c r="Y65" s="291"/>
      <c r="Z65" s="291"/>
      <c r="AA65" s="291"/>
      <c r="AB65" s="267"/>
      <c r="AC65" s="110"/>
      <c r="AD65" s="110"/>
      <c r="AE65" s="164"/>
      <c r="AF65" s="164"/>
      <c r="AG65" s="164"/>
      <c r="AH65" s="164"/>
      <c r="AI65" s="508"/>
      <c r="BA65" s="699"/>
      <c r="BB65" s="699"/>
      <c r="BC65" s="699"/>
      <c r="BD65" s="699"/>
      <c r="BE65" s="1194"/>
      <c r="BF65" s="1194"/>
      <c r="BG65" s="1194"/>
      <c r="BH65" s="1194"/>
    </row>
    <row r="66" spans="1:60" ht="13.5" customHeight="1" x14ac:dyDescent="0.15">
      <c r="A66" s="519"/>
      <c r="B66" s="263"/>
      <c r="C66" s="263"/>
      <c r="D66" s="263"/>
      <c r="E66" s="263"/>
      <c r="F66" s="263"/>
      <c r="G66" s="263"/>
      <c r="H66" s="264"/>
      <c r="I66" s="522"/>
      <c r="J66" s="522"/>
      <c r="K66" s="522"/>
      <c r="L66" s="522"/>
      <c r="M66" s="522"/>
      <c r="N66" s="522"/>
      <c r="O66" s="523"/>
      <c r="P66" s="522"/>
      <c r="Q66" s="522"/>
      <c r="R66" s="522"/>
      <c r="S66" s="522"/>
      <c r="T66" s="522"/>
      <c r="U66" s="524"/>
      <c r="V66" s="522"/>
      <c r="W66" s="522"/>
      <c r="X66" s="522"/>
      <c r="Y66" s="522"/>
      <c r="Z66" s="522"/>
      <c r="AA66" s="522"/>
      <c r="AB66" s="511"/>
      <c r="AC66" s="263"/>
      <c r="AD66" s="263"/>
      <c r="AE66" s="503"/>
      <c r="AF66" s="503"/>
      <c r="AG66" s="503"/>
      <c r="AH66" s="503"/>
      <c r="AI66" s="510"/>
      <c r="BA66" s="699"/>
      <c r="BB66" s="699"/>
      <c r="BC66" s="699"/>
      <c r="BD66" s="699"/>
      <c r="BE66" s="1194"/>
      <c r="BF66" s="1194"/>
      <c r="BG66" s="1194"/>
      <c r="BH66" s="1194"/>
    </row>
    <row r="67" spans="1:60" ht="13.5" customHeight="1" x14ac:dyDescent="0.15">
      <c r="A67" s="166"/>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166"/>
      <c r="AF67" s="166"/>
      <c r="AG67" s="166"/>
      <c r="AH67" s="166"/>
      <c r="AI67" s="166"/>
    </row>
    <row r="68" spans="1:60" ht="13.5" customHeight="1" x14ac:dyDescent="0.15">
      <c r="A68" s="164"/>
      <c r="B68" s="164"/>
      <c r="C68" s="164"/>
      <c r="D68" s="164"/>
      <c r="E68" s="164"/>
      <c r="F68" s="164"/>
      <c r="G68" s="517" t="s">
        <v>508</v>
      </c>
      <c r="H68" s="164"/>
      <c r="I68" s="164"/>
      <c r="J68" s="164"/>
      <c r="K68" s="164"/>
      <c r="L68" s="164"/>
      <c r="M68" s="164"/>
      <c r="N68" s="517"/>
      <c r="O68" s="164"/>
      <c r="P68" s="1200"/>
      <c r="Q68" s="1200"/>
      <c r="R68" s="1200"/>
      <c r="S68" s="1200"/>
      <c r="T68" s="1200"/>
      <c r="U68" s="1200"/>
      <c r="V68" s="1200"/>
      <c r="W68" s="517" t="s">
        <v>156</v>
      </c>
      <c r="X68" s="164"/>
      <c r="Y68" s="1197"/>
      <c r="Z68" s="1197"/>
      <c r="AA68" s="1197"/>
      <c r="AB68" s="1197"/>
      <c r="AC68" s="1197"/>
      <c r="AD68" s="1197"/>
      <c r="AE68" s="1197"/>
      <c r="AF68" s="164"/>
      <c r="AG68" s="164"/>
      <c r="AH68" s="164"/>
      <c r="AI68" s="164"/>
      <c r="AM68" s="109" t="s">
        <v>912</v>
      </c>
      <c r="AN68" s="109"/>
    </row>
    <row r="69" spans="1:60" ht="13.5" customHeight="1" x14ac:dyDescent="0.15">
      <c r="A69" s="164"/>
      <c r="B69" s="164"/>
      <c r="C69" s="164"/>
      <c r="D69" s="164"/>
      <c r="E69" s="164"/>
      <c r="F69" s="164"/>
      <c r="G69" s="517"/>
      <c r="H69" s="164"/>
      <c r="I69" s="164"/>
      <c r="J69" s="164"/>
      <c r="K69" s="164"/>
      <c r="L69" s="164"/>
      <c r="M69" s="164"/>
      <c r="N69" s="517"/>
      <c r="O69" s="164"/>
      <c r="P69" s="1196"/>
      <c r="Q69" s="1196"/>
      <c r="R69" s="1196"/>
      <c r="S69" s="1196"/>
      <c r="T69" s="1196"/>
      <c r="U69" s="1196"/>
      <c r="V69" s="1196"/>
      <c r="W69" s="517"/>
      <c r="X69" s="164"/>
      <c r="Y69" s="1198"/>
      <c r="Z69" s="1198"/>
      <c r="AA69" s="1198"/>
      <c r="AB69" s="1198"/>
      <c r="AC69" s="1198"/>
      <c r="AD69" s="1198"/>
      <c r="AE69" s="1198"/>
      <c r="AF69" s="164"/>
      <c r="AG69" s="164"/>
      <c r="AH69" s="164"/>
      <c r="AI69" s="164"/>
      <c r="AN69" s="116" t="s">
        <v>913</v>
      </c>
    </row>
    <row r="70" spans="1:60" ht="18" customHeight="1" thickBot="1" x14ac:dyDescent="0.2">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row>
    <row r="71" spans="1:60" ht="18" customHeight="1" thickTop="1" x14ac:dyDescent="0.15">
      <c r="AJ71" s="356"/>
      <c r="AK71" s="357"/>
    </row>
    <row r="72" spans="1:60" ht="18" customHeight="1" x14ac:dyDescent="0.15">
      <c r="AJ72" s="358"/>
    </row>
  </sheetData>
  <sheetProtection algorithmName="SHA-512" hashValue="9Q3jRXDHP83P4Y5/RNG1O4OatCxeu9OHbMuPKQmtY3cwQImHDv1ZlJTHbeiMAS5IfPE4n2YV1rYW7s5zdKz2Dg==" saltValue="wD/8yE9hLU+bPz/Tqar5SA==" spinCount="100000" sheet="1"/>
  <protectedRanges>
    <protectedRange sqref="X23 AA23 AD23" name="範囲3"/>
    <protectedRange sqref="P68:V69 Y68:AE69" name="範囲1"/>
    <protectedRange sqref="V37" name="範囲2"/>
  </protectedRanges>
  <mergeCells count="97">
    <mergeCell ref="AM61:AP61"/>
    <mergeCell ref="AQ61:AT61"/>
    <mergeCell ref="AM58:AP58"/>
    <mergeCell ref="AQ58:AT58"/>
    <mergeCell ref="AM59:AP59"/>
    <mergeCell ref="AQ59:AT59"/>
    <mergeCell ref="AM60:AP60"/>
    <mergeCell ref="AQ60:AT60"/>
    <mergeCell ref="BA64:BD64"/>
    <mergeCell ref="BE64:BH64"/>
    <mergeCell ref="BA65:BD65"/>
    <mergeCell ref="BE65:BH65"/>
    <mergeCell ref="BA66:BD66"/>
    <mergeCell ref="BE66:BH66"/>
    <mergeCell ref="BA61:BD61"/>
    <mergeCell ref="BE61:BH61"/>
    <mergeCell ref="BA62:BD62"/>
    <mergeCell ref="BE62:BH62"/>
    <mergeCell ref="BA63:BD63"/>
    <mergeCell ref="BE63:BH63"/>
    <mergeCell ref="BA59:BD59"/>
    <mergeCell ref="BE59:BF59"/>
    <mergeCell ref="BG59:BH59"/>
    <mergeCell ref="BA60:BD60"/>
    <mergeCell ref="BE60:BF60"/>
    <mergeCell ref="BG60:BH60"/>
    <mergeCell ref="BA57:BD57"/>
    <mergeCell ref="BE57:BF57"/>
    <mergeCell ref="BG57:BH57"/>
    <mergeCell ref="BA58:BD58"/>
    <mergeCell ref="BE58:BF58"/>
    <mergeCell ref="BG58:BH58"/>
    <mergeCell ref="AM55:AP55"/>
    <mergeCell ref="AM56:AP56"/>
    <mergeCell ref="AQ56:AT56"/>
    <mergeCell ref="AM57:AP57"/>
    <mergeCell ref="AQ57:AT57"/>
    <mergeCell ref="AQ55:AR55"/>
    <mergeCell ref="AS55:AT55"/>
    <mergeCell ref="AM52:AP52"/>
    <mergeCell ref="AM53:AP53"/>
    <mergeCell ref="AM54:AP54"/>
    <mergeCell ref="AQ52:AR52"/>
    <mergeCell ref="AS52:AT52"/>
    <mergeCell ref="AQ53:AR53"/>
    <mergeCell ref="AS53:AT53"/>
    <mergeCell ref="AQ54:AR54"/>
    <mergeCell ref="AS54:AT54"/>
    <mergeCell ref="AM50:AP50"/>
    <mergeCell ref="AQ50:AR50"/>
    <mergeCell ref="AS50:AT50"/>
    <mergeCell ref="AM48:AP48"/>
    <mergeCell ref="AQ48:AR48"/>
    <mergeCell ref="AS48:AT48"/>
    <mergeCell ref="AM49:AP49"/>
    <mergeCell ref="AQ49:AR49"/>
    <mergeCell ref="AS49:AT49"/>
    <mergeCell ref="AM11:AP11"/>
    <mergeCell ref="AQ11:AT11"/>
    <mergeCell ref="AM12:AP12"/>
    <mergeCell ref="AQ12:AT12"/>
    <mergeCell ref="AM13:AP13"/>
    <mergeCell ref="AQ13:AT13"/>
    <mergeCell ref="AM8:AP8"/>
    <mergeCell ref="AQ8:AT8"/>
    <mergeCell ref="AM9:AP9"/>
    <mergeCell ref="AQ9:AT9"/>
    <mergeCell ref="AM10:AP10"/>
    <mergeCell ref="AQ10:AT10"/>
    <mergeCell ref="AM6:AP6"/>
    <mergeCell ref="AQ6:AR6"/>
    <mergeCell ref="AS6:AT6"/>
    <mergeCell ref="AM7:AP7"/>
    <mergeCell ref="AQ7:AR7"/>
    <mergeCell ref="AS7:AT7"/>
    <mergeCell ref="AM4:AP4"/>
    <mergeCell ref="AQ4:AR4"/>
    <mergeCell ref="AS4:AT4"/>
    <mergeCell ref="AM5:AP5"/>
    <mergeCell ref="AQ5:AR5"/>
    <mergeCell ref="AS5:AT5"/>
    <mergeCell ref="A3:AI5"/>
    <mergeCell ref="V23:W23"/>
    <mergeCell ref="O45:Q45"/>
    <mergeCell ref="V37:AF37"/>
    <mergeCell ref="V26:AI26"/>
    <mergeCell ref="V28:AI28"/>
    <mergeCell ref="V30:AI30"/>
    <mergeCell ref="V32:AI32"/>
    <mergeCell ref="X23:Y23"/>
    <mergeCell ref="AA23:AB23"/>
    <mergeCell ref="AD23:AE23"/>
    <mergeCell ref="P69:V69"/>
    <mergeCell ref="Y68:AE68"/>
    <mergeCell ref="Y69:AE69"/>
    <mergeCell ref="A6:AI6"/>
    <mergeCell ref="P68:V68"/>
  </mergeCells>
  <phoneticPr fontId="2"/>
  <conditionalFormatting sqref="P68:V68 Y68:AE68">
    <cfRule type="containsBlanks" dxfId="2" priority="1" stopIfTrue="1">
      <formula>LEN(TRIM(P68))=0</formula>
    </cfRule>
  </conditionalFormatting>
  <dataValidations count="1">
    <dataValidation type="list" allowBlank="1" showInputMessage="1" showErrorMessage="1" sqref="F43 S45 S43 F47 F45" xr:uid="{00000000-0002-0000-1800-000000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AK174"/>
  <sheetViews>
    <sheetView view="pageBreakPreview" zoomScaleNormal="100" zoomScaleSheetLayoutView="100" workbookViewId="0">
      <selection sqref="A1:AI2"/>
    </sheetView>
  </sheetViews>
  <sheetFormatPr defaultColWidth="4.125" defaultRowHeight="12.75" x14ac:dyDescent="0.15"/>
  <cols>
    <col min="1" max="38" width="2.625" style="128" customWidth="1"/>
    <col min="39" max="16384" width="4.125" style="128"/>
  </cols>
  <sheetData>
    <row r="1" spans="1:35" x14ac:dyDescent="0.15">
      <c r="A1" s="949" t="s">
        <v>246</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15">
      <c r="A3" s="27" t="s">
        <v>278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27"/>
      <c r="B5" s="27"/>
      <c r="C5" s="27"/>
      <c r="D5" s="27"/>
      <c r="E5" s="27"/>
      <c r="F5" s="27"/>
      <c r="G5" s="27"/>
      <c r="H5" s="27"/>
      <c r="I5" s="27"/>
      <c r="J5" s="27"/>
      <c r="K5" s="27"/>
      <c r="L5" s="27"/>
      <c r="M5" s="27"/>
      <c r="N5" s="27"/>
      <c r="O5" s="27"/>
      <c r="P5" s="27"/>
      <c r="Q5" s="27"/>
      <c r="R5" s="27"/>
      <c r="S5" s="27"/>
      <c r="T5" s="27"/>
      <c r="U5" s="27"/>
      <c r="V5" s="120"/>
      <c r="W5" s="120"/>
      <c r="X5" s="120"/>
      <c r="Y5" s="120"/>
      <c r="Z5" s="120"/>
      <c r="AA5" s="120"/>
      <c r="AB5" s="120"/>
      <c r="AC5" s="120"/>
      <c r="AD5" s="120"/>
      <c r="AE5" s="120"/>
      <c r="AF5" s="120"/>
      <c r="AG5" s="120"/>
      <c r="AH5" s="120"/>
      <c r="AI5" s="120"/>
    </row>
    <row r="6" spans="1:35" x14ac:dyDescent="0.15">
      <c r="A6" s="27" t="s">
        <v>693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row>
    <row r="7" spans="1:35" x14ac:dyDescent="0.15">
      <c r="A7" s="27"/>
      <c r="C7" s="27" t="s">
        <v>69</v>
      </c>
      <c r="D7" s="27"/>
      <c r="E7" s="27"/>
      <c r="F7" s="27"/>
      <c r="G7" s="27"/>
      <c r="H7" s="27"/>
      <c r="I7" s="27"/>
      <c r="J7" s="27"/>
      <c r="K7" s="944" t="str">
        <f>IF(確２面!K7="","",確２面!K7)</f>
        <v/>
      </c>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5" x14ac:dyDescent="0.15">
      <c r="A8" s="27"/>
      <c r="C8" s="27" t="s">
        <v>70</v>
      </c>
      <c r="D8" s="27"/>
      <c r="E8" s="27"/>
      <c r="F8" s="27"/>
      <c r="G8" s="27"/>
      <c r="H8" s="107" t="str">
        <f>IF(概１面!H13="","",概１面!H13)</f>
        <v/>
      </c>
      <c r="I8" s="107"/>
      <c r="J8" s="27"/>
      <c r="K8" s="944" t="str">
        <f>IF(確２面!K8="","",確２面!K8)</f>
        <v/>
      </c>
      <c r="L8" s="944"/>
      <c r="M8" s="944"/>
      <c r="N8" s="944"/>
      <c r="O8" s="944"/>
      <c r="P8" s="944"/>
      <c r="Q8" s="944"/>
      <c r="R8" s="944"/>
      <c r="S8" s="944"/>
      <c r="T8" s="944"/>
      <c r="U8" s="944"/>
      <c r="V8" s="944"/>
      <c r="W8" s="944"/>
      <c r="X8" s="944"/>
      <c r="Y8" s="944"/>
      <c r="Z8" s="944"/>
      <c r="AA8" s="944"/>
      <c r="AB8" s="944"/>
      <c r="AC8" s="944"/>
      <c r="AD8" s="944"/>
      <c r="AE8" s="944"/>
      <c r="AF8" s="944"/>
      <c r="AG8" s="944"/>
      <c r="AH8" s="944"/>
      <c r="AI8" s="944"/>
    </row>
    <row r="9" spans="1:35" x14ac:dyDescent="0.15">
      <c r="A9" s="27"/>
      <c r="C9" s="27" t="s">
        <v>71</v>
      </c>
      <c r="D9" s="27"/>
      <c r="E9" s="27"/>
      <c r="F9" s="27"/>
      <c r="G9" s="27"/>
      <c r="H9" s="121" t="str">
        <f>IF(概１面!H14="","",概１面!H14)</f>
        <v/>
      </c>
      <c r="I9" s="121"/>
      <c r="J9" s="27"/>
      <c r="K9" s="944" t="str">
        <f>IF(確２面!K9="","",確２面!K9)</f>
        <v/>
      </c>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5" x14ac:dyDescent="0.15">
      <c r="A10" s="27"/>
      <c r="C10" s="27" t="s">
        <v>72</v>
      </c>
      <c r="D10" s="27"/>
      <c r="E10" s="27"/>
      <c r="F10" s="27"/>
      <c r="G10" s="27"/>
      <c r="H10" s="107" t="str">
        <f>IF(概１面!H15="","",概１面!H15)</f>
        <v/>
      </c>
      <c r="I10" s="107"/>
      <c r="J10" s="27"/>
      <c r="K10" s="944" t="str">
        <f>IF(確２面!K10="","",確２面!K10)</f>
        <v/>
      </c>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5" x14ac:dyDescent="0.15">
      <c r="A11" s="27"/>
      <c r="C11" s="27" t="s">
        <v>73</v>
      </c>
      <c r="D11" s="27"/>
      <c r="E11" s="27"/>
      <c r="F11" s="27"/>
      <c r="G11" s="27"/>
      <c r="H11" s="107"/>
      <c r="I11" s="107"/>
      <c r="J11" s="27"/>
      <c r="K11" s="944" t="str">
        <f>IF(確２面!K11="","",確２面!K11)</f>
        <v/>
      </c>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row>
    <row r="12" spans="1:35" ht="6.75" customHeight="1" x14ac:dyDescent="0.15">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1:35" ht="6.75" customHeight="1" x14ac:dyDescent="0.1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x14ac:dyDescent="0.15">
      <c r="A14" s="27" t="s">
        <v>159</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row>
    <row r="15" spans="1:35" x14ac:dyDescent="0.15">
      <c r="A15" s="27"/>
      <c r="C15" s="27" t="s">
        <v>74</v>
      </c>
      <c r="D15" s="27"/>
      <c r="E15" s="27"/>
      <c r="F15" s="27"/>
      <c r="G15" s="27"/>
      <c r="H15" s="27"/>
      <c r="I15" s="27"/>
      <c r="J15" s="122" t="s">
        <v>13</v>
      </c>
      <c r="K15" s="1204" t="str">
        <f>IF(確２面!K15="","",確２面!K15)</f>
        <v/>
      </c>
      <c r="L15" s="1204"/>
      <c r="M15" s="27" t="s">
        <v>77</v>
      </c>
      <c r="N15" s="27"/>
      <c r="O15" s="27"/>
      <c r="P15" s="27"/>
      <c r="Q15" s="27"/>
      <c r="R15" s="122" t="s">
        <v>13</v>
      </c>
      <c r="S15" s="1205" t="str">
        <f>IF(確２面!S15="","",確２面!S15)</f>
        <v/>
      </c>
      <c r="T15" s="1205"/>
      <c r="U15" s="1205"/>
      <c r="V15" s="1205"/>
      <c r="W15" s="27" t="s">
        <v>83</v>
      </c>
      <c r="X15" s="27"/>
      <c r="Y15" s="27"/>
      <c r="Z15" s="27"/>
      <c r="AA15" s="27"/>
      <c r="AB15" s="949" t="str">
        <f>IF(確２面!AB15="","",確２面!AB15)</f>
        <v/>
      </c>
      <c r="AC15" s="949"/>
      <c r="AD15" s="949"/>
      <c r="AE15" s="949"/>
      <c r="AF15" s="949"/>
      <c r="AG15" s="949"/>
      <c r="AH15" s="27" t="s">
        <v>160</v>
      </c>
      <c r="AI15" s="27"/>
    </row>
    <row r="16" spans="1:35" x14ac:dyDescent="0.15">
      <c r="A16" s="27"/>
      <c r="C16" s="27" t="s">
        <v>70</v>
      </c>
      <c r="D16" s="27"/>
      <c r="E16" s="27"/>
      <c r="F16" s="27"/>
      <c r="G16" s="27"/>
      <c r="H16" s="27"/>
      <c r="I16" s="27"/>
      <c r="J16" s="27"/>
      <c r="K16" s="944" t="str">
        <f>IF(確２面!K16="","",確２面!K16)</f>
        <v/>
      </c>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row>
    <row r="17" spans="1:35" x14ac:dyDescent="0.15">
      <c r="A17" s="27"/>
      <c r="C17" s="27" t="s">
        <v>81</v>
      </c>
      <c r="D17" s="27"/>
      <c r="E17" s="27"/>
      <c r="F17" s="27"/>
      <c r="G17" s="27"/>
      <c r="H17" s="27"/>
      <c r="I17" s="27"/>
      <c r="J17" s="122" t="s">
        <v>13</v>
      </c>
      <c r="K17" s="1204" t="str">
        <f>IF(確２面!K17="","",確２面!K17)</f>
        <v/>
      </c>
      <c r="L17" s="1204"/>
      <c r="M17" s="27" t="s">
        <v>76</v>
      </c>
      <c r="N17" s="27"/>
      <c r="O17" s="27"/>
      <c r="P17" s="27"/>
      <c r="Q17" s="27"/>
      <c r="R17" s="122" t="s">
        <v>13</v>
      </c>
      <c r="S17" s="949" t="str">
        <f>IF(確２面!S17="","",確２面!S17)</f>
        <v/>
      </c>
      <c r="T17" s="949"/>
      <c r="U17" s="949"/>
      <c r="V17" s="949"/>
      <c r="W17" s="27" t="s">
        <v>75</v>
      </c>
      <c r="X17" s="27"/>
      <c r="Y17" s="27"/>
      <c r="Z17" s="27"/>
      <c r="AA17" s="27"/>
      <c r="AB17" s="949" t="str">
        <f>IF(確２面!AB17="","",確２面!AB17)</f>
        <v/>
      </c>
      <c r="AC17" s="949"/>
      <c r="AD17" s="949"/>
      <c r="AE17" s="949"/>
      <c r="AF17" s="949"/>
      <c r="AG17" s="949"/>
      <c r="AH17" s="27" t="s">
        <v>160</v>
      </c>
      <c r="AI17" s="27"/>
    </row>
    <row r="18" spans="1:35" x14ac:dyDescent="0.15">
      <c r="A18" s="27"/>
      <c r="C18" s="27"/>
      <c r="D18" s="27"/>
      <c r="E18" s="27"/>
      <c r="F18" s="27"/>
      <c r="G18" s="27"/>
      <c r="H18" s="27" t="str">
        <f>IF(概１面!H23="","",概１面!H23)</f>
        <v/>
      </c>
      <c r="I18" s="27"/>
      <c r="J18" s="27"/>
      <c r="K18" s="944" t="str">
        <f>IF(確２面!K18="","",確２面!K18)</f>
        <v/>
      </c>
      <c r="L18" s="944"/>
      <c r="M18" s="944"/>
      <c r="N18" s="944"/>
      <c r="O18" s="944"/>
      <c r="P18" s="944"/>
      <c r="Q18" s="944"/>
      <c r="R18" s="944"/>
      <c r="S18" s="944"/>
      <c r="T18" s="944"/>
      <c r="U18" s="944"/>
      <c r="V18" s="944"/>
      <c r="W18" s="944"/>
      <c r="X18" s="944"/>
      <c r="Y18" s="944"/>
      <c r="Z18" s="944"/>
      <c r="AA18" s="944"/>
      <c r="AB18" s="944"/>
      <c r="AC18" s="944"/>
      <c r="AD18" s="944"/>
      <c r="AE18" s="944"/>
      <c r="AF18" s="944"/>
      <c r="AG18" s="944"/>
      <c r="AH18" s="944"/>
      <c r="AI18" s="944"/>
    </row>
    <row r="19" spans="1:35" x14ac:dyDescent="0.15">
      <c r="A19" s="27"/>
      <c r="C19" s="27" t="s">
        <v>78</v>
      </c>
      <c r="D19" s="27"/>
      <c r="E19" s="27"/>
      <c r="F19" s="27"/>
      <c r="G19" s="27"/>
      <c r="H19" s="27" t="str">
        <f>IF(概１面!H24="","",概１面!H24)</f>
        <v/>
      </c>
      <c r="I19" s="27"/>
      <c r="J19" s="107"/>
      <c r="K19" s="944" t="str">
        <f>IF(確２面!K19="","",確２面!K19)</f>
        <v/>
      </c>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row>
    <row r="20" spans="1:35" x14ac:dyDescent="0.15">
      <c r="A20" s="27"/>
      <c r="C20" s="27" t="s">
        <v>79</v>
      </c>
      <c r="D20" s="27"/>
      <c r="E20" s="27"/>
      <c r="F20" s="27"/>
      <c r="G20" s="27"/>
      <c r="H20" s="27" t="str">
        <f>IF(概１面!H25="","",概１面!H25)</f>
        <v/>
      </c>
      <c r="I20" s="27"/>
      <c r="J20" s="27"/>
      <c r="K20" s="944" t="str">
        <f>IF(確２面!K20="","",確２面!K20)</f>
        <v/>
      </c>
      <c r="L20" s="944"/>
      <c r="M20" s="944"/>
      <c r="N20" s="944"/>
      <c r="O20" s="944"/>
      <c r="P20" s="944"/>
      <c r="Q20" s="944"/>
      <c r="R20" s="944"/>
      <c r="S20" s="944"/>
      <c r="T20" s="944"/>
      <c r="U20" s="944"/>
      <c r="V20" s="944"/>
      <c r="W20" s="944"/>
      <c r="X20" s="944"/>
      <c r="Y20" s="944"/>
      <c r="Z20" s="944"/>
      <c r="AA20" s="944"/>
      <c r="AB20" s="944"/>
      <c r="AC20" s="944"/>
      <c r="AD20" s="944"/>
      <c r="AE20" s="944"/>
      <c r="AF20" s="944"/>
      <c r="AG20" s="944"/>
      <c r="AH20" s="944"/>
      <c r="AI20" s="944"/>
    </row>
    <row r="21" spans="1:35" x14ac:dyDescent="0.15">
      <c r="A21" s="27"/>
      <c r="C21" s="27" t="s">
        <v>80</v>
      </c>
      <c r="D21" s="27"/>
      <c r="E21" s="27"/>
      <c r="F21" s="27"/>
      <c r="G21" s="27"/>
      <c r="H21" s="27" t="str">
        <f>IF(概１面!H26="","",概１面!H26)</f>
        <v/>
      </c>
      <c r="I21" s="27"/>
      <c r="J21" s="27"/>
      <c r="K21" s="944" t="str">
        <f>IF(確２面!K21="","",確２面!K21)</f>
        <v/>
      </c>
      <c r="L21" s="944"/>
      <c r="M21" s="944"/>
      <c r="N21" s="944"/>
      <c r="O21" s="944"/>
      <c r="P21" s="944"/>
      <c r="Q21" s="944"/>
      <c r="R21" s="944"/>
      <c r="S21" s="944"/>
      <c r="T21" s="944"/>
      <c r="U21" s="944"/>
      <c r="V21" s="944"/>
      <c r="W21" s="944"/>
      <c r="X21" s="944"/>
      <c r="Y21" s="944"/>
      <c r="Z21" s="944"/>
      <c r="AA21" s="944"/>
      <c r="AB21" s="944"/>
      <c r="AC21" s="944"/>
      <c r="AD21" s="944"/>
      <c r="AE21" s="944"/>
      <c r="AF21" s="944"/>
      <c r="AG21" s="944"/>
      <c r="AH21" s="944"/>
      <c r="AI21" s="944"/>
    </row>
    <row r="22" spans="1:35" ht="6.75" customHeight="1" x14ac:dyDescent="0.15">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1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x14ac:dyDescent="0.15">
      <c r="A24" s="27" t="s">
        <v>161</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row>
    <row r="25" spans="1:35" x14ac:dyDescent="0.15">
      <c r="A25" s="27" t="s">
        <v>3</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row>
    <row r="26" spans="1:35" x14ac:dyDescent="0.15">
      <c r="A26" s="27"/>
      <c r="C26" s="27" t="s">
        <v>74</v>
      </c>
      <c r="D26" s="27"/>
      <c r="E26" s="27"/>
      <c r="F26" s="27"/>
      <c r="G26" s="27"/>
      <c r="H26" s="123"/>
      <c r="I26" s="122"/>
      <c r="J26" s="122" t="s">
        <v>13</v>
      </c>
      <c r="K26" s="1204" t="str">
        <f>IF(確２面!K26="","",確２面!K26)</f>
        <v/>
      </c>
      <c r="L26" s="1204"/>
      <c r="M26" s="27" t="s">
        <v>77</v>
      </c>
      <c r="N26" s="27"/>
      <c r="O26" s="27"/>
      <c r="P26" s="27"/>
      <c r="Q26" s="27"/>
      <c r="R26" s="122" t="s">
        <v>13</v>
      </c>
      <c r="S26" s="1205" t="str">
        <f>IF(確２面!S26="","",確２面!S26)</f>
        <v/>
      </c>
      <c r="T26" s="1205"/>
      <c r="U26" s="1205"/>
      <c r="V26" s="1205"/>
      <c r="W26" s="27" t="s">
        <v>83</v>
      </c>
      <c r="X26" s="27"/>
      <c r="Y26" s="27"/>
      <c r="Z26" s="27"/>
      <c r="AA26" s="27"/>
      <c r="AB26" s="949" t="str">
        <f>IF(確２面!AB26="","",確２面!AB26)</f>
        <v/>
      </c>
      <c r="AC26" s="949"/>
      <c r="AD26" s="949"/>
      <c r="AE26" s="949"/>
      <c r="AF26" s="949"/>
      <c r="AG26" s="949"/>
      <c r="AH26" s="27" t="s">
        <v>160</v>
      </c>
      <c r="AI26" s="27"/>
    </row>
    <row r="27" spans="1:35" x14ac:dyDescent="0.15">
      <c r="A27" s="27"/>
      <c r="C27" s="27" t="s">
        <v>70</v>
      </c>
      <c r="D27" s="27"/>
      <c r="E27" s="27"/>
      <c r="F27" s="27"/>
      <c r="G27" s="27"/>
      <c r="H27" s="27"/>
      <c r="I27" s="27"/>
      <c r="J27" s="27"/>
      <c r="K27" s="944" t="str">
        <f>IF(確２面!K27="","",確２面!K27)</f>
        <v/>
      </c>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row>
    <row r="28" spans="1:35" x14ac:dyDescent="0.15">
      <c r="A28" s="27"/>
      <c r="C28" s="27" t="s">
        <v>81</v>
      </c>
      <c r="D28" s="27"/>
      <c r="E28" s="27"/>
      <c r="F28" s="27"/>
      <c r="G28" s="27"/>
      <c r="H28" s="123"/>
      <c r="I28" s="122"/>
      <c r="J28" s="122" t="s">
        <v>13</v>
      </c>
      <c r="K28" s="1204" t="str">
        <f>IF(確２面!K28="","",確２面!K28)</f>
        <v/>
      </c>
      <c r="L28" s="1204"/>
      <c r="M28" s="27" t="s">
        <v>76</v>
      </c>
      <c r="N28" s="27"/>
      <c r="O28" s="27"/>
      <c r="P28" s="27"/>
      <c r="Q28" s="27"/>
      <c r="R28" s="122" t="s">
        <v>13</v>
      </c>
      <c r="S28" s="949" t="str">
        <f>IF(確２面!S28="","",確２面!S28)</f>
        <v/>
      </c>
      <c r="T28" s="949"/>
      <c r="U28" s="949"/>
      <c r="V28" s="949"/>
      <c r="W28" s="27" t="s">
        <v>75</v>
      </c>
      <c r="X28" s="27"/>
      <c r="Y28" s="27"/>
      <c r="Z28" s="27"/>
      <c r="AA28" s="27"/>
      <c r="AB28" s="949" t="str">
        <f>IF(確２面!AB28="","",確２面!AB28)</f>
        <v/>
      </c>
      <c r="AC28" s="949"/>
      <c r="AD28" s="949"/>
      <c r="AE28" s="949"/>
      <c r="AF28" s="949"/>
      <c r="AG28" s="949"/>
      <c r="AH28" s="27" t="s">
        <v>160</v>
      </c>
      <c r="AI28" s="27"/>
    </row>
    <row r="29" spans="1:35" x14ac:dyDescent="0.15">
      <c r="A29" s="27"/>
      <c r="C29" s="27"/>
      <c r="D29" s="27"/>
      <c r="E29" s="27"/>
      <c r="F29" s="27"/>
      <c r="G29" s="27"/>
      <c r="H29" s="27"/>
      <c r="I29" s="27"/>
      <c r="J29" s="27"/>
      <c r="K29" s="944" t="str">
        <f>IF(確２面!K29="","",確２面!K29)</f>
        <v/>
      </c>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row>
    <row r="30" spans="1:35" x14ac:dyDescent="0.15">
      <c r="A30" s="27"/>
      <c r="C30" s="27" t="s">
        <v>78</v>
      </c>
      <c r="D30" s="27"/>
      <c r="E30" s="27"/>
      <c r="F30" s="27"/>
      <c r="G30" s="27"/>
      <c r="H30" s="27"/>
      <c r="I30" s="27"/>
      <c r="J30" s="107"/>
      <c r="K30" s="944" t="str">
        <f>IF(確２面!K30="","",確２面!K30)</f>
        <v/>
      </c>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944"/>
    </row>
    <row r="31" spans="1:35" x14ac:dyDescent="0.15">
      <c r="A31" s="27"/>
      <c r="C31" s="27" t="s">
        <v>79</v>
      </c>
      <c r="D31" s="27"/>
      <c r="E31" s="27"/>
      <c r="F31" s="27"/>
      <c r="G31" s="27"/>
      <c r="H31" s="27"/>
      <c r="I31" s="27"/>
      <c r="J31" s="27"/>
      <c r="K31" s="944" t="str">
        <f>IF(確２面!K31="","",確２面!K31)</f>
        <v/>
      </c>
      <c r="L31" s="944"/>
      <c r="M31" s="944"/>
      <c r="N31" s="944"/>
      <c r="O31" s="944"/>
      <c r="P31" s="944"/>
      <c r="Q31" s="944"/>
      <c r="R31" s="944"/>
      <c r="S31" s="944"/>
      <c r="T31" s="944"/>
      <c r="U31" s="944"/>
      <c r="V31" s="944"/>
      <c r="W31" s="944"/>
      <c r="X31" s="944"/>
      <c r="Y31" s="944"/>
      <c r="Z31" s="944"/>
      <c r="AA31" s="944"/>
      <c r="AB31" s="944"/>
      <c r="AC31" s="944"/>
      <c r="AD31" s="944"/>
      <c r="AE31" s="944"/>
      <c r="AF31" s="944"/>
      <c r="AG31" s="944"/>
      <c r="AH31" s="944"/>
      <c r="AI31" s="944"/>
    </row>
    <row r="32" spans="1:35" x14ac:dyDescent="0.15">
      <c r="A32" s="27"/>
      <c r="C32" s="27" t="s">
        <v>80</v>
      </c>
      <c r="D32" s="27"/>
      <c r="E32" s="27"/>
      <c r="F32" s="27"/>
      <c r="G32" s="27"/>
      <c r="H32" s="27"/>
      <c r="I32" s="27"/>
      <c r="J32" s="27"/>
      <c r="K32" s="944" t="str">
        <f>IF(確２面!K32="","",確２面!K32)</f>
        <v/>
      </c>
      <c r="L32" s="944"/>
      <c r="M32" s="944"/>
      <c r="N32" s="944"/>
      <c r="O32" s="944"/>
      <c r="P32" s="944"/>
      <c r="Q32" s="944"/>
      <c r="R32" s="944"/>
      <c r="S32" s="944"/>
      <c r="T32" s="944"/>
      <c r="U32" s="944"/>
      <c r="V32" s="944"/>
      <c r="W32" s="944"/>
      <c r="X32" s="944"/>
      <c r="Y32" s="944"/>
      <c r="Z32" s="944"/>
      <c r="AA32" s="944"/>
      <c r="AB32" s="944"/>
      <c r="AC32" s="944"/>
      <c r="AD32" s="944"/>
      <c r="AE32" s="944"/>
      <c r="AF32" s="944"/>
      <c r="AG32" s="944"/>
      <c r="AH32" s="944"/>
      <c r="AI32" s="944"/>
    </row>
    <row r="33" spans="1:35" x14ac:dyDescent="0.15">
      <c r="A33" s="27"/>
      <c r="C33" s="27" t="s">
        <v>279</v>
      </c>
      <c r="D33" s="27"/>
      <c r="E33" s="27"/>
      <c r="F33" s="27"/>
      <c r="G33" s="27"/>
      <c r="H33" s="27"/>
      <c r="I33" s="27"/>
      <c r="J33" s="27"/>
      <c r="K33" s="158"/>
      <c r="L33" s="158"/>
      <c r="M33" s="944" t="str">
        <f>IF(確２面!M33="","",確２面!M33)</f>
        <v/>
      </c>
      <c r="N33" s="944"/>
      <c r="O33" s="944"/>
      <c r="P33" s="944"/>
      <c r="Q33" s="944"/>
      <c r="R33" s="944"/>
      <c r="S33" s="944"/>
      <c r="T33" s="944"/>
      <c r="U33" s="944"/>
      <c r="V33" s="944"/>
      <c r="W33" s="944"/>
      <c r="X33" s="944"/>
      <c r="Y33" s="944"/>
      <c r="Z33" s="944"/>
      <c r="AA33" s="944"/>
      <c r="AB33" s="944"/>
      <c r="AC33" s="944"/>
      <c r="AD33" s="944"/>
      <c r="AE33" s="944"/>
      <c r="AF33" s="944"/>
      <c r="AG33" s="944"/>
      <c r="AH33" s="944"/>
      <c r="AI33" s="944"/>
    </row>
    <row r="34" spans="1:35" ht="6.75" customHeight="1" x14ac:dyDescent="0.1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1:35" ht="6.75" customHeight="1" x14ac:dyDescent="0.15">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1:35" x14ac:dyDescent="0.15">
      <c r="A36" s="27" t="s">
        <v>4</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row>
    <row r="37" spans="1:35" x14ac:dyDescent="0.15">
      <c r="A37" s="27"/>
      <c r="C37" s="27" t="s">
        <v>74</v>
      </c>
      <c r="D37" s="27"/>
      <c r="E37" s="27"/>
      <c r="F37" s="27"/>
      <c r="G37" s="27"/>
      <c r="H37" s="123"/>
      <c r="I37" s="122"/>
      <c r="J37" s="122" t="s">
        <v>13</v>
      </c>
      <c r="K37" s="1204" t="str">
        <f>IF(確２面!K37="","",確２面!K37)</f>
        <v/>
      </c>
      <c r="L37" s="1204"/>
      <c r="M37" s="27" t="s">
        <v>77</v>
      </c>
      <c r="N37" s="27"/>
      <c r="O37" s="27"/>
      <c r="P37" s="27"/>
      <c r="Q37" s="27"/>
      <c r="R37" s="122" t="s">
        <v>13</v>
      </c>
      <c r="S37" s="1205" t="str">
        <f>IF(確２面!S37="","",確２面!S37)</f>
        <v/>
      </c>
      <c r="T37" s="1205"/>
      <c r="U37" s="1205"/>
      <c r="V37" s="1205"/>
      <c r="W37" s="27" t="s">
        <v>83</v>
      </c>
      <c r="X37" s="27"/>
      <c r="Y37" s="27"/>
      <c r="Z37" s="27"/>
      <c r="AA37" s="27"/>
      <c r="AB37" s="949" t="str">
        <f>IF(確２面!AB37="","",確２面!AB37)</f>
        <v/>
      </c>
      <c r="AC37" s="949"/>
      <c r="AD37" s="949"/>
      <c r="AE37" s="949"/>
      <c r="AF37" s="949"/>
      <c r="AG37" s="949"/>
      <c r="AH37" s="27" t="s">
        <v>160</v>
      </c>
      <c r="AI37" s="27"/>
    </row>
    <row r="38" spans="1:35" x14ac:dyDescent="0.15">
      <c r="A38" s="27"/>
      <c r="C38" s="27" t="s">
        <v>70</v>
      </c>
      <c r="D38" s="27"/>
      <c r="E38" s="27"/>
      <c r="F38" s="27"/>
      <c r="G38" s="27"/>
      <c r="H38" s="27"/>
      <c r="I38" s="27"/>
      <c r="J38" s="27"/>
      <c r="K38" s="944" t="str">
        <f>IF(確２面!K38="","",確２面!K38)</f>
        <v/>
      </c>
      <c r="L38" s="944"/>
      <c r="M38" s="944"/>
      <c r="N38" s="944"/>
      <c r="O38" s="944"/>
      <c r="P38" s="944"/>
      <c r="Q38" s="944"/>
      <c r="R38" s="944"/>
      <c r="S38" s="944"/>
      <c r="T38" s="944"/>
      <c r="U38" s="944"/>
      <c r="V38" s="944"/>
      <c r="W38" s="944"/>
      <c r="X38" s="944"/>
      <c r="Y38" s="944"/>
      <c r="Z38" s="944"/>
      <c r="AA38" s="944"/>
      <c r="AB38" s="944"/>
      <c r="AC38" s="944"/>
      <c r="AD38" s="944"/>
      <c r="AE38" s="944"/>
      <c r="AF38" s="944"/>
      <c r="AG38" s="944"/>
      <c r="AH38" s="944"/>
      <c r="AI38" s="944"/>
    </row>
    <row r="39" spans="1:35" x14ac:dyDescent="0.15">
      <c r="A39" s="27"/>
      <c r="C39" s="27" t="s">
        <v>81</v>
      </c>
      <c r="D39" s="27"/>
      <c r="E39" s="27"/>
      <c r="F39" s="27"/>
      <c r="G39" s="27"/>
      <c r="H39" s="123"/>
      <c r="I39" s="122"/>
      <c r="J39" s="122" t="s">
        <v>13</v>
      </c>
      <c r="K39" s="1204" t="str">
        <f>IF(確２面!K39="","",確２面!K39)</f>
        <v/>
      </c>
      <c r="L39" s="1204"/>
      <c r="M39" s="27" t="s">
        <v>76</v>
      </c>
      <c r="N39" s="27"/>
      <c r="O39" s="27"/>
      <c r="P39" s="27"/>
      <c r="Q39" s="27"/>
      <c r="R39" s="122" t="s">
        <v>13</v>
      </c>
      <c r="S39" s="949" t="str">
        <f>IF(確２面!S39="","",確２面!S39)</f>
        <v/>
      </c>
      <c r="T39" s="949"/>
      <c r="U39" s="949"/>
      <c r="V39" s="949"/>
      <c r="W39" s="27" t="s">
        <v>75</v>
      </c>
      <c r="X39" s="27"/>
      <c r="Y39" s="27"/>
      <c r="Z39" s="27"/>
      <c r="AA39" s="27"/>
      <c r="AB39" s="949" t="str">
        <f>IF(確２面!AB39="","",確２面!AB39)</f>
        <v/>
      </c>
      <c r="AC39" s="949"/>
      <c r="AD39" s="949"/>
      <c r="AE39" s="949"/>
      <c r="AF39" s="949"/>
      <c r="AG39" s="949"/>
      <c r="AH39" s="27" t="s">
        <v>160</v>
      </c>
      <c r="AI39" s="27"/>
    </row>
    <row r="40" spans="1:35" x14ac:dyDescent="0.15">
      <c r="A40" s="27"/>
      <c r="C40" s="27"/>
      <c r="D40" s="27"/>
      <c r="E40" s="27"/>
      <c r="F40" s="27"/>
      <c r="G40" s="27"/>
      <c r="H40" s="27"/>
      <c r="I40" s="27"/>
      <c r="J40" s="27"/>
      <c r="K40" s="944" t="str">
        <f>IF(確２面!K40="","",確２面!K40)</f>
        <v/>
      </c>
      <c r="L40" s="944"/>
      <c r="M40" s="944"/>
      <c r="N40" s="944"/>
      <c r="O40" s="944"/>
      <c r="P40" s="944"/>
      <c r="Q40" s="944"/>
      <c r="R40" s="944"/>
      <c r="S40" s="944"/>
      <c r="T40" s="944"/>
      <c r="U40" s="944"/>
      <c r="V40" s="944"/>
      <c r="W40" s="944"/>
      <c r="X40" s="944"/>
      <c r="Y40" s="944"/>
      <c r="Z40" s="944"/>
      <c r="AA40" s="944"/>
      <c r="AB40" s="944"/>
      <c r="AC40" s="944"/>
      <c r="AD40" s="944"/>
      <c r="AE40" s="944"/>
      <c r="AF40" s="944"/>
      <c r="AG40" s="944"/>
      <c r="AH40" s="944"/>
      <c r="AI40" s="944"/>
    </row>
    <row r="41" spans="1:35" x14ac:dyDescent="0.15">
      <c r="A41" s="27"/>
      <c r="C41" s="27" t="s">
        <v>78</v>
      </c>
      <c r="D41" s="27"/>
      <c r="E41" s="27"/>
      <c r="F41" s="27"/>
      <c r="G41" s="27"/>
      <c r="H41" s="27"/>
      <c r="I41" s="27"/>
      <c r="J41" s="107"/>
      <c r="K41" s="944" t="str">
        <f>IF(確２面!K41="","",確２面!K41)</f>
        <v/>
      </c>
      <c r="L41" s="944"/>
      <c r="M41" s="944"/>
      <c r="N41" s="944"/>
      <c r="O41" s="944"/>
      <c r="P41" s="944"/>
      <c r="Q41" s="944"/>
      <c r="R41" s="944"/>
      <c r="S41" s="944"/>
      <c r="T41" s="944"/>
      <c r="U41" s="944"/>
      <c r="V41" s="944"/>
      <c r="W41" s="944"/>
      <c r="X41" s="944"/>
      <c r="Y41" s="944"/>
      <c r="Z41" s="944"/>
      <c r="AA41" s="944"/>
      <c r="AB41" s="944"/>
      <c r="AC41" s="944"/>
      <c r="AD41" s="944"/>
      <c r="AE41" s="944"/>
      <c r="AF41" s="944"/>
      <c r="AG41" s="944"/>
      <c r="AH41" s="944"/>
      <c r="AI41" s="944"/>
    </row>
    <row r="42" spans="1:35" x14ac:dyDescent="0.15">
      <c r="A42" s="27"/>
      <c r="C42" s="27" t="s">
        <v>79</v>
      </c>
      <c r="D42" s="27"/>
      <c r="E42" s="27"/>
      <c r="F42" s="27"/>
      <c r="G42" s="27"/>
      <c r="H42" s="27"/>
      <c r="I42" s="27"/>
      <c r="J42" s="27"/>
      <c r="K42" s="944" t="str">
        <f>IF(確２面!K42="","",確２面!K42)</f>
        <v/>
      </c>
      <c r="L42" s="944"/>
      <c r="M42" s="944"/>
      <c r="N42" s="944"/>
      <c r="O42" s="944"/>
      <c r="P42" s="944"/>
      <c r="Q42" s="944"/>
      <c r="R42" s="944"/>
      <c r="S42" s="944"/>
      <c r="T42" s="944"/>
      <c r="U42" s="944"/>
      <c r="V42" s="944"/>
      <c r="W42" s="944"/>
      <c r="X42" s="944"/>
      <c r="Y42" s="944"/>
      <c r="Z42" s="944"/>
      <c r="AA42" s="944"/>
      <c r="AB42" s="944"/>
      <c r="AC42" s="944"/>
      <c r="AD42" s="944"/>
      <c r="AE42" s="944"/>
      <c r="AF42" s="944"/>
      <c r="AG42" s="944"/>
      <c r="AH42" s="944"/>
      <c r="AI42" s="944"/>
    </row>
    <row r="43" spans="1:35" x14ac:dyDescent="0.15">
      <c r="A43" s="27"/>
      <c r="C43" s="27" t="s">
        <v>80</v>
      </c>
      <c r="D43" s="27"/>
      <c r="E43" s="27"/>
      <c r="F43" s="27"/>
      <c r="G43" s="27"/>
      <c r="H43" s="27"/>
      <c r="I43" s="27"/>
      <c r="J43" s="27"/>
      <c r="K43" s="944" t="str">
        <f>IF(確２面!K43="","",確２面!K43)</f>
        <v/>
      </c>
      <c r="L43" s="944"/>
      <c r="M43" s="944"/>
      <c r="N43" s="944"/>
      <c r="O43" s="944"/>
      <c r="P43" s="944"/>
      <c r="Q43" s="944"/>
      <c r="R43" s="944"/>
      <c r="S43" s="944"/>
      <c r="T43" s="944"/>
      <c r="U43" s="944"/>
      <c r="V43" s="944"/>
      <c r="W43" s="944"/>
      <c r="X43" s="944"/>
      <c r="Y43" s="944"/>
      <c r="Z43" s="944"/>
      <c r="AA43" s="944"/>
      <c r="AB43" s="944"/>
      <c r="AC43" s="944"/>
      <c r="AD43" s="944"/>
      <c r="AE43" s="944"/>
      <c r="AF43" s="944"/>
      <c r="AG43" s="944"/>
      <c r="AH43" s="944"/>
      <c r="AI43" s="944"/>
    </row>
    <row r="44" spans="1:35" x14ac:dyDescent="0.15">
      <c r="A44" s="27"/>
      <c r="C44" s="27" t="s">
        <v>279</v>
      </c>
      <c r="D44" s="27"/>
      <c r="E44" s="27"/>
      <c r="F44" s="27"/>
      <c r="G44" s="27"/>
      <c r="H44" s="27"/>
      <c r="I44" s="27"/>
      <c r="J44" s="27"/>
      <c r="K44" s="27"/>
      <c r="L44" s="27"/>
      <c r="M44" s="944" t="str">
        <f>IF(確２面!M44="","",確２面!M44)</f>
        <v/>
      </c>
      <c r="N44" s="944"/>
      <c r="O44" s="944"/>
      <c r="P44" s="944"/>
      <c r="Q44" s="944"/>
      <c r="R44" s="944"/>
      <c r="S44" s="944"/>
      <c r="T44" s="944"/>
      <c r="U44" s="944"/>
      <c r="V44" s="944"/>
      <c r="W44" s="944"/>
      <c r="X44" s="944"/>
      <c r="Y44" s="944"/>
      <c r="Z44" s="944"/>
      <c r="AA44" s="944"/>
      <c r="AB44" s="944"/>
      <c r="AC44" s="944"/>
      <c r="AD44" s="944"/>
      <c r="AE44" s="944"/>
      <c r="AF44" s="944"/>
      <c r="AG44" s="944"/>
      <c r="AH44" s="944"/>
      <c r="AI44" s="944"/>
    </row>
    <row r="45" spans="1:35" ht="6.75" customHeight="1" x14ac:dyDescent="0.1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35" ht="6.75" customHeight="1" x14ac:dyDescent="0.15">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row>
    <row r="47" spans="1:35" x14ac:dyDescent="0.15">
      <c r="A47" s="27"/>
      <c r="C47" s="27" t="s">
        <v>74</v>
      </c>
      <c r="D47" s="27"/>
      <c r="E47" s="27"/>
      <c r="F47" s="27"/>
      <c r="G47" s="27"/>
      <c r="H47" s="123"/>
      <c r="I47" s="122"/>
      <c r="J47" s="122" t="s">
        <v>13</v>
      </c>
      <c r="K47" s="1204" t="str">
        <f>IF(確２面!K47="","",確２面!K47)</f>
        <v/>
      </c>
      <c r="L47" s="1204"/>
      <c r="M47" s="27" t="s">
        <v>77</v>
      </c>
      <c r="N47" s="27"/>
      <c r="O47" s="27"/>
      <c r="P47" s="27"/>
      <c r="Q47" s="27"/>
      <c r="R47" s="122" t="s">
        <v>13</v>
      </c>
      <c r="S47" s="1205" t="str">
        <f>IF(確２面!S47="","",確２面!S47)</f>
        <v/>
      </c>
      <c r="T47" s="1205"/>
      <c r="U47" s="1205"/>
      <c r="V47" s="1205"/>
      <c r="W47" s="27" t="s">
        <v>83</v>
      </c>
      <c r="X47" s="27"/>
      <c r="Y47" s="27"/>
      <c r="Z47" s="27"/>
      <c r="AA47" s="27"/>
      <c r="AB47" s="949" t="str">
        <f>IF(確２面!AB47="","",確２面!AB47)</f>
        <v/>
      </c>
      <c r="AC47" s="949"/>
      <c r="AD47" s="949"/>
      <c r="AE47" s="949"/>
      <c r="AF47" s="949"/>
      <c r="AG47" s="949"/>
      <c r="AH47" s="27" t="s">
        <v>160</v>
      </c>
      <c r="AI47" s="27"/>
    </row>
    <row r="48" spans="1:35" x14ac:dyDescent="0.15">
      <c r="A48" s="27"/>
      <c r="C48" s="27" t="s">
        <v>70</v>
      </c>
      <c r="D48" s="27"/>
      <c r="E48" s="27"/>
      <c r="F48" s="27"/>
      <c r="G48" s="27"/>
      <c r="H48" s="27"/>
      <c r="I48" s="27"/>
      <c r="J48" s="27"/>
      <c r="K48" s="944" t="str">
        <f>IF(確２面!K48="","",確２面!K48)</f>
        <v/>
      </c>
      <c r="L48" s="944"/>
      <c r="M48" s="944"/>
      <c r="N48" s="944"/>
      <c r="O48" s="944"/>
      <c r="P48" s="944"/>
      <c r="Q48" s="944"/>
      <c r="R48" s="944"/>
      <c r="S48" s="944"/>
      <c r="T48" s="944"/>
      <c r="U48" s="944"/>
      <c r="V48" s="944"/>
      <c r="W48" s="944"/>
      <c r="X48" s="944"/>
      <c r="Y48" s="944"/>
      <c r="Z48" s="944"/>
      <c r="AA48" s="944"/>
      <c r="AB48" s="944"/>
      <c r="AC48" s="944"/>
      <c r="AD48" s="944"/>
      <c r="AE48" s="944"/>
      <c r="AF48" s="944"/>
      <c r="AG48" s="944"/>
      <c r="AH48" s="944"/>
      <c r="AI48" s="944"/>
    </row>
    <row r="49" spans="1:35" x14ac:dyDescent="0.15">
      <c r="A49" s="27"/>
      <c r="C49" s="27" t="s">
        <v>81</v>
      </c>
      <c r="D49" s="27"/>
      <c r="E49" s="27"/>
      <c r="F49" s="27"/>
      <c r="G49" s="27"/>
      <c r="H49" s="123"/>
      <c r="I49" s="122"/>
      <c r="J49" s="122" t="s">
        <v>13</v>
      </c>
      <c r="K49" s="1204" t="str">
        <f>IF(確２面!K49="","",確２面!K49)</f>
        <v/>
      </c>
      <c r="L49" s="1204"/>
      <c r="M49" s="27" t="s">
        <v>76</v>
      </c>
      <c r="N49" s="27"/>
      <c r="O49" s="27"/>
      <c r="P49" s="27"/>
      <c r="Q49" s="27"/>
      <c r="R49" s="122" t="s">
        <v>13</v>
      </c>
      <c r="S49" s="949" t="str">
        <f>IF(確２面!S49="","",確２面!S49)</f>
        <v/>
      </c>
      <c r="T49" s="949"/>
      <c r="U49" s="949"/>
      <c r="V49" s="949"/>
      <c r="W49" s="27" t="s">
        <v>75</v>
      </c>
      <c r="X49" s="27"/>
      <c r="Y49" s="27"/>
      <c r="Z49" s="27"/>
      <c r="AA49" s="27"/>
      <c r="AB49" s="949" t="str">
        <f>IF(確２面!AB49="","",確２面!AB49)</f>
        <v/>
      </c>
      <c r="AC49" s="949"/>
      <c r="AD49" s="949"/>
      <c r="AE49" s="949"/>
      <c r="AF49" s="949"/>
      <c r="AG49" s="949"/>
      <c r="AH49" s="27" t="s">
        <v>160</v>
      </c>
      <c r="AI49" s="27"/>
    </row>
    <row r="50" spans="1:35" x14ac:dyDescent="0.15">
      <c r="A50" s="27"/>
      <c r="C50" s="27"/>
      <c r="D50" s="27"/>
      <c r="E50" s="27"/>
      <c r="F50" s="27"/>
      <c r="G50" s="27"/>
      <c r="H50" s="27"/>
      <c r="I50" s="27"/>
      <c r="J50" s="27"/>
      <c r="K50" s="944" t="str">
        <f>IF(確２面!K50="","",確２面!K50)</f>
        <v/>
      </c>
      <c r="L50" s="944"/>
      <c r="M50" s="944"/>
      <c r="N50" s="944"/>
      <c r="O50" s="944"/>
      <c r="P50" s="944"/>
      <c r="Q50" s="944"/>
      <c r="R50" s="944"/>
      <c r="S50" s="944"/>
      <c r="T50" s="944"/>
      <c r="U50" s="944"/>
      <c r="V50" s="944"/>
      <c r="W50" s="944"/>
      <c r="X50" s="944"/>
      <c r="Y50" s="944"/>
      <c r="Z50" s="944"/>
      <c r="AA50" s="944"/>
      <c r="AB50" s="944"/>
      <c r="AC50" s="944"/>
      <c r="AD50" s="944"/>
      <c r="AE50" s="944"/>
      <c r="AF50" s="944"/>
      <c r="AG50" s="944"/>
      <c r="AH50" s="944"/>
      <c r="AI50" s="944"/>
    </row>
    <row r="51" spans="1:35" x14ac:dyDescent="0.15">
      <c r="A51" s="27"/>
      <c r="C51" s="27" t="s">
        <v>78</v>
      </c>
      <c r="D51" s="27"/>
      <c r="E51" s="27"/>
      <c r="F51" s="27"/>
      <c r="G51" s="27"/>
      <c r="H51" s="27"/>
      <c r="I51" s="27"/>
      <c r="J51" s="107"/>
      <c r="K51" s="944" t="str">
        <f>IF(確２面!K51="","",確２面!K51)</f>
        <v/>
      </c>
      <c r="L51" s="944"/>
      <c r="M51" s="944"/>
      <c r="N51" s="944"/>
      <c r="O51" s="944"/>
      <c r="P51" s="944"/>
      <c r="Q51" s="944"/>
      <c r="R51" s="944"/>
      <c r="S51" s="944"/>
      <c r="T51" s="944"/>
      <c r="U51" s="944"/>
      <c r="V51" s="944"/>
      <c r="W51" s="944"/>
      <c r="X51" s="944"/>
      <c r="Y51" s="944"/>
      <c r="Z51" s="944"/>
      <c r="AA51" s="944"/>
      <c r="AB51" s="944"/>
      <c r="AC51" s="944"/>
      <c r="AD51" s="944"/>
      <c r="AE51" s="944"/>
      <c r="AF51" s="944"/>
      <c r="AG51" s="944"/>
      <c r="AH51" s="944"/>
      <c r="AI51" s="944"/>
    </row>
    <row r="52" spans="1:35" x14ac:dyDescent="0.15">
      <c r="A52" s="27"/>
      <c r="C52" s="27" t="s">
        <v>79</v>
      </c>
      <c r="D52" s="27"/>
      <c r="E52" s="27"/>
      <c r="F52" s="27"/>
      <c r="G52" s="27"/>
      <c r="H52" s="27"/>
      <c r="I52" s="27"/>
      <c r="J52" s="27"/>
      <c r="K52" s="944" t="str">
        <f>IF(確２面!K52="","",確２面!K52)</f>
        <v/>
      </c>
      <c r="L52" s="944"/>
      <c r="M52" s="944"/>
      <c r="N52" s="944"/>
      <c r="O52" s="944"/>
      <c r="P52" s="944"/>
      <c r="Q52" s="944"/>
      <c r="R52" s="944"/>
      <c r="S52" s="944"/>
      <c r="T52" s="944"/>
      <c r="U52" s="944"/>
      <c r="V52" s="944"/>
      <c r="W52" s="944"/>
      <c r="X52" s="944"/>
      <c r="Y52" s="944"/>
      <c r="Z52" s="944"/>
      <c r="AA52" s="944"/>
      <c r="AB52" s="944"/>
      <c r="AC52" s="944"/>
      <c r="AD52" s="944"/>
      <c r="AE52" s="944"/>
      <c r="AF52" s="944"/>
      <c r="AG52" s="944"/>
      <c r="AH52" s="944"/>
      <c r="AI52" s="944"/>
    </row>
    <row r="53" spans="1:35" x14ac:dyDescent="0.15">
      <c r="A53" s="27"/>
      <c r="C53" s="27" t="s">
        <v>80</v>
      </c>
      <c r="D53" s="27"/>
      <c r="E53" s="27"/>
      <c r="F53" s="27"/>
      <c r="G53" s="27"/>
      <c r="H53" s="27"/>
      <c r="I53" s="27"/>
      <c r="J53" s="27"/>
      <c r="K53" s="944" t="str">
        <f>IF(確２面!K53="","",確２面!K53)</f>
        <v/>
      </c>
      <c r="L53" s="944"/>
      <c r="M53" s="944"/>
      <c r="N53" s="944"/>
      <c r="O53" s="944"/>
      <c r="P53" s="944"/>
      <c r="Q53" s="944"/>
      <c r="R53" s="944"/>
      <c r="S53" s="944"/>
      <c r="T53" s="944"/>
      <c r="U53" s="944"/>
      <c r="V53" s="944"/>
      <c r="W53" s="944"/>
      <c r="X53" s="944"/>
      <c r="Y53" s="944"/>
      <c r="Z53" s="944"/>
      <c r="AA53" s="944"/>
      <c r="AB53" s="944"/>
      <c r="AC53" s="944"/>
      <c r="AD53" s="944"/>
      <c r="AE53" s="944"/>
      <c r="AF53" s="944"/>
      <c r="AG53" s="944"/>
      <c r="AH53" s="944"/>
      <c r="AI53" s="944"/>
    </row>
    <row r="54" spans="1:35" x14ac:dyDescent="0.15">
      <c r="A54" s="27"/>
      <c r="C54" s="27" t="s">
        <v>279</v>
      </c>
      <c r="D54" s="27"/>
      <c r="E54" s="27"/>
      <c r="F54" s="27"/>
      <c r="G54" s="27"/>
      <c r="H54" s="27"/>
      <c r="I54" s="27"/>
      <c r="J54" s="27"/>
      <c r="K54" s="27"/>
      <c r="L54" s="27"/>
      <c r="M54" s="944" t="str">
        <f>IF(確２面!M54="","",確２面!M54)</f>
        <v/>
      </c>
      <c r="N54" s="944"/>
      <c r="O54" s="944"/>
      <c r="P54" s="944"/>
      <c r="Q54" s="944"/>
      <c r="R54" s="944"/>
      <c r="S54" s="944"/>
      <c r="T54" s="944"/>
      <c r="U54" s="944"/>
      <c r="V54" s="944"/>
      <c r="W54" s="944"/>
      <c r="X54" s="944"/>
      <c r="Y54" s="944"/>
      <c r="Z54" s="944"/>
      <c r="AA54" s="944"/>
      <c r="AB54" s="944"/>
      <c r="AC54" s="944"/>
      <c r="AD54" s="944"/>
      <c r="AE54" s="944"/>
      <c r="AF54" s="944"/>
      <c r="AG54" s="944"/>
      <c r="AH54" s="944"/>
      <c r="AI54" s="944"/>
    </row>
    <row r="55" spans="1:35" ht="6.75" customHeight="1" x14ac:dyDescent="0.1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row>
    <row r="56" spans="1:35" ht="6.75" customHeight="1" x14ac:dyDescent="0.15">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row>
    <row r="57" spans="1:35" x14ac:dyDescent="0.15">
      <c r="A57" s="27"/>
      <c r="C57" s="27" t="s">
        <v>74</v>
      </c>
      <c r="D57" s="27"/>
      <c r="E57" s="27"/>
      <c r="F57" s="27"/>
      <c r="G57" s="27"/>
      <c r="H57" s="123"/>
      <c r="I57" s="122"/>
      <c r="J57" s="122" t="s">
        <v>13</v>
      </c>
      <c r="K57" s="1204" t="str">
        <f>IF(確２面!K57="","",確２面!K57)</f>
        <v/>
      </c>
      <c r="L57" s="1204"/>
      <c r="M57" s="27" t="s">
        <v>77</v>
      </c>
      <c r="N57" s="27"/>
      <c r="O57" s="27"/>
      <c r="P57" s="27"/>
      <c r="Q57" s="27"/>
      <c r="R57" s="122" t="s">
        <v>13</v>
      </c>
      <c r="S57" s="1205" t="str">
        <f>IF(確２面!S57="","",確２面!S57)</f>
        <v/>
      </c>
      <c r="T57" s="1205"/>
      <c r="U57" s="1205"/>
      <c r="V57" s="1205"/>
      <c r="W57" s="27" t="s">
        <v>83</v>
      </c>
      <c r="X57" s="27"/>
      <c r="Y57" s="27"/>
      <c r="Z57" s="27"/>
      <c r="AA57" s="27"/>
      <c r="AB57" s="949" t="str">
        <f>IF(確２面!AB57="","",確２面!AB57)</f>
        <v/>
      </c>
      <c r="AC57" s="949"/>
      <c r="AD57" s="949"/>
      <c r="AE57" s="949"/>
      <c r="AF57" s="949"/>
      <c r="AG57" s="949"/>
      <c r="AH57" s="27" t="s">
        <v>160</v>
      </c>
      <c r="AI57" s="27"/>
    </row>
    <row r="58" spans="1:35" x14ac:dyDescent="0.15">
      <c r="A58" s="27"/>
      <c r="C58" s="27" t="s">
        <v>70</v>
      </c>
      <c r="D58" s="27"/>
      <c r="E58" s="27"/>
      <c r="F58" s="27"/>
      <c r="G58" s="27"/>
      <c r="H58" s="27"/>
      <c r="I58" s="27"/>
      <c r="J58" s="27"/>
      <c r="K58" s="944" t="str">
        <f>IF(確２面!K58="","",確２面!K58)</f>
        <v/>
      </c>
      <c r="L58" s="944"/>
      <c r="M58" s="944"/>
      <c r="N58" s="944"/>
      <c r="O58" s="944"/>
      <c r="P58" s="944"/>
      <c r="Q58" s="944"/>
      <c r="R58" s="944"/>
      <c r="S58" s="944"/>
      <c r="T58" s="944"/>
      <c r="U58" s="944"/>
      <c r="V58" s="944"/>
      <c r="W58" s="944"/>
      <c r="X58" s="944"/>
      <c r="Y58" s="944"/>
      <c r="Z58" s="944"/>
      <c r="AA58" s="944"/>
      <c r="AB58" s="944"/>
      <c r="AC58" s="944"/>
      <c r="AD58" s="944"/>
      <c r="AE58" s="944"/>
      <c r="AF58" s="944"/>
      <c r="AG58" s="944"/>
      <c r="AH58" s="944"/>
      <c r="AI58" s="944"/>
    </row>
    <row r="59" spans="1:35" x14ac:dyDescent="0.15">
      <c r="A59" s="27"/>
      <c r="C59" s="27" t="s">
        <v>81</v>
      </c>
      <c r="D59" s="27"/>
      <c r="E59" s="27"/>
      <c r="F59" s="27"/>
      <c r="G59" s="27"/>
      <c r="H59" s="123"/>
      <c r="I59" s="122"/>
      <c r="J59" s="122" t="s">
        <v>13</v>
      </c>
      <c r="K59" s="1204" t="str">
        <f>IF(確２面!K59="","",確２面!K59)</f>
        <v/>
      </c>
      <c r="L59" s="1204"/>
      <c r="M59" s="27" t="s">
        <v>76</v>
      </c>
      <c r="N59" s="27"/>
      <c r="O59" s="27"/>
      <c r="P59" s="27"/>
      <c r="Q59" s="27"/>
      <c r="R59" s="122" t="s">
        <v>13</v>
      </c>
      <c r="S59" s="949" t="str">
        <f>IF(確２面!S59="","",確２面!S59)</f>
        <v/>
      </c>
      <c r="T59" s="949"/>
      <c r="U59" s="949"/>
      <c r="V59" s="949"/>
      <c r="W59" s="27" t="s">
        <v>75</v>
      </c>
      <c r="X59" s="27"/>
      <c r="Y59" s="27"/>
      <c r="Z59" s="27"/>
      <c r="AA59" s="27"/>
      <c r="AB59" s="949" t="str">
        <f>IF(確２面!AB59="","",確２面!AB59)</f>
        <v/>
      </c>
      <c r="AC59" s="949"/>
      <c r="AD59" s="949"/>
      <c r="AE59" s="949"/>
      <c r="AF59" s="949"/>
      <c r="AG59" s="949"/>
      <c r="AH59" s="27" t="s">
        <v>160</v>
      </c>
      <c r="AI59" s="27"/>
    </row>
    <row r="60" spans="1:35" x14ac:dyDescent="0.15">
      <c r="A60" s="27"/>
      <c r="C60" s="27"/>
      <c r="D60" s="27"/>
      <c r="E60" s="27"/>
      <c r="F60" s="27"/>
      <c r="G60" s="27"/>
      <c r="H60" s="27"/>
      <c r="I60" s="27"/>
      <c r="J60" s="27"/>
      <c r="K60" s="944" t="str">
        <f>IF(確２面!K60="","",確２面!K60)</f>
        <v/>
      </c>
      <c r="L60" s="944"/>
      <c r="M60" s="944"/>
      <c r="N60" s="944"/>
      <c r="O60" s="944"/>
      <c r="P60" s="944"/>
      <c r="Q60" s="944"/>
      <c r="R60" s="944"/>
      <c r="S60" s="944"/>
      <c r="T60" s="944"/>
      <c r="U60" s="944"/>
      <c r="V60" s="944"/>
      <c r="W60" s="944"/>
      <c r="X60" s="944"/>
      <c r="Y60" s="944"/>
      <c r="Z60" s="944"/>
      <c r="AA60" s="944"/>
      <c r="AB60" s="944"/>
      <c r="AC60" s="944"/>
      <c r="AD60" s="944"/>
      <c r="AE60" s="944"/>
      <c r="AF60" s="944"/>
      <c r="AG60" s="944"/>
      <c r="AH60" s="944"/>
      <c r="AI60" s="944"/>
    </row>
    <row r="61" spans="1:35" x14ac:dyDescent="0.15">
      <c r="A61" s="27"/>
      <c r="C61" s="27" t="s">
        <v>78</v>
      </c>
      <c r="D61" s="27"/>
      <c r="E61" s="27"/>
      <c r="F61" s="27"/>
      <c r="G61" s="27"/>
      <c r="H61" s="27"/>
      <c r="I61" s="27"/>
      <c r="J61" s="107"/>
      <c r="K61" s="944" t="str">
        <f>IF(確２面!K61="","",確２面!K61)</f>
        <v/>
      </c>
      <c r="L61" s="944"/>
      <c r="M61" s="944"/>
      <c r="N61" s="944"/>
      <c r="O61" s="944"/>
      <c r="P61" s="944"/>
      <c r="Q61" s="944"/>
      <c r="R61" s="944"/>
      <c r="S61" s="944"/>
      <c r="T61" s="944"/>
      <c r="U61" s="944"/>
      <c r="V61" s="944"/>
      <c r="W61" s="944"/>
      <c r="X61" s="944"/>
      <c r="Y61" s="944"/>
      <c r="Z61" s="944"/>
      <c r="AA61" s="944"/>
      <c r="AB61" s="944"/>
      <c r="AC61" s="944"/>
      <c r="AD61" s="944"/>
      <c r="AE61" s="944"/>
      <c r="AF61" s="944"/>
      <c r="AG61" s="944"/>
      <c r="AH61" s="944"/>
      <c r="AI61" s="944"/>
    </row>
    <row r="62" spans="1:35" x14ac:dyDescent="0.15">
      <c r="A62" s="27"/>
      <c r="C62" s="27" t="s">
        <v>79</v>
      </c>
      <c r="D62" s="27"/>
      <c r="E62" s="27"/>
      <c r="F62" s="27"/>
      <c r="G62" s="27"/>
      <c r="H62" s="27"/>
      <c r="I62" s="27"/>
      <c r="J62" s="27"/>
      <c r="K62" s="944" t="str">
        <f>IF(確２面!K62="","",確２面!K62)</f>
        <v/>
      </c>
      <c r="L62" s="944"/>
      <c r="M62" s="944"/>
      <c r="N62" s="944"/>
      <c r="O62" s="944"/>
      <c r="P62" s="944"/>
      <c r="Q62" s="944"/>
      <c r="R62" s="944"/>
      <c r="S62" s="944"/>
      <c r="T62" s="944"/>
      <c r="U62" s="944"/>
      <c r="V62" s="944"/>
      <c r="W62" s="944"/>
      <c r="X62" s="944"/>
      <c r="Y62" s="944"/>
      <c r="Z62" s="944"/>
      <c r="AA62" s="944"/>
      <c r="AB62" s="944"/>
      <c r="AC62" s="944"/>
      <c r="AD62" s="944"/>
      <c r="AE62" s="944"/>
      <c r="AF62" s="944"/>
      <c r="AG62" s="944"/>
      <c r="AH62" s="944"/>
      <c r="AI62" s="944"/>
    </row>
    <row r="63" spans="1:35" x14ac:dyDescent="0.15">
      <c r="A63" s="27"/>
      <c r="C63" s="27" t="s">
        <v>80</v>
      </c>
      <c r="D63" s="27"/>
      <c r="E63" s="27"/>
      <c r="F63" s="27"/>
      <c r="G63" s="27"/>
      <c r="H63" s="27"/>
      <c r="I63" s="27"/>
      <c r="J63" s="27"/>
      <c r="K63" s="944" t="str">
        <f>IF(確２面!K63="","",確２面!K63)</f>
        <v/>
      </c>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row>
    <row r="64" spans="1:35" x14ac:dyDescent="0.15">
      <c r="A64" s="27"/>
      <c r="C64" s="27" t="s">
        <v>279</v>
      </c>
      <c r="D64" s="27"/>
      <c r="E64" s="27"/>
      <c r="F64" s="27"/>
      <c r="G64" s="27"/>
      <c r="H64" s="27"/>
      <c r="I64" s="27"/>
      <c r="J64" s="27"/>
      <c r="K64" s="27"/>
      <c r="L64" s="27"/>
      <c r="M64" s="944" t="str">
        <f>IF(確２面!M64="","",確２面!M64)</f>
        <v/>
      </c>
      <c r="N64" s="944"/>
      <c r="O64" s="944"/>
      <c r="P64" s="944"/>
      <c r="Q64" s="944"/>
      <c r="R64" s="944"/>
      <c r="S64" s="944"/>
      <c r="T64" s="944"/>
      <c r="U64" s="944"/>
      <c r="V64" s="944"/>
      <c r="W64" s="944"/>
      <c r="X64" s="944"/>
      <c r="Y64" s="944"/>
      <c r="Z64" s="944"/>
      <c r="AA64" s="944"/>
      <c r="AB64" s="944"/>
      <c r="AC64" s="944"/>
      <c r="AD64" s="944"/>
      <c r="AE64" s="944"/>
      <c r="AF64" s="944"/>
      <c r="AG64" s="944"/>
      <c r="AH64" s="944"/>
      <c r="AI64" s="944"/>
    </row>
    <row r="65" spans="1:37" ht="6.75" customHeight="1" x14ac:dyDescent="0.15">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row>
    <row r="66" spans="1:37" ht="6.75" customHeight="1" thickBot="1" x14ac:dyDescent="0.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row>
    <row r="67" spans="1:37" ht="13.5" customHeight="1" thickTop="1" x14ac:dyDescent="0.1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349"/>
      <c r="AK67" s="349"/>
    </row>
    <row r="68" spans="1:37" ht="13.5" customHeight="1" x14ac:dyDescent="0.1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row>
    <row r="69" spans="1:37" ht="6.75" customHeight="1" x14ac:dyDescent="0.1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row>
    <row r="70" spans="1:37" x14ac:dyDescent="0.15">
      <c r="A70" s="27" t="s">
        <v>280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row>
    <row r="71" spans="1:37" x14ac:dyDescent="0.15">
      <c r="A71" s="27" t="s">
        <v>5</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row>
    <row r="72" spans="1:37" x14ac:dyDescent="0.15">
      <c r="A72" s="27"/>
      <c r="C72" s="27" t="s">
        <v>74</v>
      </c>
      <c r="D72" s="27"/>
      <c r="E72" s="27"/>
      <c r="F72" s="27"/>
      <c r="G72" s="27"/>
      <c r="H72" s="123"/>
      <c r="I72" s="122"/>
      <c r="J72" s="122" t="s">
        <v>13</v>
      </c>
      <c r="K72" s="1204" t="str">
        <f>IF(確２面!K138="","",確２面!K138)</f>
        <v/>
      </c>
      <c r="L72" s="1204"/>
      <c r="M72" s="27" t="s">
        <v>77</v>
      </c>
      <c r="N72" s="27"/>
      <c r="O72" s="27"/>
      <c r="P72" s="27"/>
      <c r="Q72" s="27"/>
      <c r="R72" s="122" t="s">
        <v>13</v>
      </c>
      <c r="S72" s="1205" t="str">
        <f>IF(確２面!S138="","",確２面!S138)</f>
        <v/>
      </c>
      <c r="T72" s="1205"/>
      <c r="U72" s="1205"/>
      <c r="V72" s="1205"/>
      <c r="W72" s="27" t="s">
        <v>83</v>
      </c>
      <c r="X72" s="27"/>
      <c r="Y72" s="27"/>
      <c r="Z72" s="27"/>
      <c r="AA72" s="27"/>
      <c r="AB72" s="949" t="str">
        <f>IF(確２面!AB138="","",確２面!AB138)</f>
        <v/>
      </c>
      <c r="AC72" s="949"/>
      <c r="AD72" s="949"/>
      <c r="AE72" s="949"/>
      <c r="AF72" s="949"/>
      <c r="AG72" s="949"/>
      <c r="AH72" s="27" t="s">
        <v>160</v>
      </c>
      <c r="AI72" s="27"/>
    </row>
    <row r="73" spans="1:37" x14ac:dyDescent="0.15">
      <c r="A73" s="27"/>
      <c r="C73" s="27" t="s">
        <v>70</v>
      </c>
      <c r="D73" s="27"/>
      <c r="E73" s="27"/>
      <c r="F73" s="27"/>
      <c r="G73" s="27"/>
      <c r="H73" s="27"/>
      <c r="I73" s="27"/>
      <c r="J73" s="27"/>
      <c r="K73" s="944" t="str">
        <f>IF(確２面!K139="","",確２面!K139)</f>
        <v/>
      </c>
      <c r="L73" s="944"/>
      <c r="M73" s="944"/>
      <c r="N73" s="944"/>
      <c r="O73" s="944"/>
      <c r="P73" s="944"/>
      <c r="Q73" s="944"/>
      <c r="R73" s="944"/>
      <c r="S73" s="944"/>
      <c r="T73" s="944"/>
      <c r="U73" s="944"/>
      <c r="V73" s="944"/>
      <c r="W73" s="944"/>
      <c r="X73" s="944"/>
      <c r="Y73" s="944"/>
      <c r="Z73" s="944"/>
      <c r="AA73" s="944"/>
      <c r="AB73" s="944"/>
      <c r="AC73" s="944"/>
      <c r="AD73" s="944"/>
      <c r="AE73" s="944"/>
      <c r="AF73" s="944"/>
      <c r="AG73" s="944"/>
      <c r="AH73" s="944"/>
      <c r="AI73" s="944"/>
    </row>
    <row r="74" spans="1:37" x14ac:dyDescent="0.15">
      <c r="A74" s="27"/>
      <c r="C74" s="27" t="s">
        <v>81</v>
      </c>
      <c r="D74" s="27"/>
      <c r="E74" s="27"/>
      <c r="F74" s="27"/>
      <c r="G74" s="27"/>
      <c r="H74" s="123"/>
      <c r="I74" s="122"/>
      <c r="J74" s="122" t="s">
        <v>13</v>
      </c>
      <c r="K74" s="1204" t="str">
        <f>IF(確２面!K140="","",確２面!K140)</f>
        <v/>
      </c>
      <c r="L74" s="1204"/>
      <c r="M74" s="27" t="s">
        <v>76</v>
      </c>
      <c r="N74" s="27"/>
      <c r="O74" s="27"/>
      <c r="P74" s="27"/>
      <c r="Q74" s="27"/>
      <c r="R74" s="122" t="s">
        <v>13</v>
      </c>
      <c r="S74" s="949" t="str">
        <f>IF(確２面!S140="","",確２面!S140)</f>
        <v/>
      </c>
      <c r="T74" s="949"/>
      <c r="U74" s="949"/>
      <c r="V74" s="949"/>
      <c r="W74" s="27" t="s">
        <v>75</v>
      </c>
      <c r="X74" s="27"/>
      <c r="Y74" s="27"/>
      <c r="Z74" s="27"/>
      <c r="AA74" s="27"/>
      <c r="AB74" s="949" t="str">
        <f>IF(確２面!AB140="","",確２面!AB140)</f>
        <v/>
      </c>
      <c r="AC74" s="949"/>
      <c r="AD74" s="949"/>
      <c r="AE74" s="949"/>
      <c r="AF74" s="949"/>
      <c r="AG74" s="949"/>
      <c r="AH74" s="27" t="s">
        <v>160</v>
      </c>
      <c r="AI74" s="27"/>
    </row>
    <row r="75" spans="1:37" x14ac:dyDescent="0.15">
      <c r="A75" s="27"/>
      <c r="C75" s="27"/>
      <c r="D75" s="27"/>
      <c r="E75" s="27"/>
      <c r="F75" s="27"/>
      <c r="G75" s="27"/>
      <c r="H75" s="27"/>
      <c r="I75" s="27"/>
      <c r="J75" s="27"/>
      <c r="K75" s="944" t="str">
        <f>IF(確２面!K141="","",確２面!K141)</f>
        <v/>
      </c>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row>
    <row r="76" spans="1:37" x14ac:dyDescent="0.15">
      <c r="A76" s="27"/>
      <c r="C76" s="27" t="s">
        <v>78</v>
      </c>
      <c r="D76" s="27"/>
      <c r="E76" s="27"/>
      <c r="F76" s="27"/>
      <c r="G76" s="27"/>
      <c r="H76" s="27"/>
      <c r="I76" s="27"/>
      <c r="J76" s="107"/>
      <c r="K76" s="944" t="str">
        <f>IF(確２面!K142="","",確２面!K142)</f>
        <v/>
      </c>
      <c r="L76" s="944"/>
      <c r="M76" s="944"/>
      <c r="N76" s="944"/>
      <c r="O76" s="944"/>
      <c r="P76" s="944"/>
      <c r="Q76" s="944"/>
      <c r="R76" s="944"/>
      <c r="S76" s="944"/>
      <c r="T76" s="944"/>
      <c r="U76" s="944"/>
      <c r="V76" s="944"/>
      <c r="W76" s="944"/>
      <c r="X76" s="944"/>
      <c r="Y76" s="944"/>
      <c r="Z76" s="944"/>
      <c r="AA76" s="944"/>
      <c r="AB76" s="944"/>
      <c r="AC76" s="944"/>
      <c r="AD76" s="944"/>
      <c r="AE76" s="944"/>
      <c r="AF76" s="944"/>
      <c r="AG76" s="944"/>
      <c r="AH76" s="944"/>
      <c r="AI76" s="944"/>
    </row>
    <row r="77" spans="1:37" x14ac:dyDescent="0.15">
      <c r="A77" s="27"/>
      <c r="C77" s="27" t="s">
        <v>79</v>
      </c>
      <c r="D77" s="27"/>
      <c r="E77" s="27"/>
      <c r="F77" s="27"/>
      <c r="G77" s="27"/>
      <c r="H77" s="27"/>
      <c r="I77" s="27"/>
      <c r="J77" s="27"/>
      <c r="K77" s="944" t="str">
        <f>IF(確２面!K143="","",確２面!K143)</f>
        <v/>
      </c>
      <c r="L77" s="944"/>
      <c r="M77" s="944"/>
      <c r="N77" s="944"/>
      <c r="O77" s="944"/>
      <c r="P77" s="944"/>
      <c r="Q77" s="944"/>
      <c r="R77" s="944"/>
      <c r="S77" s="944"/>
      <c r="T77" s="944"/>
      <c r="U77" s="944"/>
      <c r="V77" s="944"/>
      <c r="W77" s="944"/>
      <c r="X77" s="944"/>
      <c r="Y77" s="944"/>
      <c r="Z77" s="944"/>
      <c r="AA77" s="944"/>
      <c r="AB77" s="944"/>
      <c r="AC77" s="944"/>
      <c r="AD77" s="944"/>
      <c r="AE77" s="944"/>
      <c r="AF77" s="944"/>
      <c r="AG77" s="944"/>
      <c r="AH77" s="944"/>
      <c r="AI77" s="944"/>
    </row>
    <row r="78" spans="1:37" x14ac:dyDescent="0.15">
      <c r="A78" s="27"/>
      <c r="C78" s="27" t="s">
        <v>80</v>
      </c>
      <c r="D78" s="27"/>
      <c r="E78" s="27"/>
      <c r="F78" s="27"/>
      <c r="G78" s="27"/>
      <c r="H78" s="27"/>
      <c r="I78" s="27"/>
      <c r="J78" s="27"/>
      <c r="K78" s="944" t="str">
        <f>IF(確２面!K144="","",確２面!K144)</f>
        <v/>
      </c>
      <c r="L78" s="944"/>
      <c r="M78" s="944"/>
      <c r="N78" s="944"/>
      <c r="O78" s="944"/>
      <c r="P78" s="944"/>
      <c r="Q78" s="944"/>
      <c r="R78" s="944"/>
      <c r="S78" s="944"/>
      <c r="T78" s="944"/>
      <c r="U78" s="944"/>
      <c r="V78" s="944"/>
      <c r="W78" s="944"/>
      <c r="X78" s="944"/>
      <c r="Y78" s="944"/>
      <c r="Z78" s="944"/>
      <c r="AA78" s="944"/>
      <c r="AB78" s="944"/>
      <c r="AC78" s="944"/>
      <c r="AD78" s="944"/>
      <c r="AE78" s="944"/>
      <c r="AF78" s="944"/>
      <c r="AG78" s="944"/>
      <c r="AH78" s="944"/>
      <c r="AI78" s="944"/>
    </row>
    <row r="79" spans="1:37" x14ac:dyDescent="0.15">
      <c r="A79" s="27"/>
      <c r="C79" s="27" t="s">
        <v>281</v>
      </c>
      <c r="D79" s="27"/>
      <c r="E79" s="27"/>
      <c r="F79" s="27"/>
      <c r="G79" s="27"/>
      <c r="H79" s="27"/>
      <c r="I79" s="27"/>
      <c r="J79" s="27"/>
      <c r="K79" s="158"/>
      <c r="L79" s="158"/>
      <c r="M79" s="944" t="str">
        <f>IF(確２面!M145="","",確２面!M145)</f>
        <v/>
      </c>
      <c r="N79" s="944"/>
      <c r="O79" s="944"/>
      <c r="P79" s="944"/>
      <c r="Q79" s="944"/>
      <c r="R79" s="944"/>
      <c r="S79" s="944"/>
      <c r="T79" s="944"/>
      <c r="U79" s="944"/>
      <c r="V79" s="944"/>
      <c r="W79" s="944"/>
      <c r="X79" s="944"/>
      <c r="Y79" s="944"/>
      <c r="Z79" s="944"/>
      <c r="AA79" s="944"/>
      <c r="AB79" s="944"/>
      <c r="AC79" s="944"/>
      <c r="AD79" s="944"/>
      <c r="AE79" s="944"/>
      <c r="AF79" s="944"/>
      <c r="AG79" s="944"/>
      <c r="AH79" s="944"/>
      <c r="AI79" s="944"/>
    </row>
    <row r="80" spans="1:37"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row>
    <row r="81" spans="1:35" ht="6.75" customHeight="1" x14ac:dyDescent="0.1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row>
    <row r="82" spans="1:35" ht="6.75" customHeight="1" x14ac:dyDescent="0.15">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row>
    <row r="83" spans="1:35" x14ac:dyDescent="0.15">
      <c r="A83" s="27" t="s">
        <v>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row>
    <row r="84" spans="1:35" x14ac:dyDescent="0.15">
      <c r="A84" s="27"/>
      <c r="C84" s="27" t="s">
        <v>74</v>
      </c>
      <c r="D84" s="27"/>
      <c r="E84" s="27"/>
      <c r="F84" s="27"/>
      <c r="G84" s="27"/>
      <c r="H84" s="123"/>
      <c r="I84" s="122"/>
      <c r="J84" s="122" t="s">
        <v>13</v>
      </c>
      <c r="K84" s="1204" t="str">
        <f>IF(確２面!K149="","",確２面!K149)</f>
        <v/>
      </c>
      <c r="L84" s="1204"/>
      <c r="M84" s="27" t="s">
        <v>77</v>
      </c>
      <c r="N84" s="27"/>
      <c r="O84" s="27"/>
      <c r="P84" s="27"/>
      <c r="Q84" s="27"/>
      <c r="R84" s="122" t="s">
        <v>13</v>
      </c>
      <c r="S84" s="1205" t="str">
        <f>IF(確２面!S149="","",確２面!S149)</f>
        <v/>
      </c>
      <c r="T84" s="1205"/>
      <c r="U84" s="1205"/>
      <c r="V84" s="1205"/>
      <c r="W84" s="27" t="s">
        <v>83</v>
      </c>
      <c r="X84" s="27"/>
      <c r="Y84" s="27"/>
      <c r="Z84" s="27"/>
      <c r="AA84" s="27"/>
      <c r="AB84" s="949" t="str">
        <f>IF(確２面!AB149="","",確２面!AB149)</f>
        <v/>
      </c>
      <c r="AC84" s="949"/>
      <c r="AD84" s="949"/>
      <c r="AE84" s="949"/>
      <c r="AF84" s="949"/>
      <c r="AG84" s="949"/>
      <c r="AH84" s="27" t="s">
        <v>160</v>
      </c>
      <c r="AI84" s="27"/>
    </row>
    <row r="85" spans="1:35" x14ac:dyDescent="0.15">
      <c r="A85" s="27"/>
      <c r="C85" s="27" t="s">
        <v>70</v>
      </c>
      <c r="D85" s="27"/>
      <c r="E85" s="27"/>
      <c r="F85" s="27"/>
      <c r="G85" s="27"/>
      <c r="H85" s="27"/>
      <c r="I85" s="27"/>
      <c r="J85" s="27"/>
      <c r="K85" s="944" t="str">
        <f>IF(確２面!K150="","",確２面!K150)</f>
        <v/>
      </c>
      <c r="L85" s="944"/>
      <c r="M85" s="944"/>
      <c r="N85" s="944"/>
      <c r="O85" s="944"/>
      <c r="P85" s="944"/>
      <c r="Q85" s="944"/>
      <c r="R85" s="944"/>
      <c r="S85" s="944"/>
      <c r="T85" s="944"/>
      <c r="U85" s="944"/>
      <c r="V85" s="944"/>
      <c r="W85" s="944"/>
      <c r="X85" s="944"/>
      <c r="Y85" s="944"/>
      <c r="Z85" s="944"/>
      <c r="AA85" s="944"/>
      <c r="AB85" s="944"/>
      <c r="AC85" s="944"/>
      <c r="AD85" s="944"/>
      <c r="AE85" s="944"/>
      <c r="AF85" s="944"/>
      <c r="AG85" s="944"/>
      <c r="AH85" s="944"/>
      <c r="AI85" s="944"/>
    </row>
    <row r="86" spans="1:35" x14ac:dyDescent="0.15">
      <c r="A86" s="27"/>
      <c r="C86" s="27" t="s">
        <v>81</v>
      </c>
      <c r="D86" s="27"/>
      <c r="E86" s="27"/>
      <c r="F86" s="27"/>
      <c r="G86" s="27"/>
      <c r="H86" s="123"/>
      <c r="I86" s="122"/>
      <c r="J86" s="122" t="s">
        <v>13</v>
      </c>
      <c r="K86" s="1204" t="str">
        <f>IF(確２面!K151="","",確２面!K151)</f>
        <v/>
      </c>
      <c r="L86" s="1204"/>
      <c r="M86" s="27" t="s">
        <v>76</v>
      </c>
      <c r="N86" s="27"/>
      <c r="O86" s="27"/>
      <c r="P86" s="27"/>
      <c r="Q86" s="27"/>
      <c r="R86" s="122" t="s">
        <v>13</v>
      </c>
      <c r="S86" s="949" t="str">
        <f>IF(確２面!S151="","",確２面!S151)</f>
        <v/>
      </c>
      <c r="T86" s="949"/>
      <c r="U86" s="949"/>
      <c r="V86" s="949"/>
      <c r="W86" s="27" t="s">
        <v>75</v>
      </c>
      <c r="X86" s="27"/>
      <c r="Y86" s="27"/>
      <c r="Z86" s="27"/>
      <c r="AA86" s="27"/>
      <c r="AB86" s="949" t="str">
        <f>IF(確２面!AB151="","",確２面!AB151)</f>
        <v/>
      </c>
      <c r="AC86" s="949"/>
      <c r="AD86" s="949"/>
      <c r="AE86" s="949"/>
      <c r="AF86" s="949"/>
      <c r="AG86" s="949"/>
      <c r="AH86" s="27" t="s">
        <v>160</v>
      </c>
      <c r="AI86" s="27"/>
    </row>
    <row r="87" spans="1:35" x14ac:dyDescent="0.15">
      <c r="A87" s="27"/>
      <c r="C87" s="27"/>
      <c r="D87" s="27"/>
      <c r="E87" s="27"/>
      <c r="F87" s="27"/>
      <c r="G87" s="27"/>
      <c r="H87" s="27"/>
      <c r="I87" s="27"/>
      <c r="J87" s="27"/>
      <c r="K87" s="944" t="str">
        <f>IF(確２面!K152="","",確２面!K152)</f>
        <v/>
      </c>
      <c r="L87" s="944"/>
      <c r="M87" s="944"/>
      <c r="N87" s="944"/>
      <c r="O87" s="944"/>
      <c r="P87" s="944"/>
      <c r="Q87" s="944"/>
      <c r="R87" s="944"/>
      <c r="S87" s="944"/>
      <c r="T87" s="944"/>
      <c r="U87" s="944"/>
      <c r="V87" s="944"/>
      <c r="W87" s="944"/>
      <c r="X87" s="944"/>
      <c r="Y87" s="944"/>
      <c r="Z87" s="944"/>
      <c r="AA87" s="944"/>
      <c r="AB87" s="944"/>
      <c r="AC87" s="944"/>
      <c r="AD87" s="944"/>
      <c r="AE87" s="944"/>
      <c r="AF87" s="944"/>
      <c r="AG87" s="944"/>
      <c r="AH87" s="944"/>
      <c r="AI87" s="944"/>
    </row>
    <row r="88" spans="1:35" x14ac:dyDescent="0.15">
      <c r="A88" s="27"/>
      <c r="C88" s="27" t="s">
        <v>78</v>
      </c>
      <c r="D88" s="27"/>
      <c r="E88" s="27"/>
      <c r="F88" s="27"/>
      <c r="G88" s="27"/>
      <c r="H88" s="27"/>
      <c r="I88" s="27"/>
      <c r="J88" s="107"/>
      <c r="K88" s="944" t="str">
        <f>IF(確２面!K153="","",確２面!K153)</f>
        <v/>
      </c>
      <c r="L88" s="944"/>
      <c r="M88" s="944"/>
      <c r="N88" s="944"/>
      <c r="O88" s="944"/>
      <c r="P88" s="944"/>
      <c r="Q88" s="944"/>
      <c r="R88" s="944"/>
      <c r="S88" s="944"/>
      <c r="T88" s="944"/>
      <c r="U88" s="944"/>
      <c r="V88" s="944"/>
      <c r="W88" s="944"/>
      <c r="X88" s="944"/>
      <c r="Y88" s="944"/>
      <c r="Z88" s="944"/>
      <c r="AA88" s="944"/>
      <c r="AB88" s="944"/>
      <c r="AC88" s="944"/>
      <c r="AD88" s="944"/>
      <c r="AE88" s="944"/>
      <c r="AF88" s="944"/>
      <c r="AG88" s="944"/>
      <c r="AH88" s="944"/>
      <c r="AI88" s="944"/>
    </row>
    <row r="89" spans="1:35" x14ac:dyDescent="0.15">
      <c r="A89" s="27"/>
      <c r="C89" s="27" t="s">
        <v>79</v>
      </c>
      <c r="D89" s="27"/>
      <c r="E89" s="27"/>
      <c r="F89" s="27"/>
      <c r="G89" s="27"/>
      <c r="H89" s="27"/>
      <c r="I89" s="27"/>
      <c r="J89" s="27"/>
      <c r="K89" s="944" t="str">
        <f>IF(確２面!K154="","",確２面!K154)</f>
        <v/>
      </c>
      <c r="L89" s="944"/>
      <c r="M89" s="944"/>
      <c r="N89" s="944"/>
      <c r="O89" s="944"/>
      <c r="P89" s="944"/>
      <c r="Q89" s="944"/>
      <c r="R89" s="944"/>
      <c r="S89" s="944"/>
      <c r="T89" s="944"/>
      <c r="U89" s="944"/>
      <c r="V89" s="944"/>
      <c r="W89" s="944"/>
      <c r="X89" s="944"/>
      <c r="Y89" s="944"/>
      <c r="Z89" s="944"/>
      <c r="AA89" s="944"/>
      <c r="AB89" s="944"/>
      <c r="AC89" s="944"/>
      <c r="AD89" s="944"/>
      <c r="AE89" s="944"/>
      <c r="AF89" s="944"/>
      <c r="AG89" s="944"/>
      <c r="AH89" s="944"/>
      <c r="AI89" s="944"/>
    </row>
    <row r="90" spans="1:35" x14ac:dyDescent="0.15">
      <c r="A90" s="27"/>
      <c r="C90" s="27" t="s">
        <v>80</v>
      </c>
      <c r="D90" s="27"/>
      <c r="E90" s="27"/>
      <c r="F90" s="27"/>
      <c r="G90" s="27"/>
      <c r="H90" s="27"/>
      <c r="I90" s="27"/>
      <c r="J90" s="27"/>
      <c r="K90" s="944" t="str">
        <f>IF(確２面!K155="","",確２面!K155)</f>
        <v/>
      </c>
      <c r="L90" s="944"/>
      <c r="M90" s="944"/>
      <c r="N90" s="944"/>
      <c r="O90" s="944"/>
      <c r="P90" s="944"/>
      <c r="Q90" s="944"/>
      <c r="R90" s="944"/>
      <c r="S90" s="944"/>
      <c r="T90" s="944"/>
      <c r="U90" s="944"/>
      <c r="V90" s="944"/>
      <c r="W90" s="944"/>
      <c r="X90" s="944"/>
      <c r="Y90" s="944"/>
      <c r="Z90" s="944"/>
      <c r="AA90" s="944"/>
      <c r="AB90" s="944"/>
      <c r="AC90" s="944"/>
      <c r="AD90" s="944"/>
      <c r="AE90" s="944"/>
      <c r="AF90" s="944"/>
      <c r="AG90" s="944"/>
      <c r="AH90" s="944"/>
      <c r="AI90" s="944"/>
    </row>
    <row r="91" spans="1:35" x14ac:dyDescent="0.15">
      <c r="A91" s="27"/>
      <c r="C91" s="27" t="s">
        <v>281</v>
      </c>
      <c r="D91" s="27"/>
      <c r="E91" s="27"/>
      <c r="F91" s="27"/>
      <c r="G91" s="27"/>
      <c r="H91" s="27"/>
      <c r="I91" s="27"/>
      <c r="J91" s="27"/>
      <c r="K91" s="158"/>
      <c r="L91" s="158"/>
      <c r="M91" s="944" t="str">
        <f>IF(確２面!M156="","",確２面!M156)</f>
        <v/>
      </c>
      <c r="N91" s="944"/>
      <c r="O91" s="944"/>
      <c r="P91" s="944"/>
      <c r="Q91" s="944"/>
      <c r="R91" s="944"/>
      <c r="S91" s="944"/>
      <c r="T91" s="944"/>
      <c r="U91" s="944"/>
      <c r="V91" s="944"/>
      <c r="W91" s="944"/>
      <c r="X91" s="944"/>
      <c r="Y91" s="944"/>
      <c r="Z91" s="944"/>
      <c r="AA91" s="944"/>
      <c r="AB91" s="944"/>
      <c r="AC91" s="944"/>
      <c r="AD91" s="944"/>
      <c r="AE91" s="944"/>
      <c r="AF91" s="944"/>
      <c r="AG91" s="944"/>
      <c r="AH91" s="944"/>
      <c r="AI91" s="944"/>
    </row>
    <row r="92" spans="1:35"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row>
    <row r="93" spans="1:35" ht="6.75" customHeight="1" x14ac:dyDescent="0.1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row>
    <row r="94" spans="1:35" ht="6.75" customHeight="1" x14ac:dyDescent="0.15">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row>
    <row r="95" spans="1:35" x14ac:dyDescent="0.15">
      <c r="A95" s="27"/>
      <c r="C95" s="27" t="s">
        <v>74</v>
      </c>
      <c r="D95" s="27"/>
      <c r="E95" s="27"/>
      <c r="F95" s="27"/>
      <c r="G95" s="27"/>
      <c r="H95" s="123"/>
      <c r="I95" s="122"/>
      <c r="J95" s="122" t="s">
        <v>13</v>
      </c>
      <c r="K95" s="1204" t="str">
        <f>IF(確２面!K159="","",確２面!K159)</f>
        <v/>
      </c>
      <c r="L95" s="1204"/>
      <c r="M95" s="27" t="s">
        <v>77</v>
      </c>
      <c r="N95" s="27"/>
      <c r="O95" s="27"/>
      <c r="P95" s="27"/>
      <c r="Q95" s="27"/>
      <c r="R95" s="122" t="s">
        <v>13</v>
      </c>
      <c r="S95" s="1205" t="str">
        <f>IF(確２面!S159="","",確２面!S159)</f>
        <v/>
      </c>
      <c r="T95" s="1205"/>
      <c r="U95" s="1205"/>
      <c r="V95" s="1205"/>
      <c r="W95" s="27" t="s">
        <v>83</v>
      </c>
      <c r="X95" s="27"/>
      <c r="Y95" s="27"/>
      <c r="Z95" s="27"/>
      <c r="AA95" s="27"/>
      <c r="AB95" s="949" t="str">
        <f>IF(確２面!AB159="","",確２面!AB159)</f>
        <v/>
      </c>
      <c r="AC95" s="949"/>
      <c r="AD95" s="949"/>
      <c r="AE95" s="949"/>
      <c r="AF95" s="949"/>
      <c r="AG95" s="949"/>
      <c r="AH95" s="27" t="s">
        <v>160</v>
      </c>
      <c r="AI95" s="27"/>
    </row>
    <row r="96" spans="1:35" x14ac:dyDescent="0.15">
      <c r="A96" s="27"/>
      <c r="C96" s="27" t="s">
        <v>70</v>
      </c>
      <c r="D96" s="27"/>
      <c r="E96" s="27"/>
      <c r="F96" s="27"/>
      <c r="G96" s="27"/>
      <c r="H96" s="27"/>
      <c r="I96" s="27"/>
      <c r="J96" s="27"/>
      <c r="K96" s="944" t="str">
        <f>IF(確２面!K160="","",確２面!K160)</f>
        <v/>
      </c>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row>
    <row r="97" spans="1:35" x14ac:dyDescent="0.15">
      <c r="A97" s="27"/>
      <c r="C97" s="27" t="s">
        <v>81</v>
      </c>
      <c r="D97" s="27"/>
      <c r="E97" s="27"/>
      <c r="F97" s="27"/>
      <c r="G97" s="27"/>
      <c r="H97" s="123"/>
      <c r="I97" s="122"/>
      <c r="J97" s="122" t="s">
        <v>13</v>
      </c>
      <c r="K97" s="1204" t="str">
        <f>IF(確２面!K161="","",確２面!K161)</f>
        <v/>
      </c>
      <c r="L97" s="1204"/>
      <c r="M97" s="27" t="s">
        <v>76</v>
      </c>
      <c r="N97" s="27"/>
      <c r="O97" s="27"/>
      <c r="P97" s="27"/>
      <c r="Q97" s="27"/>
      <c r="R97" s="122" t="s">
        <v>13</v>
      </c>
      <c r="S97" s="949" t="str">
        <f>IF(確２面!S161="","",確２面!S161)</f>
        <v/>
      </c>
      <c r="T97" s="949"/>
      <c r="U97" s="949"/>
      <c r="V97" s="949"/>
      <c r="W97" s="27" t="s">
        <v>75</v>
      </c>
      <c r="X97" s="27"/>
      <c r="Y97" s="27"/>
      <c r="Z97" s="27"/>
      <c r="AA97" s="27"/>
      <c r="AB97" s="949" t="str">
        <f>IF(確２面!AB161="","",確２面!AB161)</f>
        <v/>
      </c>
      <c r="AC97" s="949"/>
      <c r="AD97" s="949"/>
      <c r="AE97" s="949"/>
      <c r="AF97" s="949"/>
      <c r="AG97" s="949"/>
      <c r="AH97" s="27" t="s">
        <v>160</v>
      </c>
      <c r="AI97" s="27"/>
    </row>
    <row r="98" spans="1:35" x14ac:dyDescent="0.15">
      <c r="A98" s="27"/>
      <c r="C98" s="27"/>
      <c r="D98" s="27"/>
      <c r="E98" s="27"/>
      <c r="F98" s="27"/>
      <c r="G98" s="27"/>
      <c r="H98" s="27"/>
      <c r="I98" s="27"/>
      <c r="J98" s="27"/>
      <c r="K98" s="944" t="str">
        <f>IF(確２面!K162="","",確２面!K162)</f>
        <v/>
      </c>
      <c r="L98" s="944"/>
      <c r="M98" s="944"/>
      <c r="N98" s="944"/>
      <c r="O98" s="944"/>
      <c r="P98" s="944"/>
      <c r="Q98" s="944"/>
      <c r="R98" s="944"/>
      <c r="S98" s="944"/>
      <c r="T98" s="944"/>
      <c r="U98" s="944"/>
      <c r="V98" s="944"/>
      <c r="W98" s="944"/>
      <c r="X98" s="944"/>
      <c r="Y98" s="944"/>
      <c r="Z98" s="944"/>
      <c r="AA98" s="944"/>
      <c r="AB98" s="944"/>
      <c r="AC98" s="944"/>
      <c r="AD98" s="944"/>
      <c r="AE98" s="944"/>
      <c r="AF98" s="944"/>
      <c r="AG98" s="944"/>
      <c r="AH98" s="944"/>
      <c r="AI98" s="944"/>
    </row>
    <row r="99" spans="1:35" x14ac:dyDescent="0.15">
      <c r="A99" s="27"/>
      <c r="C99" s="27" t="s">
        <v>78</v>
      </c>
      <c r="D99" s="27"/>
      <c r="E99" s="27"/>
      <c r="F99" s="27"/>
      <c r="G99" s="27"/>
      <c r="H99" s="27"/>
      <c r="I99" s="27"/>
      <c r="J99" s="107"/>
      <c r="K99" s="944" t="str">
        <f>IF(確２面!K163="","",確２面!K163)</f>
        <v/>
      </c>
      <c r="L99" s="944"/>
      <c r="M99" s="944"/>
      <c r="N99" s="944"/>
      <c r="O99" s="944"/>
      <c r="P99" s="944"/>
      <c r="Q99" s="944"/>
      <c r="R99" s="944"/>
      <c r="S99" s="944"/>
      <c r="T99" s="944"/>
      <c r="U99" s="944"/>
      <c r="V99" s="944"/>
      <c r="W99" s="944"/>
      <c r="X99" s="944"/>
      <c r="Y99" s="944"/>
      <c r="Z99" s="944"/>
      <c r="AA99" s="944"/>
      <c r="AB99" s="944"/>
      <c r="AC99" s="944"/>
      <c r="AD99" s="944"/>
      <c r="AE99" s="944"/>
      <c r="AF99" s="944"/>
      <c r="AG99" s="944"/>
      <c r="AH99" s="944"/>
      <c r="AI99" s="944"/>
    </row>
    <row r="100" spans="1:35" x14ac:dyDescent="0.15">
      <c r="A100" s="27"/>
      <c r="C100" s="27" t="s">
        <v>79</v>
      </c>
      <c r="D100" s="27"/>
      <c r="E100" s="27"/>
      <c r="F100" s="27"/>
      <c r="G100" s="27"/>
      <c r="H100" s="27"/>
      <c r="I100" s="27"/>
      <c r="J100" s="27"/>
      <c r="K100" s="944" t="str">
        <f>IF(確２面!K164="","",確２面!K164)</f>
        <v/>
      </c>
      <c r="L100" s="944"/>
      <c r="M100" s="944"/>
      <c r="N100" s="944"/>
      <c r="O100" s="944"/>
      <c r="P100" s="944"/>
      <c r="Q100" s="944"/>
      <c r="R100" s="944"/>
      <c r="S100" s="944"/>
      <c r="T100" s="944"/>
      <c r="U100" s="944"/>
      <c r="V100" s="944"/>
      <c r="W100" s="944"/>
      <c r="X100" s="944"/>
      <c r="Y100" s="944"/>
      <c r="Z100" s="944"/>
      <c r="AA100" s="944"/>
      <c r="AB100" s="944"/>
      <c r="AC100" s="944"/>
      <c r="AD100" s="944"/>
      <c r="AE100" s="944"/>
      <c r="AF100" s="944"/>
      <c r="AG100" s="944"/>
      <c r="AH100" s="944"/>
      <c r="AI100" s="944"/>
    </row>
    <row r="101" spans="1:35" x14ac:dyDescent="0.15">
      <c r="A101" s="27"/>
      <c r="C101" s="27" t="s">
        <v>80</v>
      </c>
      <c r="D101" s="27"/>
      <c r="E101" s="27"/>
      <c r="F101" s="27"/>
      <c r="G101" s="27"/>
      <c r="H101" s="27"/>
      <c r="I101" s="27"/>
      <c r="J101" s="27"/>
      <c r="K101" s="944" t="str">
        <f>IF(確２面!K165="","",確２面!K165)</f>
        <v/>
      </c>
      <c r="L101" s="944"/>
      <c r="M101" s="944"/>
      <c r="N101" s="944"/>
      <c r="O101" s="944"/>
      <c r="P101" s="944"/>
      <c r="Q101" s="944"/>
      <c r="R101" s="944"/>
      <c r="S101" s="944"/>
      <c r="T101" s="944"/>
      <c r="U101" s="944"/>
      <c r="V101" s="944"/>
      <c r="W101" s="944"/>
      <c r="X101" s="944"/>
      <c r="Y101" s="944"/>
      <c r="Z101" s="944"/>
      <c r="AA101" s="944"/>
      <c r="AB101" s="944"/>
      <c r="AC101" s="944"/>
      <c r="AD101" s="944"/>
      <c r="AE101" s="944"/>
      <c r="AF101" s="944"/>
      <c r="AG101" s="944"/>
      <c r="AH101" s="944"/>
      <c r="AI101" s="944"/>
    </row>
    <row r="102" spans="1:35" x14ac:dyDescent="0.15">
      <c r="A102" s="27"/>
      <c r="C102" s="27" t="s">
        <v>281</v>
      </c>
      <c r="D102" s="27"/>
      <c r="E102" s="27"/>
      <c r="F102" s="27"/>
      <c r="G102" s="27"/>
      <c r="H102" s="27"/>
      <c r="I102" s="27"/>
      <c r="J102" s="27"/>
      <c r="K102" s="158"/>
      <c r="L102" s="158"/>
      <c r="M102" s="944" t="str">
        <f>IF(確２面!M166="","",確２面!M166)</f>
        <v/>
      </c>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row>
    <row r="103" spans="1:35" x14ac:dyDescent="0.1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row>
    <row r="104" spans="1:35" ht="6.75" customHeight="1" x14ac:dyDescent="0.1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row>
    <row r="105" spans="1:35" ht="6.75" customHeight="1" x14ac:dyDescent="0.15">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row>
    <row r="106" spans="1:35" x14ac:dyDescent="0.15">
      <c r="A106" s="27"/>
      <c r="C106" s="27" t="s">
        <v>74</v>
      </c>
      <c r="D106" s="27"/>
      <c r="E106" s="27"/>
      <c r="F106" s="27"/>
      <c r="G106" s="27"/>
      <c r="H106" s="123"/>
      <c r="I106" s="122"/>
      <c r="J106" s="122" t="s">
        <v>13</v>
      </c>
      <c r="K106" s="1204" t="str">
        <f>IF(確２面!K169="","",確２面!K169)</f>
        <v/>
      </c>
      <c r="L106" s="1204"/>
      <c r="M106" s="27" t="s">
        <v>77</v>
      </c>
      <c r="N106" s="27"/>
      <c r="O106" s="27"/>
      <c r="P106" s="27"/>
      <c r="Q106" s="27"/>
      <c r="R106" s="122" t="s">
        <v>13</v>
      </c>
      <c r="S106" s="1205" t="str">
        <f>IF(確２面!S169="","",確２面!S169)</f>
        <v/>
      </c>
      <c r="T106" s="1205"/>
      <c r="U106" s="1205"/>
      <c r="V106" s="1205"/>
      <c r="W106" s="27" t="s">
        <v>83</v>
      </c>
      <c r="X106" s="27"/>
      <c r="Y106" s="27"/>
      <c r="Z106" s="27"/>
      <c r="AA106" s="27"/>
      <c r="AB106" s="949" t="str">
        <f>IF(確２面!AB169="","",確２面!AB169)</f>
        <v/>
      </c>
      <c r="AC106" s="949"/>
      <c r="AD106" s="949"/>
      <c r="AE106" s="949"/>
      <c r="AF106" s="949"/>
      <c r="AG106" s="949"/>
      <c r="AH106" s="27" t="s">
        <v>160</v>
      </c>
      <c r="AI106" s="27"/>
    </row>
    <row r="107" spans="1:35" x14ac:dyDescent="0.15">
      <c r="A107" s="27"/>
      <c r="C107" s="27" t="s">
        <v>70</v>
      </c>
      <c r="D107" s="27"/>
      <c r="E107" s="27"/>
      <c r="F107" s="27"/>
      <c r="G107" s="27"/>
      <c r="H107" s="27"/>
      <c r="I107" s="27"/>
      <c r="J107" s="27"/>
      <c r="K107" s="944" t="str">
        <f>IF(確２面!K170="","",確２面!K170)</f>
        <v/>
      </c>
      <c r="L107" s="944"/>
      <c r="M107" s="944"/>
      <c r="N107" s="944"/>
      <c r="O107" s="944"/>
      <c r="P107" s="944"/>
      <c r="Q107" s="944"/>
      <c r="R107" s="944"/>
      <c r="S107" s="944"/>
      <c r="T107" s="944"/>
      <c r="U107" s="944"/>
      <c r="V107" s="944"/>
      <c r="W107" s="944"/>
      <c r="X107" s="944"/>
      <c r="Y107" s="944"/>
      <c r="Z107" s="944"/>
      <c r="AA107" s="944"/>
      <c r="AB107" s="944"/>
      <c r="AC107" s="944"/>
      <c r="AD107" s="944"/>
      <c r="AE107" s="944"/>
      <c r="AF107" s="944"/>
      <c r="AG107" s="944"/>
      <c r="AH107" s="944"/>
      <c r="AI107" s="944"/>
    </row>
    <row r="108" spans="1:35" x14ac:dyDescent="0.15">
      <c r="A108" s="27"/>
      <c r="C108" s="27" t="s">
        <v>81</v>
      </c>
      <c r="D108" s="27"/>
      <c r="E108" s="27"/>
      <c r="F108" s="27"/>
      <c r="G108" s="27"/>
      <c r="H108" s="123"/>
      <c r="I108" s="122"/>
      <c r="J108" s="122" t="s">
        <v>13</v>
      </c>
      <c r="K108" s="1204" t="str">
        <f>IF(確２面!K171="","",確２面!K171)</f>
        <v/>
      </c>
      <c r="L108" s="1204"/>
      <c r="M108" s="27" t="s">
        <v>76</v>
      </c>
      <c r="N108" s="27"/>
      <c r="O108" s="27"/>
      <c r="P108" s="27"/>
      <c r="Q108" s="27"/>
      <c r="R108" s="122" t="s">
        <v>13</v>
      </c>
      <c r="S108" s="949" t="str">
        <f>IF(確２面!S171="","",確２面!S171)</f>
        <v/>
      </c>
      <c r="T108" s="949"/>
      <c r="U108" s="949"/>
      <c r="V108" s="949"/>
      <c r="W108" s="27" t="s">
        <v>75</v>
      </c>
      <c r="X108" s="27"/>
      <c r="Y108" s="27"/>
      <c r="Z108" s="27"/>
      <c r="AA108" s="27"/>
      <c r="AB108" s="949" t="str">
        <f>IF(確２面!AB171="","",確２面!AB171)</f>
        <v/>
      </c>
      <c r="AC108" s="949"/>
      <c r="AD108" s="949"/>
      <c r="AE108" s="949"/>
      <c r="AF108" s="949"/>
      <c r="AG108" s="949"/>
      <c r="AH108" s="27" t="s">
        <v>160</v>
      </c>
      <c r="AI108" s="27"/>
    </row>
    <row r="109" spans="1:35" x14ac:dyDescent="0.15">
      <c r="A109" s="27"/>
      <c r="C109" s="27"/>
      <c r="D109" s="27"/>
      <c r="E109" s="27"/>
      <c r="F109" s="27"/>
      <c r="G109" s="27"/>
      <c r="H109" s="27"/>
      <c r="I109" s="27"/>
      <c r="J109" s="27"/>
      <c r="K109" s="944" t="str">
        <f>IF(確２面!K172="","",確２面!K172)</f>
        <v/>
      </c>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row>
    <row r="110" spans="1:35" x14ac:dyDescent="0.15">
      <c r="A110" s="27"/>
      <c r="C110" s="27" t="s">
        <v>78</v>
      </c>
      <c r="D110" s="27"/>
      <c r="E110" s="27"/>
      <c r="F110" s="27"/>
      <c r="G110" s="27"/>
      <c r="H110" s="27"/>
      <c r="I110" s="27"/>
      <c r="J110" s="107"/>
      <c r="K110" s="944" t="str">
        <f>IF(確２面!K173="","",確２面!K173)</f>
        <v/>
      </c>
      <c r="L110" s="944"/>
      <c r="M110" s="944"/>
      <c r="N110" s="944"/>
      <c r="O110" s="944"/>
      <c r="P110" s="944"/>
      <c r="Q110" s="944"/>
      <c r="R110" s="944"/>
      <c r="S110" s="944"/>
      <c r="T110" s="944"/>
      <c r="U110" s="944"/>
      <c r="V110" s="944"/>
      <c r="W110" s="944"/>
      <c r="X110" s="944"/>
      <c r="Y110" s="944"/>
      <c r="Z110" s="944"/>
      <c r="AA110" s="944"/>
      <c r="AB110" s="944"/>
      <c r="AC110" s="944"/>
      <c r="AD110" s="944"/>
      <c r="AE110" s="944"/>
      <c r="AF110" s="944"/>
      <c r="AG110" s="944"/>
      <c r="AH110" s="944"/>
      <c r="AI110" s="944"/>
    </row>
    <row r="111" spans="1:35" x14ac:dyDescent="0.15">
      <c r="A111" s="27"/>
      <c r="C111" s="27" t="s">
        <v>79</v>
      </c>
      <c r="D111" s="27"/>
      <c r="E111" s="27"/>
      <c r="F111" s="27"/>
      <c r="G111" s="27"/>
      <c r="H111" s="27"/>
      <c r="I111" s="27"/>
      <c r="J111" s="27"/>
      <c r="K111" s="944" t="str">
        <f>IF(確２面!K174="","",確２面!K174)</f>
        <v/>
      </c>
      <c r="L111" s="944"/>
      <c r="M111" s="944"/>
      <c r="N111" s="944"/>
      <c r="O111" s="944"/>
      <c r="P111" s="944"/>
      <c r="Q111" s="944"/>
      <c r="R111" s="944"/>
      <c r="S111" s="944"/>
      <c r="T111" s="944"/>
      <c r="U111" s="944"/>
      <c r="V111" s="944"/>
      <c r="W111" s="944"/>
      <c r="X111" s="944"/>
      <c r="Y111" s="944"/>
      <c r="Z111" s="944"/>
      <c r="AA111" s="944"/>
      <c r="AB111" s="944"/>
      <c r="AC111" s="944"/>
      <c r="AD111" s="944"/>
      <c r="AE111" s="944"/>
      <c r="AF111" s="944"/>
      <c r="AG111" s="944"/>
      <c r="AH111" s="944"/>
      <c r="AI111" s="944"/>
    </row>
    <row r="112" spans="1:35" x14ac:dyDescent="0.15">
      <c r="A112" s="27"/>
      <c r="C112" s="27" t="s">
        <v>80</v>
      </c>
      <c r="D112" s="27"/>
      <c r="E112" s="27"/>
      <c r="F112" s="27"/>
      <c r="G112" s="27"/>
      <c r="H112" s="27"/>
      <c r="I112" s="27"/>
      <c r="J112" s="27"/>
      <c r="K112" s="944" t="str">
        <f>IF(確２面!K175="","",確２面!K175)</f>
        <v/>
      </c>
      <c r="L112" s="944"/>
      <c r="M112" s="944"/>
      <c r="N112" s="944"/>
      <c r="O112" s="944"/>
      <c r="P112" s="944"/>
      <c r="Q112" s="944"/>
      <c r="R112" s="944"/>
      <c r="S112" s="944"/>
      <c r="T112" s="944"/>
      <c r="U112" s="944"/>
      <c r="V112" s="944"/>
      <c r="W112" s="944"/>
      <c r="X112" s="944"/>
      <c r="Y112" s="944"/>
      <c r="Z112" s="944"/>
      <c r="AA112" s="944"/>
      <c r="AB112" s="944"/>
      <c r="AC112" s="944"/>
      <c r="AD112" s="944"/>
      <c r="AE112" s="944"/>
      <c r="AF112" s="944"/>
      <c r="AG112" s="944"/>
      <c r="AH112" s="944"/>
      <c r="AI112" s="944"/>
    </row>
    <row r="113" spans="1:37" x14ac:dyDescent="0.15">
      <c r="A113" s="27"/>
      <c r="C113" s="27" t="s">
        <v>281</v>
      </c>
      <c r="D113" s="27"/>
      <c r="E113" s="27"/>
      <c r="F113" s="27"/>
      <c r="G113" s="27"/>
      <c r="H113" s="27"/>
      <c r="I113" s="27"/>
      <c r="J113" s="27"/>
      <c r="K113" s="158"/>
      <c r="L113" s="158"/>
      <c r="M113" s="944" t="str">
        <f>IF(確２面!M176="","",確２面!M176)</f>
        <v/>
      </c>
      <c r="N113" s="944"/>
      <c r="O113" s="944"/>
      <c r="P113" s="944"/>
      <c r="Q113" s="944"/>
      <c r="R113" s="944"/>
      <c r="S113" s="944"/>
      <c r="T113" s="944"/>
      <c r="U113" s="944"/>
      <c r="V113" s="944"/>
      <c r="W113" s="944"/>
      <c r="X113" s="944"/>
      <c r="Y113" s="944"/>
      <c r="Z113" s="944"/>
      <c r="AA113" s="944"/>
      <c r="AB113" s="944"/>
      <c r="AC113" s="944"/>
      <c r="AD113" s="944"/>
      <c r="AE113" s="944"/>
      <c r="AF113" s="944"/>
      <c r="AG113" s="944"/>
      <c r="AH113" s="944"/>
      <c r="AI113" s="944"/>
    </row>
    <row r="114" spans="1:37" ht="6.75" customHeight="1" x14ac:dyDescent="0.15">
      <c r="A114" s="108"/>
      <c r="B114" s="108"/>
      <c r="C114" s="108"/>
      <c r="D114" s="108"/>
      <c r="E114" s="108"/>
      <c r="F114" s="108"/>
      <c r="G114" s="108"/>
      <c r="H114" s="108"/>
      <c r="I114" s="108"/>
      <c r="J114" s="108"/>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row>
    <row r="115" spans="1:37" ht="6.75" customHeight="1" thickBot="1" x14ac:dyDescent="0.2">
      <c r="A115" s="120"/>
      <c r="B115" s="120"/>
      <c r="C115" s="120"/>
      <c r="D115" s="120"/>
      <c r="E115" s="120"/>
      <c r="F115" s="120"/>
      <c r="G115" s="120"/>
      <c r="H115" s="120"/>
      <c r="I115" s="120"/>
      <c r="J115" s="120"/>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row>
    <row r="116" spans="1:37" ht="13.5" customHeight="1" thickTop="1" x14ac:dyDescent="0.15">
      <c r="A116" s="27"/>
      <c r="B116" s="27"/>
      <c r="C116" s="27"/>
      <c r="D116" s="27"/>
      <c r="E116" s="27"/>
      <c r="F116" s="27"/>
      <c r="G116" s="27"/>
      <c r="H116" s="27"/>
      <c r="I116" s="27"/>
      <c r="J116" s="27"/>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349"/>
      <c r="AK116" s="349"/>
    </row>
    <row r="117" spans="1:37" ht="13.5" customHeight="1" x14ac:dyDescent="0.15">
      <c r="A117" s="108"/>
      <c r="B117" s="108"/>
      <c r="C117" s="108"/>
      <c r="D117" s="108"/>
      <c r="E117" s="108"/>
      <c r="F117" s="108"/>
      <c r="G117" s="108"/>
      <c r="H117" s="108"/>
      <c r="I117" s="108"/>
      <c r="J117" s="108"/>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row>
    <row r="118" spans="1:37" ht="6.75" customHeight="1" x14ac:dyDescent="0.15">
      <c r="A118" s="27"/>
      <c r="B118" s="27"/>
      <c r="C118" s="27"/>
      <c r="D118" s="27"/>
      <c r="E118" s="27"/>
      <c r="F118" s="27"/>
      <c r="G118" s="27"/>
      <c r="H118" s="27"/>
      <c r="I118" s="27"/>
      <c r="J118" s="27"/>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row>
    <row r="119" spans="1:37" x14ac:dyDescent="0.15">
      <c r="A119" s="27" t="s">
        <v>376</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row>
    <row r="120" spans="1:37" x14ac:dyDescent="0.15">
      <c r="A120" s="27" t="s">
        <v>316</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row>
    <row r="121" spans="1:37" x14ac:dyDescent="0.15">
      <c r="A121" s="27"/>
      <c r="C121" s="27" t="s">
        <v>84</v>
      </c>
      <c r="D121" s="27"/>
      <c r="E121" s="27"/>
      <c r="F121" s="27"/>
      <c r="G121" s="27"/>
      <c r="H121" s="107"/>
      <c r="I121" s="107"/>
      <c r="J121" s="107"/>
      <c r="K121" s="944" t="str">
        <f>IF(確２面!K96="","",確２面!K96)</f>
        <v/>
      </c>
      <c r="L121" s="944"/>
      <c r="M121" s="944"/>
      <c r="N121" s="944"/>
      <c r="O121" s="944"/>
      <c r="P121" s="944"/>
      <c r="Q121" s="944"/>
      <c r="R121" s="944"/>
      <c r="S121" s="944"/>
      <c r="T121" s="944"/>
      <c r="U121" s="944"/>
      <c r="V121" s="944"/>
      <c r="W121" s="944"/>
      <c r="X121" s="944"/>
      <c r="Y121" s="944"/>
      <c r="Z121" s="944"/>
      <c r="AA121" s="944"/>
      <c r="AB121" s="944"/>
      <c r="AC121" s="944"/>
      <c r="AD121" s="944"/>
      <c r="AE121" s="944"/>
      <c r="AF121" s="944"/>
      <c r="AG121" s="944"/>
      <c r="AH121" s="944"/>
      <c r="AI121" s="944"/>
    </row>
    <row r="122" spans="1:37" x14ac:dyDescent="0.15">
      <c r="A122" s="27"/>
      <c r="C122" s="27" t="s">
        <v>86</v>
      </c>
      <c r="D122" s="27"/>
      <c r="E122" s="27"/>
      <c r="F122" s="27"/>
      <c r="G122" s="27"/>
      <c r="H122" s="107"/>
      <c r="I122" s="107"/>
      <c r="J122" s="107"/>
      <c r="K122" s="944" t="str">
        <f>IF(確２面!K97="","",確２面!K97)</f>
        <v/>
      </c>
      <c r="L122" s="944"/>
      <c r="M122" s="944"/>
      <c r="N122" s="944"/>
      <c r="O122" s="944"/>
      <c r="P122" s="944"/>
      <c r="Q122" s="944"/>
      <c r="R122" s="944"/>
      <c r="S122" s="944"/>
      <c r="T122" s="944"/>
      <c r="U122" s="944"/>
      <c r="V122" s="944"/>
      <c r="W122" s="944"/>
      <c r="X122" s="944"/>
      <c r="Y122" s="944"/>
      <c r="Z122" s="944"/>
      <c r="AA122" s="944"/>
      <c r="AB122" s="944"/>
      <c r="AC122" s="944"/>
      <c r="AD122" s="944"/>
      <c r="AE122" s="944"/>
      <c r="AF122" s="944"/>
      <c r="AG122" s="944"/>
      <c r="AH122" s="944"/>
      <c r="AI122" s="944"/>
    </row>
    <row r="123" spans="1:37" x14ac:dyDescent="0.15">
      <c r="A123" s="27"/>
      <c r="C123" s="27" t="s">
        <v>71</v>
      </c>
      <c r="D123" s="27"/>
      <c r="E123" s="27"/>
      <c r="F123" s="27"/>
      <c r="G123" s="27"/>
      <c r="H123" s="107"/>
      <c r="I123" s="107"/>
      <c r="J123" s="107"/>
      <c r="K123" s="944" t="str">
        <f>IF(確２面!K98="","",確２面!K98)</f>
        <v/>
      </c>
      <c r="L123" s="944"/>
      <c r="M123" s="944"/>
      <c r="N123" s="944"/>
      <c r="O123" s="944"/>
      <c r="P123" s="944"/>
      <c r="Q123" s="944"/>
      <c r="R123" s="944"/>
      <c r="S123" s="944"/>
      <c r="T123" s="944"/>
      <c r="U123" s="944"/>
      <c r="V123" s="944"/>
      <c r="W123" s="944"/>
      <c r="X123" s="944"/>
      <c r="Y123" s="944"/>
      <c r="Z123" s="944"/>
      <c r="AA123" s="944"/>
      <c r="AB123" s="944"/>
      <c r="AC123" s="944"/>
      <c r="AD123" s="944"/>
      <c r="AE123" s="944"/>
      <c r="AF123" s="944"/>
      <c r="AG123" s="944"/>
      <c r="AH123" s="944"/>
      <c r="AI123" s="944"/>
    </row>
    <row r="124" spans="1:37" x14ac:dyDescent="0.15">
      <c r="A124" s="27"/>
      <c r="C124" s="27" t="s">
        <v>87</v>
      </c>
      <c r="D124" s="27"/>
      <c r="E124" s="27"/>
      <c r="F124" s="27"/>
      <c r="G124" s="27"/>
      <c r="H124" s="107"/>
      <c r="I124" s="107"/>
      <c r="J124" s="107"/>
      <c r="K124" s="944" t="str">
        <f>IF(確２面!K99="","",確２面!K99)</f>
        <v/>
      </c>
      <c r="L124" s="944"/>
      <c r="M124" s="944"/>
      <c r="N124" s="944"/>
      <c r="O124" s="944"/>
      <c r="P124" s="944"/>
      <c r="Q124" s="944"/>
      <c r="R124" s="944"/>
      <c r="S124" s="944"/>
      <c r="T124" s="944"/>
      <c r="U124" s="944"/>
      <c r="V124" s="944"/>
      <c r="W124" s="944"/>
      <c r="X124" s="944"/>
      <c r="Y124" s="944"/>
      <c r="Z124" s="944"/>
      <c r="AA124" s="944"/>
      <c r="AB124" s="944"/>
      <c r="AC124" s="944"/>
      <c r="AD124" s="944"/>
      <c r="AE124" s="944"/>
      <c r="AF124" s="944"/>
      <c r="AG124" s="944"/>
      <c r="AH124" s="944"/>
      <c r="AI124" s="944"/>
    </row>
    <row r="125" spans="1:37" x14ac:dyDescent="0.15">
      <c r="A125" s="27"/>
      <c r="C125" s="27" t="s">
        <v>73</v>
      </c>
      <c r="D125" s="27"/>
      <c r="E125" s="27"/>
      <c r="F125" s="27"/>
      <c r="G125" s="27"/>
      <c r="H125" s="107"/>
      <c r="I125" s="107"/>
      <c r="J125" s="107"/>
      <c r="K125" s="944" t="str">
        <f>IF(確２面!K100="","",確２面!K100)</f>
        <v/>
      </c>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row>
    <row r="126" spans="1:37" x14ac:dyDescent="0.15">
      <c r="A126" s="27"/>
      <c r="C126" s="27" t="s">
        <v>684</v>
      </c>
      <c r="D126" s="27"/>
      <c r="E126" s="27"/>
      <c r="F126" s="27"/>
      <c r="G126" s="27"/>
      <c r="H126" s="107"/>
      <c r="I126" s="107"/>
      <c r="J126" s="107"/>
      <c r="K126" s="944" t="str">
        <f>IF(確２面!K101="","",確２面!K101)</f>
        <v/>
      </c>
      <c r="L126" s="944"/>
      <c r="M126" s="944"/>
      <c r="N126" s="944"/>
      <c r="O126" s="944"/>
      <c r="P126" s="944"/>
      <c r="Q126" s="944"/>
      <c r="R126" s="944"/>
      <c r="S126" s="944"/>
      <c r="T126" s="944"/>
      <c r="U126" s="944"/>
      <c r="V126" s="944"/>
      <c r="W126" s="944"/>
      <c r="X126" s="944"/>
      <c r="Y126" s="944"/>
      <c r="Z126" s="944"/>
      <c r="AA126" s="944"/>
      <c r="AB126" s="944"/>
      <c r="AC126" s="944"/>
      <c r="AD126" s="944"/>
      <c r="AE126" s="944"/>
      <c r="AF126" s="944"/>
      <c r="AG126" s="944"/>
      <c r="AH126" s="944"/>
      <c r="AI126" s="944"/>
    </row>
    <row r="127" spans="1:37" x14ac:dyDescent="0.15">
      <c r="A127" s="27"/>
      <c r="C127" s="27" t="s">
        <v>685</v>
      </c>
      <c r="D127" s="27"/>
      <c r="E127" s="27"/>
      <c r="F127" s="27"/>
      <c r="G127" s="27"/>
      <c r="H127" s="27"/>
      <c r="I127" s="27"/>
      <c r="J127" s="27"/>
      <c r="K127" s="27"/>
      <c r="L127" s="27"/>
      <c r="M127" s="944" t="str">
        <f>IF(確２面!M102="","",確２面!M102)</f>
        <v/>
      </c>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row>
    <row r="128" spans="1:37" ht="6.75" customHeight="1" x14ac:dyDescent="0.1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row>
    <row r="129" spans="1:35" ht="6.75" customHeight="1" x14ac:dyDescent="0.15">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row>
    <row r="130" spans="1:35" x14ac:dyDescent="0.15">
      <c r="A130" s="27" t="s">
        <v>317</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row>
    <row r="131" spans="1:35" x14ac:dyDescent="0.15">
      <c r="A131" s="27"/>
      <c r="C131" s="27" t="s">
        <v>84</v>
      </c>
      <c r="D131" s="27"/>
      <c r="E131" s="27"/>
      <c r="F131" s="27"/>
      <c r="G131" s="27"/>
      <c r="H131" s="107"/>
      <c r="I131" s="107"/>
      <c r="J131" s="107"/>
      <c r="K131" s="944" t="str">
        <f>IF(確２面!K106="","",確２面!K106)</f>
        <v/>
      </c>
      <c r="L131" s="944"/>
      <c r="M131" s="944"/>
      <c r="N131" s="944"/>
      <c r="O131" s="944"/>
      <c r="P131" s="944"/>
      <c r="Q131" s="944"/>
      <c r="R131" s="944"/>
      <c r="S131" s="944"/>
      <c r="T131" s="944"/>
      <c r="U131" s="944"/>
      <c r="V131" s="944"/>
      <c r="W131" s="944"/>
      <c r="X131" s="944"/>
      <c r="Y131" s="944"/>
      <c r="Z131" s="944"/>
      <c r="AA131" s="944"/>
      <c r="AB131" s="944"/>
      <c r="AC131" s="944"/>
      <c r="AD131" s="944"/>
      <c r="AE131" s="944"/>
      <c r="AF131" s="944"/>
      <c r="AG131" s="944"/>
      <c r="AH131" s="944"/>
      <c r="AI131" s="944"/>
    </row>
    <row r="132" spans="1:35" x14ac:dyDescent="0.15">
      <c r="A132" s="27"/>
      <c r="C132" s="27" t="s">
        <v>86</v>
      </c>
      <c r="D132" s="27"/>
      <c r="E132" s="27"/>
      <c r="F132" s="27"/>
      <c r="G132" s="27"/>
      <c r="H132" s="107"/>
      <c r="I132" s="107"/>
      <c r="J132" s="107"/>
      <c r="K132" s="944" t="str">
        <f>IF(確２面!K107="","",確２面!K107)</f>
        <v/>
      </c>
      <c r="L132" s="944"/>
      <c r="M132" s="944"/>
      <c r="N132" s="944"/>
      <c r="O132" s="944"/>
      <c r="P132" s="944"/>
      <c r="Q132" s="944"/>
      <c r="R132" s="944"/>
      <c r="S132" s="944"/>
      <c r="T132" s="944"/>
      <c r="U132" s="944"/>
      <c r="V132" s="944"/>
      <c r="W132" s="944"/>
      <c r="X132" s="944"/>
      <c r="Y132" s="944"/>
      <c r="Z132" s="944"/>
      <c r="AA132" s="944"/>
      <c r="AB132" s="944"/>
      <c r="AC132" s="944"/>
      <c r="AD132" s="944"/>
      <c r="AE132" s="944"/>
      <c r="AF132" s="944"/>
      <c r="AG132" s="944"/>
      <c r="AH132" s="944"/>
      <c r="AI132" s="944"/>
    </row>
    <row r="133" spans="1:35" x14ac:dyDescent="0.15">
      <c r="A133" s="27"/>
      <c r="C133" s="27" t="s">
        <v>71</v>
      </c>
      <c r="D133" s="27"/>
      <c r="E133" s="27"/>
      <c r="F133" s="27"/>
      <c r="G133" s="27"/>
      <c r="H133" s="107"/>
      <c r="I133" s="107"/>
      <c r="J133" s="107"/>
      <c r="K133" s="944" t="str">
        <f>IF(確２面!K108="","",確２面!K108)</f>
        <v/>
      </c>
      <c r="L133" s="944"/>
      <c r="M133" s="944"/>
      <c r="N133" s="944"/>
      <c r="O133" s="944"/>
      <c r="P133" s="944"/>
      <c r="Q133" s="944"/>
      <c r="R133" s="944"/>
      <c r="S133" s="944"/>
      <c r="T133" s="944"/>
      <c r="U133" s="944"/>
      <c r="V133" s="944"/>
      <c r="W133" s="944"/>
      <c r="X133" s="944"/>
      <c r="Y133" s="944"/>
      <c r="Z133" s="944"/>
      <c r="AA133" s="944"/>
      <c r="AB133" s="944"/>
      <c r="AC133" s="944"/>
      <c r="AD133" s="944"/>
      <c r="AE133" s="944"/>
      <c r="AF133" s="944"/>
      <c r="AG133" s="944"/>
      <c r="AH133" s="944"/>
      <c r="AI133" s="944"/>
    </row>
    <row r="134" spans="1:35" x14ac:dyDescent="0.15">
      <c r="A134" s="27"/>
      <c r="C134" s="27" t="s">
        <v>87</v>
      </c>
      <c r="D134" s="27"/>
      <c r="E134" s="27"/>
      <c r="F134" s="27"/>
      <c r="G134" s="27"/>
      <c r="H134" s="107"/>
      <c r="I134" s="107"/>
      <c r="J134" s="107"/>
      <c r="K134" s="944" t="str">
        <f>IF(確２面!K109="","",確２面!K109)</f>
        <v/>
      </c>
      <c r="L134" s="944"/>
      <c r="M134" s="944"/>
      <c r="N134" s="944"/>
      <c r="O134" s="944"/>
      <c r="P134" s="944"/>
      <c r="Q134" s="944"/>
      <c r="R134" s="944"/>
      <c r="S134" s="944"/>
      <c r="T134" s="944"/>
      <c r="U134" s="944"/>
      <c r="V134" s="944"/>
      <c r="W134" s="944"/>
      <c r="X134" s="944"/>
      <c r="Y134" s="944"/>
      <c r="Z134" s="944"/>
      <c r="AA134" s="944"/>
      <c r="AB134" s="944"/>
      <c r="AC134" s="944"/>
      <c r="AD134" s="944"/>
      <c r="AE134" s="944"/>
      <c r="AF134" s="944"/>
      <c r="AG134" s="944"/>
      <c r="AH134" s="944"/>
      <c r="AI134" s="944"/>
    </row>
    <row r="135" spans="1:35" x14ac:dyDescent="0.15">
      <c r="A135" s="27"/>
      <c r="C135" s="27" t="s">
        <v>73</v>
      </c>
      <c r="D135" s="27"/>
      <c r="E135" s="27"/>
      <c r="F135" s="27"/>
      <c r="G135" s="27"/>
      <c r="H135" s="107"/>
      <c r="I135" s="107"/>
      <c r="J135" s="107"/>
      <c r="K135" s="944" t="str">
        <f>IF(確２面!K110="","",確２面!K110)</f>
        <v/>
      </c>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row>
    <row r="136" spans="1:35" x14ac:dyDescent="0.15">
      <c r="A136" s="27"/>
      <c r="C136" s="27" t="s">
        <v>684</v>
      </c>
      <c r="D136" s="27"/>
      <c r="E136" s="27"/>
      <c r="F136" s="27"/>
      <c r="G136" s="27"/>
      <c r="H136" s="107"/>
      <c r="I136" s="107"/>
      <c r="J136" s="107"/>
      <c r="K136" s="944" t="str">
        <f>IF(確２面!K111="","",確２面!K111)</f>
        <v/>
      </c>
      <c r="L136" s="944"/>
      <c r="M136" s="944"/>
      <c r="N136" s="944"/>
      <c r="O136" s="944"/>
      <c r="P136" s="944"/>
      <c r="Q136" s="944"/>
      <c r="R136" s="944"/>
      <c r="S136" s="944"/>
      <c r="T136" s="944"/>
      <c r="U136" s="944"/>
      <c r="V136" s="944"/>
      <c r="W136" s="944"/>
      <c r="X136" s="944"/>
      <c r="Y136" s="944"/>
      <c r="Z136" s="944"/>
      <c r="AA136" s="944"/>
      <c r="AB136" s="944"/>
      <c r="AC136" s="944"/>
      <c r="AD136" s="944"/>
      <c r="AE136" s="944"/>
      <c r="AF136" s="944"/>
      <c r="AG136" s="944"/>
      <c r="AH136" s="944"/>
      <c r="AI136" s="944"/>
    </row>
    <row r="137" spans="1:35" x14ac:dyDescent="0.15">
      <c r="A137" s="27"/>
      <c r="C137" s="27" t="s">
        <v>685</v>
      </c>
      <c r="D137" s="27"/>
      <c r="E137" s="27"/>
      <c r="F137" s="27"/>
      <c r="G137" s="27"/>
      <c r="H137" s="27"/>
      <c r="I137" s="27"/>
      <c r="J137" s="27"/>
      <c r="K137" s="27"/>
      <c r="L137" s="27"/>
      <c r="M137" s="944" t="str">
        <f>IF(確２面!M112="","",確２面!M112)</f>
        <v/>
      </c>
      <c r="N137" s="944"/>
      <c r="O137" s="944"/>
      <c r="P137" s="944"/>
      <c r="Q137" s="944"/>
      <c r="R137" s="944"/>
      <c r="S137" s="944"/>
      <c r="T137" s="944"/>
      <c r="U137" s="944"/>
      <c r="V137" s="944"/>
      <c r="W137" s="944"/>
      <c r="X137" s="944"/>
      <c r="Y137" s="944"/>
      <c r="Z137" s="944"/>
      <c r="AA137" s="944"/>
      <c r="AB137" s="944"/>
      <c r="AC137" s="944"/>
      <c r="AD137" s="944"/>
      <c r="AE137" s="944"/>
      <c r="AF137" s="944"/>
      <c r="AG137" s="944"/>
      <c r="AH137" s="944"/>
      <c r="AI137" s="944"/>
    </row>
    <row r="138" spans="1:35" ht="6.75" customHeight="1" x14ac:dyDescent="0.1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row>
    <row r="139" spans="1:35" ht="6.75" customHeight="1" x14ac:dyDescent="0.15">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row>
    <row r="140" spans="1:35" x14ac:dyDescent="0.15">
      <c r="A140" s="27"/>
      <c r="C140" s="27" t="s">
        <v>84</v>
      </c>
      <c r="D140" s="27"/>
      <c r="E140" s="27"/>
      <c r="F140" s="27"/>
      <c r="G140" s="27"/>
      <c r="H140" s="107"/>
      <c r="I140" s="107"/>
      <c r="J140" s="107"/>
      <c r="K140" s="944" t="str">
        <f>IF(確２面!K115="","",確２面!K115)</f>
        <v/>
      </c>
      <c r="L140" s="944"/>
      <c r="M140" s="944"/>
      <c r="N140" s="944"/>
      <c r="O140" s="944"/>
      <c r="P140" s="944"/>
      <c r="Q140" s="944"/>
      <c r="R140" s="944"/>
      <c r="S140" s="944"/>
      <c r="T140" s="944"/>
      <c r="U140" s="944"/>
      <c r="V140" s="944"/>
      <c r="W140" s="944"/>
      <c r="X140" s="944"/>
      <c r="Y140" s="944"/>
      <c r="Z140" s="944"/>
      <c r="AA140" s="944"/>
      <c r="AB140" s="944"/>
      <c r="AC140" s="944"/>
      <c r="AD140" s="944"/>
      <c r="AE140" s="944"/>
      <c r="AF140" s="944"/>
      <c r="AG140" s="944"/>
      <c r="AH140" s="944"/>
      <c r="AI140" s="944"/>
    </row>
    <row r="141" spans="1:35" x14ac:dyDescent="0.15">
      <c r="A141" s="27"/>
      <c r="C141" s="27" t="s">
        <v>86</v>
      </c>
      <c r="D141" s="27"/>
      <c r="E141" s="27"/>
      <c r="F141" s="27"/>
      <c r="G141" s="27"/>
      <c r="H141" s="107"/>
      <c r="I141" s="107"/>
      <c r="J141" s="107"/>
      <c r="K141" s="944" t="str">
        <f>IF(確２面!K116="","",確２面!K116)</f>
        <v/>
      </c>
      <c r="L141" s="944"/>
      <c r="M141" s="944"/>
      <c r="N141" s="944"/>
      <c r="O141" s="944"/>
      <c r="P141" s="944"/>
      <c r="Q141" s="944"/>
      <c r="R141" s="944"/>
      <c r="S141" s="944"/>
      <c r="T141" s="944"/>
      <c r="U141" s="944"/>
      <c r="V141" s="944"/>
      <c r="W141" s="944"/>
      <c r="X141" s="944"/>
      <c r="Y141" s="944"/>
      <c r="Z141" s="944"/>
      <c r="AA141" s="944"/>
      <c r="AB141" s="944"/>
      <c r="AC141" s="944"/>
      <c r="AD141" s="944"/>
      <c r="AE141" s="944"/>
      <c r="AF141" s="944"/>
      <c r="AG141" s="944"/>
      <c r="AH141" s="944"/>
      <c r="AI141" s="944"/>
    </row>
    <row r="142" spans="1:35" x14ac:dyDescent="0.15">
      <c r="A142" s="27"/>
      <c r="C142" s="27" t="s">
        <v>71</v>
      </c>
      <c r="D142" s="27"/>
      <c r="E142" s="27"/>
      <c r="F142" s="27"/>
      <c r="G142" s="27"/>
      <c r="H142" s="107"/>
      <c r="I142" s="107"/>
      <c r="J142" s="107"/>
      <c r="K142" s="944" t="str">
        <f>IF(確２面!K117="","",確２面!K117)</f>
        <v/>
      </c>
      <c r="L142" s="944"/>
      <c r="M142" s="944"/>
      <c r="N142" s="944"/>
      <c r="O142" s="944"/>
      <c r="P142" s="944"/>
      <c r="Q142" s="944"/>
      <c r="R142" s="944"/>
      <c r="S142" s="944"/>
      <c r="T142" s="944"/>
      <c r="U142" s="944"/>
      <c r="V142" s="944"/>
      <c r="W142" s="944"/>
      <c r="X142" s="944"/>
      <c r="Y142" s="944"/>
      <c r="Z142" s="944"/>
      <c r="AA142" s="944"/>
      <c r="AB142" s="944"/>
      <c r="AC142" s="944"/>
      <c r="AD142" s="944"/>
      <c r="AE142" s="944"/>
      <c r="AF142" s="944"/>
      <c r="AG142" s="944"/>
      <c r="AH142" s="944"/>
      <c r="AI142" s="944"/>
    </row>
    <row r="143" spans="1:35" x14ac:dyDescent="0.15">
      <c r="A143" s="27"/>
      <c r="C143" s="27" t="s">
        <v>87</v>
      </c>
      <c r="D143" s="27"/>
      <c r="E143" s="27"/>
      <c r="F143" s="27"/>
      <c r="G143" s="27"/>
      <c r="H143" s="107"/>
      <c r="I143" s="107"/>
      <c r="J143" s="107"/>
      <c r="K143" s="944" t="str">
        <f>IF(確２面!K118="","",確２面!K118)</f>
        <v/>
      </c>
      <c r="L143" s="944"/>
      <c r="M143" s="944"/>
      <c r="N143" s="944"/>
      <c r="O143" s="944"/>
      <c r="P143" s="944"/>
      <c r="Q143" s="944"/>
      <c r="R143" s="944"/>
      <c r="S143" s="944"/>
      <c r="T143" s="944"/>
      <c r="U143" s="944"/>
      <c r="V143" s="944"/>
      <c r="W143" s="944"/>
      <c r="X143" s="944"/>
      <c r="Y143" s="944"/>
      <c r="Z143" s="944"/>
      <c r="AA143" s="944"/>
      <c r="AB143" s="944"/>
      <c r="AC143" s="944"/>
      <c r="AD143" s="944"/>
      <c r="AE143" s="944"/>
      <c r="AF143" s="944"/>
      <c r="AG143" s="944"/>
      <c r="AH143" s="944"/>
      <c r="AI143" s="944"/>
    </row>
    <row r="144" spans="1:35" x14ac:dyDescent="0.15">
      <c r="A144" s="27"/>
      <c r="C144" s="27" t="s">
        <v>73</v>
      </c>
      <c r="D144" s="27"/>
      <c r="E144" s="27"/>
      <c r="F144" s="27"/>
      <c r="G144" s="27"/>
      <c r="H144" s="107"/>
      <c r="I144" s="107"/>
      <c r="J144" s="107"/>
      <c r="K144" s="944" t="str">
        <f>IF(確２面!K119="","",確２面!K119)</f>
        <v/>
      </c>
      <c r="L144" s="944"/>
      <c r="M144" s="944"/>
      <c r="N144" s="944"/>
      <c r="O144" s="944"/>
      <c r="P144" s="944"/>
      <c r="Q144" s="944"/>
      <c r="R144" s="944"/>
      <c r="S144" s="944"/>
      <c r="T144" s="944"/>
      <c r="U144" s="944"/>
      <c r="V144" s="944"/>
      <c r="W144" s="944"/>
      <c r="X144" s="944"/>
      <c r="Y144" s="944"/>
      <c r="Z144" s="944"/>
      <c r="AA144" s="944"/>
      <c r="AB144" s="944"/>
      <c r="AC144" s="944"/>
      <c r="AD144" s="944"/>
      <c r="AE144" s="944"/>
      <c r="AF144" s="944"/>
      <c r="AG144" s="944"/>
      <c r="AH144" s="944"/>
      <c r="AI144" s="944"/>
    </row>
    <row r="145" spans="1:35" x14ac:dyDescent="0.15">
      <c r="A145" s="27"/>
      <c r="C145" s="27" t="s">
        <v>684</v>
      </c>
      <c r="D145" s="27"/>
      <c r="E145" s="27"/>
      <c r="F145" s="27"/>
      <c r="G145" s="27"/>
      <c r="H145" s="107"/>
      <c r="I145" s="107"/>
      <c r="J145" s="107"/>
      <c r="K145" s="944" t="str">
        <f>IF(確２面!K120="","",確２面!K120)</f>
        <v/>
      </c>
      <c r="L145" s="944"/>
      <c r="M145" s="944"/>
      <c r="N145" s="944"/>
      <c r="O145" s="944"/>
      <c r="P145" s="944"/>
      <c r="Q145" s="944"/>
      <c r="R145" s="944"/>
      <c r="S145" s="944"/>
      <c r="T145" s="944"/>
      <c r="U145" s="944"/>
      <c r="V145" s="944"/>
      <c r="W145" s="944"/>
      <c r="X145" s="944"/>
      <c r="Y145" s="944"/>
      <c r="Z145" s="944"/>
      <c r="AA145" s="944"/>
      <c r="AB145" s="944"/>
      <c r="AC145" s="944"/>
      <c r="AD145" s="944"/>
      <c r="AE145" s="944"/>
      <c r="AF145" s="944"/>
      <c r="AG145" s="944"/>
      <c r="AH145" s="944"/>
      <c r="AI145" s="944"/>
    </row>
    <row r="146" spans="1:35" x14ac:dyDescent="0.15">
      <c r="A146" s="27"/>
      <c r="C146" s="27" t="s">
        <v>685</v>
      </c>
      <c r="D146" s="27"/>
      <c r="E146" s="27"/>
      <c r="F146" s="27"/>
      <c r="G146" s="27"/>
      <c r="H146" s="27"/>
      <c r="I146" s="27"/>
      <c r="J146" s="27"/>
      <c r="K146" s="27"/>
      <c r="L146" s="27"/>
      <c r="M146" s="944" t="str">
        <f>IF(確２面!M121="","",確２面!M121)</f>
        <v/>
      </c>
      <c r="N146" s="944"/>
      <c r="O146" s="944"/>
      <c r="P146" s="944"/>
      <c r="Q146" s="944"/>
      <c r="R146" s="944"/>
      <c r="S146" s="944"/>
      <c r="T146" s="944"/>
      <c r="U146" s="944"/>
      <c r="V146" s="944"/>
      <c r="W146" s="944"/>
      <c r="X146" s="944"/>
      <c r="Y146" s="944"/>
      <c r="Z146" s="944"/>
      <c r="AA146" s="944"/>
      <c r="AB146" s="944"/>
      <c r="AC146" s="944"/>
      <c r="AD146" s="944"/>
      <c r="AE146" s="944"/>
      <c r="AF146" s="944"/>
      <c r="AG146" s="944"/>
      <c r="AH146" s="944"/>
      <c r="AI146" s="944"/>
    </row>
    <row r="147" spans="1:35" ht="6.75" customHeight="1" x14ac:dyDescent="0.1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row>
    <row r="148" spans="1:35" ht="6.75" customHeight="1" x14ac:dyDescent="0.15">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row>
    <row r="149" spans="1:35" x14ac:dyDescent="0.15">
      <c r="A149" s="27"/>
      <c r="C149" s="27" t="s">
        <v>84</v>
      </c>
      <c r="D149" s="27"/>
      <c r="E149" s="27"/>
      <c r="F149" s="27"/>
      <c r="G149" s="27"/>
      <c r="H149" s="107"/>
      <c r="I149" s="107"/>
      <c r="J149" s="107"/>
      <c r="K149" s="944" t="str">
        <f>IF(確２面!K124="","",確２面!K124)</f>
        <v/>
      </c>
      <c r="L149" s="944"/>
      <c r="M149" s="944"/>
      <c r="N149" s="944"/>
      <c r="O149" s="944"/>
      <c r="P149" s="944"/>
      <c r="Q149" s="944"/>
      <c r="R149" s="944"/>
      <c r="S149" s="944"/>
      <c r="T149" s="944"/>
      <c r="U149" s="944"/>
      <c r="V149" s="944"/>
      <c r="W149" s="944"/>
      <c r="X149" s="944"/>
      <c r="Y149" s="944"/>
      <c r="Z149" s="944"/>
      <c r="AA149" s="944"/>
      <c r="AB149" s="944"/>
      <c r="AC149" s="944"/>
      <c r="AD149" s="944"/>
      <c r="AE149" s="944"/>
      <c r="AF149" s="944"/>
      <c r="AG149" s="944"/>
      <c r="AH149" s="944"/>
      <c r="AI149" s="944"/>
    </row>
    <row r="150" spans="1:35" x14ac:dyDescent="0.15">
      <c r="A150" s="27"/>
      <c r="C150" s="27" t="s">
        <v>86</v>
      </c>
      <c r="D150" s="27"/>
      <c r="E150" s="27"/>
      <c r="F150" s="27"/>
      <c r="G150" s="27"/>
      <c r="H150" s="107"/>
      <c r="I150" s="107"/>
      <c r="J150" s="107"/>
      <c r="K150" s="944" t="str">
        <f>IF(確２面!K125="","",確２面!K125)</f>
        <v/>
      </c>
      <c r="L150" s="944"/>
      <c r="M150" s="944"/>
      <c r="N150" s="944"/>
      <c r="O150" s="944"/>
      <c r="P150" s="944"/>
      <c r="Q150" s="944"/>
      <c r="R150" s="944"/>
      <c r="S150" s="944"/>
      <c r="T150" s="944"/>
      <c r="U150" s="944"/>
      <c r="V150" s="944"/>
      <c r="W150" s="944"/>
      <c r="X150" s="944"/>
      <c r="Y150" s="944"/>
      <c r="Z150" s="944"/>
      <c r="AA150" s="944"/>
      <c r="AB150" s="944"/>
      <c r="AC150" s="944"/>
      <c r="AD150" s="944"/>
      <c r="AE150" s="944"/>
      <c r="AF150" s="944"/>
      <c r="AG150" s="944"/>
      <c r="AH150" s="944"/>
      <c r="AI150" s="944"/>
    </row>
    <row r="151" spans="1:35" x14ac:dyDescent="0.15">
      <c r="A151" s="27"/>
      <c r="C151" s="27" t="s">
        <v>71</v>
      </c>
      <c r="D151" s="27"/>
      <c r="E151" s="27"/>
      <c r="F151" s="27"/>
      <c r="G151" s="27"/>
      <c r="H151" s="107"/>
      <c r="I151" s="107"/>
      <c r="J151" s="107"/>
      <c r="K151" s="944" t="str">
        <f>IF(確２面!K126="","",確２面!K126)</f>
        <v/>
      </c>
      <c r="L151" s="944"/>
      <c r="M151" s="944"/>
      <c r="N151" s="944"/>
      <c r="O151" s="944"/>
      <c r="P151" s="944"/>
      <c r="Q151" s="944"/>
      <c r="R151" s="944"/>
      <c r="S151" s="944"/>
      <c r="T151" s="944"/>
      <c r="U151" s="944"/>
      <c r="V151" s="944"/>
      <c r="W151" s="944"/>
      <c r="X151" s="944"/>
      <c r="Y151" s="944"/>
      <c r="Z151" s="944"/>
      <c r="AA151" s="944"/>
      <c r="AB151" s="944"/>
      <c r="AC151" s="944"/>
      <c r="AD151" s="944"/>
      <c r="AE151" s="944"/>
      <c r="AF151" s="944"/>
      <c r="AG151" s="944"/>
      <c r="AH151" s="944"/>
      <c r="AI151" s="944"/>
    </row>
    <row r="152" spans="1:35" x14ac:dyDescent="0.15">
      <c r="A152" s="27"/>
      <c r="C152" s="27" t="s">
        <v>87</v>
      </c>
      <c r="D152" s="27"/>
      <c r="E152" s="27"/>
      <c r="F152" s="27"/>
      <c r="G152" s="27"/>
      <c r="H152" s="107"/>
      <c r="I152" s="107"/>
      <c r="J152" s="107"/>
      <c r="K152" s="944" t="str">
        <f>IF(確２面!K127="","",確２面!K127)</f>
        <v/>
      </c>
      <c r="L152" s="944"/>
      <c r="M152" s="944"/>
      <c r="N152" s="944"/>
      <c r="O152" s="944"/>
      <c r="P152" s="944"/>
      <c r="Q152" s="944"/>
      <c r="R152" s="944"/>
      <c r="S152" s="944"/>
      <c r="T152" s="944"/>
      <c r="U152" s="944"/>
      <c r="V152" s="944"/>
      <c r="W152" s="944"/>
      <c r="X152" s="944"/>
      <c r="Y152" s="944"/>
      <c r="Z152" s="944"/>
      <c r="AA152" s="944"/>
      <c r="AB152" s="944"/>
      <c r="AC152" s="944"/>
      <c r="AD152" s="944"/>
      <c r="AE152" s="944"/>
      <c r="AF152" s="944"/>
      <c r="AG152" s="944"/>
      <c r="AH152" s="944"/>
      <c r="AI152" s="944"/>
    </row>
    <row r="153" spans="1:35" x14ac:dyDescent="0.15">
      <c r="A153" s="27"/>
      <c r="C153" s="27" t="s">
        <v>73</v>
      </c>
      <c r="D153" s="27"/>
      <c r="E153" s="27"/>
      <c r="F153" s="27"/>
      <c r="G153" s="27"/>
      <c r="H153" s="107"/>
      <c r="I153" s="107"/>
      <c r="J153" s="107"/>
      <c r="K153" s="944" t="str">
        <f>IF(確２面!K128="","",確２面!K128)</f>
        <v/>
      </c>
      <c r="L153" s="944"/>
      <c r="M153" s="944"/>
      <c r="N153" s="944"/>
      <c r="O153" s="944"/>
      <c r="P153" s="944"/>
      <c r="Q153" s="944"/>
      <c r="R153" s="944"/>
      <c r="S153" s="944"/>
      <c r="T153" s="944"/>
      <c r="U153" s="944"/>
      <c r="V153" s="944"/>
      <c r="W153" s="944"/>
      <c r="X153" s="944"/>
      <c r="Y153" s="944"/>
      <c r="Z153" s="944"/>
      <c r="AA153" s="944"/>
      <c r="AB153" s="944"/>
      <c r="AC153" s="944"/>
      <c r="AD153" s="944"/>
      <c r="AE153" s="944"/>
      <c r="AF153" s="944"/>
      <c r="AG153" s="944"/>
      <c r="AH153" s="944"/>
      <c r="AI153" s="944"/>
    </row>
    <row r="154" spans="1:35" x14ac:dyDescent="0.15">
      <c r="A154" s="27"/>
      <c r="C154" s="27" t="s">
        <v>684</v>
      </c>
      <c r="D154" s="27"/>
      <c r="E154" s="27"/>
      <c r="F154" s="27"/>
      <c r="G154" s="27"/>
      <c r="H154" s="107"/>
      <c r="I154" s="107"/>
      <c r="J154" s="107"/>
      <c r="K154" s="944" t="str">
        <f>IF(確２面!K129="","",確２面!K129)</f>
        <v/>
      </c>
      <c r="L154" s="944"/>
      <c r="M154" s="944"/>
      <c r="N154" s="944"/>
      <c r="O154" s="944"/>
      <c r="P154" s="944"/>
      <c r="Q154" s="944"/>
      <c r="R154" s="944"/>
      <c r="S154" s="944"/>
      <c r="T154" s="944"/>
      <c r="U154" s="944"/>
      <c r="V154" s="944"/>
      <c r="W154" s="944"/>
      <c r="X154" s="944"/>
      <c r="Y154" s="944"/>
      <c r="Z154" s="944"/>
      <c r="AA154" s="944"/>
      <c r="AB154" s="944"/>
      <c r="AC154" s="944"/>
      <c r="AD154" s="944"/>
      <c r="AE154" s="944"/>
      <c r="AF154" s="944"/>
      <c r="AG154" s="944"/>
      <c r="AH154" s="944"/>
      <c r="AI154" s="944"/>
    </row>
    <row r="155" spans="1:35" x14ac:dyDescent="0.15">
      <c r="A155" s="27"/>
      <c r="C155" s="27" t="s">
        <v>685</v>
      </c>
      <c r="D155" s="27"/>
      <c r="E155" s="27"/>
      <c r="F155" s="27"/>
      <c r="G155" s="27"/>
      <c r="H155" s="27"/>
      <c r="I155" s="27"/>
      <c r="J155" s="27"/>
      <c r="K155" s="27"/>
      <c r="L155" s="27"/>
      <c r="M155" s="944" t="str">
        <f>IF(確２面!M130="","",確２面!M130)</f>
        <v/>
      </c>
      <c r="N155" s="944"/>
      <c r="O155" s="944"/>
      <c r="P155" s="944"/>
      <c r="Q155" s="944"/>
      <c r="R155" s="944"/>
      <c r="S155" s="944"/>
      <c r="T155" s="944"/>
      <c r="U155" s="944"/>
      <c r="V155" s="944"/>
      <c r="W155" s="944"/>
      <c r="X155" s="944"/>
      <c r="Y155" s="944"/>
      <c r="Z155" s="944"/>
      <c r="AA155" s="944"/>
      <c r="AB155" s="944"/>
      <c r="AC155" s="944"/>
      <c r="AD155" s="944"/>
      <c r="AE155" s="944"/>
      <c r="AF155" s="944"/>
      <c r="AG155" s="944"/>
      <c r="AH155" s="944"/>
      <c r="AI155" s="944"/>
    </row>
    <row r="156" spans="1:35" ht="6.75" customHeight="1" x14ac:dyDescent="0.15">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row>
    <row r="157" spans="1:35" ht="6.75" customHeight="1" x14ac:dyDescent="0.15">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row>
    <row r="158" spans="1:35" x14ac:dyDescent="0.15">
      <c r="A158" s="27" t="s">
        <v>163</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row>
    <row r="159" spans="1:35" x14ac:dyDescent="0.15">
      <c r="A159" s="27"/>
      <c r="C159" s="27" t="s">
        <v>84</v>
      </c>
      <c r="D159" s="27"/>
      <c r="E159" s="27"/>
      <c r="F159" s="27"/>
      <c r="G159" s="27"/>
      <c r="H159" s="27" t="str">
        <f>IF(概１面!H190="","",概１面!H190)</f>
        <v/>
      </c>
      <c r="I159" s="27"/>
      <c r="J159" s="27"/>
      <c r="K159" s="944" t="str">
        <f>IF(確２面!K180="","",確２面!K180)</f>
        <v/>
      </c>
      <c r="L159" s="944"/>
      <c r="M159" s="944"/>
      <c r="N159" s="944"/>
      <c r="O159" s="944"/>
      <c r="P159" s="944"/>
      <c r="Q159" s="944"/>
      <c r="R159" s="944"/>
      <c r="S159" s="944"/>
      <c r="T159" s="944"/>
      <c r="U159" s="944"/>
      <c r="V159" s="944"/>
      <c r="W159" s="944"/>
      <c r="X159" s="944"/>
      <c r="Y159" s="944"/>
      <c r="Z159" s="944"/>
      <c r="AA159" s="944"/>
      <c r="AB159" s="944"/>
      <c r="AC159" s="944"/>
      <c r="AD159" s="944"/>
      <c r="AE159" s="944"/>
      <c r="AF159" s="944"/>
      <c r="AG159" s="944"/>
      <c r="AH159" s="944"/>
      <c r="AI159" s="944"/>
    </row>
    <row r="160" spans="1:35" x14ac:dyDescent="0.15">
      <c r="A160" s="27"/>
      <c r="C160" s="27" t="s">
        <v>90</v>
      </c>
      <c r="D160" s="27"/>
      <c r="E160" s="27"/>
      <c r="F160" s="27"/>
      <c r="G160" s="27"/>
      <c r="H160" s="27"/>
      <c r="I160" s="27"/>
      <c r="J160" s="27"/>
      <c r="K160" s="27" t="s">
        <v>164</v>
      </c>
      <c r="L160" s="27"/>
      <c r="M160" s="27"/>
      <c r="N160" s="27"/>
      <c r="O160" s="107"/>
      <c r="P160" s="122" t="s">
        <v>13</v>
      </c>
      <c r="Q160" s="1204" t="str">
        <f>IF(確２面!Q181="","",確２面!Q181)</f>
        <v/>
      </c>
      <c r="R160" s="1204"/>
      <c r="S160" s="1204"/>
      <c r="T160" s="1204"/>
      <c r="U160" s="1204"/>
      <c r="V160" s="27" t="s">
        <v>16</v>
      </c>
      <c r="W160" s="27" t="s">
        <v>165</v>
      </c>
      <c r="X160" s="27" t="str">
        <f>IF(確２面!X181="","",確２面!X181)</f>
        <v/>
      </c>
      <c r="Y160" s="27"/>
      <c r="Z160" s="949" t="str">
        <f>IF(確２面!Z181="","",確２面!Z181)</f>
        <v/>
      </c>
      <c r="AA160" s="949"/>
      <c r="AB160" s="27" t="str">
        <f>IF(確２面!AB181="","",確２面!AB181)</f>
        <v/>
      </c>
      <c r="AC160" s="949" t="str">
        <f>IF(確２面!AC181="","",確２面!AC181)</f>
        <v/>
      </c>
      <c r="AD160" s="949"/>
      <c r="AE160" s="949"/>
      <c r="AF160" s="949"/>
      <c r="AG160" s="949"/>
      <c r="AH160" s="27" t="s">
        <v>160</v>
      </c>
      <c r="AI160" s="27"/>
    </row>
    <row r="161" spans="1:37" x14ac:dyDescent="0.15">
      <c r="A161" s="27"/>
      <c r="C161" s="27"/>
      <c r="D161" s="27"/>
      <c r="E161" s="27"/>
      <c r="F161" s="27"/>
      <c r="G161" s="27"/>
      <c r="H161" s="107"/>
      <c r="I161" s="107"/>
      <c r="J161" s="107"/>
      <c r="K161" s="944" t="str">
        <f>IF(確２面!K182="","",確２面!K182)</f>
        <v/>
      </c>
      <c r="L161" s="944"/>
      <c r="M161" s="944"/>
      <c r="N161" s="944"/>
      <c r="O161" s="944"/>
      <c r="P161" s="944"/>
      <c r="Q161" s="944"/>
      <c r="R161" s="944"/>
      <c r="S161" s="944"/>
      <c r="T161" s="944"/>
      <c r="U161" s="944"/>
      <c r="V161" s="944"/>
      <c r="W161" s="944"/>
      <c r="X161" s="944"/>
      <c r="Y161" s="944"/>
      <c r="Z161" s="944"/>
      <c r="AA161" s="944"/>
      <c r="AB161" s="944"/>
      <c r="AC161" s="944"/>
      <c r="AD161" s="944"/>
      <c r="AE161" s="944"/>
      <c r="AF161" s="944"/>
      <c r="AG161" s="944"/>
      <c r="AH161" s="944"/>
      <c r="AI161" s="944"/>
    </row>
    <row r="162" spans="1:37" x14ac:dyDescent="0.15">
      <c r="A162" s="27"/>
      <c r="C162" s="27" t="s">
        <v>71</v>
      </c>
      <c r="D162" s="27"/>
      <c r="E162" s="27"/>
      <c r="F162" s="27"/>
      <c r="G162" s="27"/>
      <c r="H162" s="121"/>
      <c r="I162" s="121"/>
      <c r="J162" s="121"/>
      <c r="K162" s="944" t="str">
        <f>IF(確２面!K183="","",確２面!K183)</f>
        <v/>
      </c>
      <c r="L162" s="944"/>
      <c r="M162" s="944"/>
      <c r="N162" s="944"/>
      <c r="O162" s="944"/>
      <c r="P162" s="944"/>
      <c r="Q162" s="944"/>
      <c r="R162" s="944"/>
      <c r="S162" s="944"/>
      <c r="T162" s="944"/>
      <c r="U162" s="944"/>
      <c r="V162" s="944"/>
      <c r="W162" s="944"/>
      <c r="X162" s="944"/>
      <c r="Y162" s="944"/>
      <c r="Z162" s="944"/>
      <c r="AA162" s="944"/>
      <c r="AB162" s="944"/>
      <c r="AC162" s="944"/>
      <c r="AD162" s="944"/>
      <c r="AE162" s="944"/>
      <c r="AF162" s="944"/>
      <c r="AG162" s="944"/>
      <c r="AH162" s="944"/>
      <c r="AI162" s="944"/>
    </row>
    <row r="163" spans="1:37" x14ac:dyDescent="0.15">
      <c r="A163" s="27"/>
      <c r="C163" s="27" t="s">
        <v>87</v>
      </c>
      <c r="D163" s="27"/>
      <c r="E163" s="27"/>
      <c r="F163" s="27"/>
      <c r="G163" s="27"/>
      <c r="H163" s="107"/>
      <c r="I163" s="107"/>
      <c r="J163" s="107"/>
      <c r="K163" s="944" t="str">
        <f>IF(確２面!K184="","",確２面!K184)</f>
        <v/>
      </c>
      <c r="L163" s="944"/>
      <c r="M163" s="944"/>
      <c r="N163" s="944"/>
      <c r="O163" s="944"/>
      <c r="P163" s="944"/>
      <c r="Q163" s="944"/>
      <c r="R163" s="944"/>
      <c r="S163" s="944"/>
      <c r="T163" s="944"/>
      <c r="U163" s="944"/>
      <c r="V163" s="944"/>
      <c r="W163" s="944"/>
      <c r="X163" s="944"/>
      <c r="Y163" s="944"/>
      <c r="Z163" s="944"/>
      <c r="AA163" s="944"/>
      <c r="AB163" s="944"/>
      <c r="AC163" s="944"/>
      <c r="AD163" s="944"/>
      <c r="AE163" s="944"/>
      <c r="AF163" s="944"/>
      <c r="AG163" s="944"/>
      <c r="AH163" s="944"/>
      <c r="AI163" s="944"/>
    </row>
    <row r="164" spans="1:37" x14ac:dyDescent="0.15">
      <c r="A164" s="27"/>
      <c r="C164" s="27" t="s">
        <v>73</v>
      </c>
      <c r="D164" s="27"/>
      <c r="E164" s="27"/>
      <c r="F164" s="27"/>
      <c r="G164" s="27"/>
      <c r="H164" s="107"/>
      <c r="I164" s="107"/>
      <c r="J164" s="107"/>
      <c r="K164" s="944" t="str">
        <f>IF(確２面!K185="","",確２面!K185)</f>
        <v/>
      </c>
      <c r="L164" s="944"/>
      <c r="M164" s="944"/>
      <c r="N164" s="944"/>
      <c r="O164" s="944"/>
      <c r="P164" s="944"/>
      <c r="Q164" s="944"/>
      <c r="R164" s="944"/>
      <c r="S164" s="944"/>
      <c r="T164" s="944"/>
      <c r="U164" s="944"/>
      <c r="V164" s="944"/>
      <c r="W164" s="944"/>
      <c r="X164" s="944"/>
      <c r="Y164" s="944"/>
      <c r="Z164" s="944"/>
      <c r="AA164" s="944"/>
      <c r="AB164" s="944"/>
      <c r="AC164" s="944"/>
      <c r="AD164" s="944"/>
      <c r="AE164" s="944"/>
      <c r="AF164" s="944"/>
      <c r="AG164" s="944"/>
      <c r="AH164" s="944"/>
      <c r="AI164" s="944"/>
    </row>
    <row r="165" spans="1:37" ht="6.75" customHeight="1" x14ac:dyDescent="0.15">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row>
    <row r="166" spans="1:37" ht="6.75" customHeight="1" x14ac:dyDescent="0.15">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row>
    <row r="167" spans="1:37" x14ac:dyDescent="0.15">
      <c r="A167" s="27" t="s">
        <v>166</v>
      </c>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row>
    <row r="168" spans="1:37" x14ac:dyDescent="0.15">
      <c r="A168" s="27"/>
      <c r="B168" s="27" t="s">
        <v>0</v>
      </c>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row>
    <row r="169" spans="1:37" x14ac:dyDescent="0.15">
      <c r="A169" s="27"/>
      <c r="B169" s="27"/>
      <c r="C169" s="27" t="s">
        <v>1</v>
      </c>
      <c r="D169" s="27"/>
      <c r="E169" s="27"/>
      <c r="F169" s="27"/>
      <c r="G169" s="27"/>
      <c r="H169" s="107"/>
      <c r="I169" s="107"/>
      <c r="J169" s="107"/>
      <c r="K169" s="944" t="str">
        <f>IF(確２面!K202="","",確２面!K202)</f>
        <v/>
      </c>
      <c r="L169" s="944"/>
      <c r="M169" s="944"/>
      <c r="N169" s="944"/>
      <c r="O169" s="944"/>
      <c r="P169" s="944"/>
      <c r="Q169" s="944"/>
      <c r="R169" s="944"/>
      <c r="S169" s="944"/>
      <c r="T169" s="944"/>
      <c r="U169" s="944"/>
      <c r="V169" s="944"/>
      <c r="W169" s="944"/>
      <c r="X169" s="944"/>
      <c r="Y169" s="944"/>
      <c r="Z169" s="944"/>
      <c r="AA169" s="944"/>
      <c r="AB169" s="944"/>
      <c r="AC169" s="944"/>
      <c r="AD169" s="944"/>
      <c r="AE169" s="944"/>
      <c r="AF169" s="944"/>
      <c r="AG169" s="944"/>
      <c r="AH169" s="944"/>
      <c r="AI169" s="944"/>
    </row>
    <row r="170" spans="1:37" x14ac:dyDescent="0.15">
      <c r="A170" s="27"/>
      <c r="B170" s="27"/>
      <c r="C170" s="27" t="s">
        <v>2</v>
      </c>
      <c r="D170" s="27"/>
      <c r="E170" s="27"/>
      <c r="F170" s="27"/>
      <c r="G170" s="27"/>
      <c r="H170" s="107"/>
      <c r="I170" s="107"/>
      <c r="J170" s="107"/>
      <c r="K170" s="944" t="str">
        <f>IF(確２面!K203="","",確２面!K203)</f>
        <v/>
      </c>
      <c r="L170" s="944"/>
      <c r="M170" s="944"/>
      <c r="N170" s="944"/>
      <c r="O170" s="944"/>
      <c r="P170" s="944"/>
      <c r="Q170" s="944"/>
      <c r="R170" s="944"/>
      <c r="S170" s="944"/>
      <c r="T170" s="944"/>
      <c r="U170" s="944"/>
      <c r="V170" s="944"/>
      <c r="W170" s="944"/>
      <c r="X170" s="944"/>
      <c r="Y170" s="944"/>
      <c r="Z170" s="944"/>
      <c r="AA170" s="944"/>
      <c r="AB170" s="944"/>
      <c r="AC170" s="944"/>
      <c r="AD170" s="944"/>
      <c r="AE170" s="944"/>
      <c r="AF170" s="944"/>
      <c r="AG170" s="944"/>
      <c r="AH170" s="944"/>
      <c r="AI170" s="944"/>
    </row>
    <row r="171" spans="1:37" ht="6.75" customHeight="1" x14ac:dyDescent="0.15">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row>
    <row r="172" spans="1:37" ht="6.75" customHeight="1" thickBot="1" x14ac:dyDescent="0.2"/>
    <row r="173" spans="1:37" ht="13.5" thickTop="1" x14ac:dyDescent="0.15">
      <c r="AJ173" s="348"/>
      <c r="AK173" s="349"/>
    </row>
    <row r="174" spans="1:37" x14ac:dyDescent="0.15">
      <c r="AJ174" s="361"/>
    </row>
  </sheetData>
  <sheetProtection algorithmName="SHA-512" hashValue="qtyig4LpiBNNiRmcynLqF6kP2suFVT8uE3HlipWGyADxlJ4dIEjb2ws7VIZWbB2P1uptlDLTVLJI8mGupWoU+g==" saltValue="zeSRhwtB3hYF1gYl8Md/SA==" spinCount="100000" sheet="1" objects="1" scenarios="1" selectLockedCells="1" selectUnlockedCells="1"/>
  <mergeCells count="151">
    <mergeCell ref="K15:L15"/>
    <mergeCell ref="S15:V15"/>
    <mergeCell ref="AB15:AG15"/>
    <mergeCell ref="K16:AI16"/>
    <mergeCell ref="K17:L17"/>
    <mergeCell ref="S17:V17"/>
    <mergeCell ref="AB17:AG17"/>
    <mergeCell ref="A1:AI2"/>
    <mergeCell ref="K7:AI7"/>
    <mergeCell ref="K8:AI8"/>
    <mergeCell ref="K9:AI9"/>
    <mergeCell ref="K10:AI10"/>
    <mergeCell ref="K11:AI11"/>
    <mergeCell ref="K27:AI27"/>
    <mergeCell ref="K28:L28"/>
    <mergeCell ref="S28:V28"/>
    <mergeCell ref="AB28:AG28"/>
    <mergeCell ref="K29:AI29"/>
    <mergeCell ref="K30:AI30"/>
    <mergeCell ref="K18:AI18"/>
    <mergeCell ref="K19:AI19"/>
    <mergeCell ref="K20:AI20"/>
    <mergeCell ref="K21:AI21"/>
    <mergeCell ref="K26:L26"/>
    <mergeCell ref="S26:V26"/>
    <mergeCell ref="AB26:AG26"/>
    <mergeCell ref="K38:AI38"/>
    <mergeCell ref="K39:L39"/>
    <mergeCell ref="S39:V39"/>
    <mergeCell ref="AB39:AG39"/>
    <mergeCell ref="K40:AI40"/>
    <mergeCell ref="K41:AI41"/>
    <mergeCell ref="K31:AI31"/>
    <mergeCell ref="K32:AI32"/>
    <mergeCell ref="M33:AI33"/>
    <mergeCell ref="K37:L37"/>
    <mergeCell ref="S37:V37"/>
    <mergeCell ref="AB37:AG37"/>
    <mergeCell ref="K48:AI48"/>
    <mergeCell ref="K49:L49"/>
    <mergeCell ref="S49:V49"/>
    <mergeCell ref="AB49:AG49"/>
    <mergeCell ref="K50:AI50"/>
    <mergeCell ref="K51:AI51"/>
    <mergeCell ref="K42:AI42"/>
    <mergeCell ref="K43:AI43"/>
    <mergeCell ref="M44:AI44"/>
    <mergeCell ref="K47:L47"/>
    <mergeCell ref="S47:V47"/>
    <mergeCell ref="AB47:AG47"/>
    <mergeCell ref="K58:AI58"/>
    <mergeCell ref="K59:L59"/>
    <mergeCell ref="S59:V59"/>
    <mergeCell ref="AB59:AG59"/>
    <mergeCell ref="K60:AI60"/>
    <mergeCell ref="K61:AI61"/>
    <mergeCell ref="K52:AI52"/>
    <mergeCell ref="K53:AI53"/>
    <mergeCell ref="M54:AI54"/>
    <mergeCell ref="K57:L57"/>
    <mergeCell ref="S57:V57"/>
    <mergeCell ref="AB57:AG57"/>
    <mergeCell ref="K73:AI73"/>
    <mergeCell ref="K74:L74"/>
    <mergeCell ref="S74:V74"/>
    <mergeCell ref="AB74:AG74"/>
    <mergeCell ref="K75:AI75"/>
    <mergeCell ref="K76:AI76"/>
    <mergeCell ref="K62:AI62"/>
    <mergeCell ref="K63:AI63"/>
    <mergeCell ref="M64:AI64"/>
    <mergeCell ref="K72:L72"/>
    <mergeCell ref="S72:V72"/>
    <mergeCell ref="AB72:AG72"/>
    <mergeCell ref="K85:AI85"/>
    <mergeCell ref="K86:L86"/>
    <mergeCell ref="S86:V86"/>
    <mergeCell ref="AB86:AG86"/>
    <mergeCell ref="K87:AI87"/>
    <mergeCell ref="K88:AI88"/>
    <mergeCell ref="K77:AI77"/>
    <mergeCell ref="K78:AI78"/>
    <mergeCell ref="M79:AI79"/>
    <mergeCell ref="K84:L84"/>
    <mergeCell ref="S84:V84"/>
    <mergeCell ref="AB84:AG84"/>
    <mergeCell ref="K96:AI96"/>
    <mergeCell ref="K97:L97"/>
    <mergeCell ref="S97:V97"/>
    <mergeCell ref="AB97:AG97"/>
    <mergeCell ref="K98:AI98"/>
    <mergeCell ref="K99:AI99"/>
    <mergeCell ref="K89:AI89"/>
    <mergeCell ref="K90:AI90"/>
    <mergeCell ref="M91:AI91"/>
    <mergeCell ref="K95:L95"/>
    <mergeCell ref="S95:V95"/>
    <mergeCell ref="AB95:AG95"/>
    <mergeCell ref="K107:AI107"/>
    <mergeCell ref="K108:L108"/>
    <mergeCell ref="S108:V108"/>
    <mergeCell ref="AB108:AG108"/>
    <mergeCell ref="K109:AI109"/>
    <mergeCell ref="K110:AI110"/>
    <mergeCell ref="K100:AI100"/>
    <mergeCell ref="K101:AI101"/>
    <mergeCell ref="M102:AI102"/>
    <mergeCell ref="K106:L106"/>
    <mergeCell ref="S106:V106"/>
    <mergeCell ref="AB106:AG106"/>
    <mergeCell ref="K124:AI124"/>
    <mergeCell ref="K125:AI125"/>
    <mergeCell ref="M127:AI127"/>
    <mergeCell ref="K131:AI131"/>
    <mergeCell ref="K132:AI132"/>
    <mergeCell ref="K133:AI133"/>
    <mergeCell ref="K126:AI126"/>
    <mergeCell ref="K111:AI111"/>
    <mergeCell ref="K112:AI112"/>
    <mergeCell ref="M113:AI113"/>
    <mergeCell ref="K121:AI121"/>
    <mergeCell ref="K122:AI122"/>
    <mergeCell ref="K123:AI123"/>
    <mergeCell ref="K143:AI143"/>
    <mergeCell ref="K144:AI144"/>
    <mergeCell ref="M146:AI146"/>
    <mergeCell ref="K149:AI149"/>
    <mergeCell ref="K150:AI150"/>
    <mergeCell ref="K151:AI151"/>
    <mergeCell ref="K145:AI145"/>
    <mergeCell ref="K134:AI134"/>
    <mergeCell ref="K135:AI135"/>
    <mergeCell ref="M137:AI137"/>
    <mergeCell ref="K140:AI140"/>
    <mergeCell ref="K141:AI141"/>
    <mergeCell ref="K142:AI142"/>
    <mergeCell ref="K136:AI136"/>
    <mergeCell ref="K161:AI161"/>
    <mergeCell ref="K162:AI162"/>
    <mergeCell ref="K163:AI163"/>
    <mergeCell ref="K164:AI164"/>
    <mergeCell ref="K169:AI169"/>
    <mergeCell ref="K170:AI170"/>
    <mergeCell ref="K152:AI152"/>
    <mergeCell ref="K153:AI153"/>
    <mergeCell ref="M155:AI155"/>
    <mergeCell ref="K159:AI159"/>
    <mergeCell ref="Q160:U160"/>
    <mergeCell ref="K154:AI154"/>
    <mergeCell ref="Z160:AA160"/>
    <mergeCell ref="AC160:AG160"/>
  </mergeCells>
  <phoneticPr fontId="2"/>
  <dataValidations count="4">
    <dataValidation imeMode="hiragana" allowBlank="1" showInputMessage="1" showErrorMessage="1" sqref="H161:I161 H168:I168 H163:I163 H159:I159 H170:I170 H149:H154 H107 H109:H118 I110:I118 H131:H136 H146:I146 I30:I33 H137:I137 H121:H126 H127:I127 H58 H96 H98:H103 I99:I103 I88:I92 H87:H92 H85 I76:I80 H73 H75:H80 H50:H54 H38 I43:I44 H48 H60:H64 H8:I8 H40:H44 H10:I10 H27 H18:I21 H29:H33 H140:H145 H155:I155" xr:uid="{00000000-0002-0000-1900-000000000000}"/>
    <dataValidation imeMode="halfKatakana" allowBlank="1" showInputMessage="1" showErrorMessage="1" sqref="H169:I169 H7:I7" xr:uid="{00000000-0002-0000-1900-000001000000}"/>
    <dataValidation imeMode="off" allowBlank="1" showInputMessage="1" showErrorMessage="1" sqref="H164:I164 H162:I162 H11:I11 H9:I9" xr:uid="{00000000-0002-0000-1900-000002000000}"/>
    <dataValidation type="list" errorStyle="warning" imeMode="on" allowBlank="1" showInputMessage="1" sqref="H108 H106 H95 H97 H86 H84 H72 H74 H26 H37 H28 H49 H47 H39 H59 H57" xr:uid="{00000000-0002-0000-1900-000003000000}">
      <formula1>"一級,二級,木造"</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2" manualBreakCount="2">
    <brk id="66" max="34" man="1"/>
    <brk id="115" max="3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AK193"/>
  <sheetViews>
    <sheetView view="pageBreakPreview" zoomScaleNormal="100" zoomScaleSheetLayoutView="100" workbookViewId="0">
      <selection sqref="A1:AI2"/>
    </sheetView>
  </sheetViews>
  <sheetFormatPr defaultColWidth="4.125" defaultRowHeight="12.75" x14ac:dyDescent="0.15"/>
  <cols>
    <col min="1" max="35" width="2.625" style="128" customWidth="1"/>
    <col min="36" max="16384" width="4.125" style="128"/>
  </cols>
  <sheetData>
    <row r="1" spans="1:35" ht="14.1" customHeight="1" x14ac:dyDescent="0.15">
      <c r="A1" s="949" t="s">
        <v>141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4.1"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ht="14.1" customHeight="1" x14ac:dyDescent="0.15">
      <c r="A3" s="128" t="s">
        <v>157</v>
      </c>
    </row>
    <row r="4" spans="1:35" ht="6.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5" ht="6.75" customHeight="1" x14ac:dyDescent="0.15"/>
    <row r="6" spans="1:35" ht="14.1" customHeight="1" x14ac:dyDescent="0.15">
      <c r="A6" s="27" t="s">
        <v>693</v>
      </c>
    </row>
    <row r="7" spans="1:35" ht="14.1" customHeight="1" x14ac:dyDescent="0.15">
      <c r="C7" s="27" t="s">
        <v>69</v>
      </c>
      <c r="D7" s="27"/>
      <c r="E7" s="27"/>
      <c r="F7" s="27"/>
      <c r="G7" s="27"/>
      <c r="H7" s="27"/>
      <c r="I7" s="27"/>
      <c r="K7" s="944" t="str">
        <f>IF(確２面その２!K7="","",確２面その２!K7)</f>
        <v/>
      </c>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5" ht="14.1" customHeight="1" x14ac:dyDescent="0.15">
      <c r="C8" s="27" t="s">
        <v>70</v>
      </c>
      <c r="D8" s="27"/>
      <c r="E8" s="27"/>
      <c r="F8" s="27"/>
      <c r="G8" s="27"/>
      <c r="H8" s="107" t="str">
        <f>IF(概１面!H13="","",概１面!H13)</f>
        <v/>
      </c>
      <c r="I8" s="107"/>
      <c r="K8" s="944" t="str">
        <f>IF(確２面その２!K8="","",確２面その２!K8)</f>
        <v/>
      </c>
      <c r="L8" s="944"/>
      <c r="M8" s="944"/>
      <c r="N8" s="944"/>
      <c r="O8" s="944"/>
      <c r="P8" s="944"/>
      <c r="Q8" s="944"/>
      <c r="R8" s="944"/>
      <c r="S8" s="944"/>
      <c r="T8" s="944"/>
      <c r="U8" s="944"/>
      <c r="V8" s="944"/>
      <c r="W8" s="944"/>
      <c r="X8" s="944"/>
      <c r="Y8" s="944"/>
      <c r="Z8" s="944"/>
      <c r="AA8" s="944"/>
      <c r="AB8" s="944"/>
      <c r="AC8" s="944"/>
      <c r="AD8" s="944"/>
      <c r="AE8" s="944"/>
      <c r="AF8" s="944"/>
      <c r="AG8" s="944"/>
      <c r="AH8" s="944"/>
      <c r="AI8" s="944"/>
    </row>
    <row r="9" spans="1:35" ht="14.1" customHeight="1" x14ac:dyDescent="0.15">
      <c r="C9" s="27" t="s">
        <v>71</v>
      </c>
      <c r="D9" s="27"/>
      <c r="E9" s="27"/>
      <c r="F9" s="27"/>
      <c r="G9" s="27"/>
      <c r="H9" s="121" t="str">
        <f>IF(概１面!H14="","",概１面!H14)</f>
        <v/>
      </c>
      <c r="I9" s="121"/>
      <c r="K9" s="944" t="str">
        <f>IF(確２面その２!K9="","",確２面その２!K9)</f>
        <v/>
      </c>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5" ht="14.1" customHeight="1" x14ac:dyDescent="0.15">
      <c r="C10" s="27" t="s">
        <v>72</v>
      </c>
      <c r="D10" s="27"/>
      <c r="E10" s="27"/>
      <c r="F10" s="27"/>
      <c r="G10" s="27"/>
      <c r="H10" s="107" t="str">
        <f>IF(概１面!H15="","",概１面!H15)</f>
        <v/>
      </c>
      <c r="I10" s="107"/>
      <c r="K10" s="944" t="str">
        <f>IF(確２面その２!K10="","",確２面その２!K10)</f>
        <v/>
      </c>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5" ht="14.1" customHeight="1" x14ac:dyDescent="0.15">
      <c r="C11" s="27" t="s">
        <v>73</v>
      </c>
      <c r="D11" s="27"/>
      <c r="E11" s="27"/>
      <c r="F11" s="27"/>
      <c r="G11" s="27"/>
      <c r="H11" s="107"/>
      <c r="I11" s="107"/>
      <c r="K11" s="944" t="str">
        <f>IF(確２面その２!K11="","",確２面その２!K11)</f>
        <v/>
      </c>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row>
    <row r="12" spans="1:35" ht="6.75" customHeight="1" x14ac:dyDescent="0.15">
      <c r="A12" s="359"/>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row>
    <row r="13" spans="1:35" ht="6.75" customHeight="1" x14ac:dyDescent="0.15">
      <c r="A13" s="360"/>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row>
    <row r="14" spans="1:35" ht="14.1" customHeight="1" x14ac:dyDescent="0.15">
      <c r="A14" s="27" t="s">
        <v>693</v>
      </c>
    </row>
    <row r="15" spans="1:35" ht="14.1" customHeight="1" x14ac:dyDescent="0.15">
      <c r="C15" s="27" t="s">
        <v>69</v>
      </c>
      <c r="D15" s="27"/>
      <c r="E15" s="27"/>
      <c r="F15" s="27"/>
      <c r="G15" s="27"/>
      <c r="H15" s="27"/>
      <c r="I15" s="27"/>
      <c r="K15" s="944" t="str">
        <f>IF(確２面その２!K15="","",確２面その２!K15)</f>
        <v/>
      </c>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4"/>
      <c r="AI15" s="944"/>
    </row>
    <row r="16" spans="1:35" ht="14.1" customHeight="1" x14ac:dyDescent="0.15">
      <c r="C16" s="27" t="s">
        <v>70</v>
      </c>
      <c r="D16" s="27"/>
      <c r="E16" s="27"/>
      <c r="F16" s="27"/>
      <c r="G16" s="27"/>
      <c r="H16" s="107" t="str">
        <f>IF(概１面!H21="","",概１面!H21)</f>
        <v/>
      </c>
      <c r="I16" s="107"/>
      <c r="K16" s="944" t="str">
        <f>IF(確２面その２!K16="","",確２面その２!K16)</f>
        <v/>
      </c>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row>
    <row r="17" spans="1:35" ht="14.1" customHeight="1" x14ac:dyDescent="0.15">
      <c r="C17" s="27" t="s">
        <v>71</v>
      </c>
      <c r="D17" s="27"/>
      <c r="E17" s="27"/>
      <c r="F17" s="27"/>
      <c r="G17" s="27"/>
      <c r="H17" s="121" t="str">
        <f>IF(概１面!H22="","",概１面!H22)</f>
        <v/>
      </c>
      <c r="I17" s="121"/>
      <c r="K17" s="944" t="str">
        <f>IF(確２面その２!K17="","",確２面その２!K17)</f>
        <v/>
      </c>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row>
    <row r="18" spans="1:35" ht="14.1" customHeight="1" x14ac:dyDescent="0.15">
      <c r="C18" s="27" t="s">
        <v>72</v>
      </c>
      <c r="D18" s="27"/>
      <c r="E18" s="27"/>
      <c r="F18" s="27"/>
      <c r="G18" s="27"/>
      <c r="H18" s="107" t="str">
        <f>IF(概１面!H23="","",概１面!H23)</f>
        <v/>
      </c>
      <c r="I18" s="107"/>
      <c r="K18" s="944" t="str">
        <f>IF(確２面その２!K18="","",確２面その２!K18)</f>
        <v/>
      </c>
      <c r="L18" s="944"/>
      <c r="M18" s="944"/>
      <c r="N18" s="944"/>
      <c r="O18" s="944"/>
      <c r="P18" s="944"/>
      <c r="Q18" s="944"/>
      <c r="R18" s="944"/>
      <c r="S18" s="944"/>
      <c r="T18" s="944"/>
      <c r="U18" s="944"/>
      <c r="V18" s="944"/>
      <c r="W18" s="944"/>
      <c r="X18" s="944"/>
      <c r="Y18" s="944"/>
      <c r="Z18" s="944"/>
      <c r="AA18" s="944"/>
      <c r="AB18" s="944"/>
      <c r="AC18" s="944"/>
      <c r="AD18" s="944"/>
      <c r="AE18" s="944"/>
      <c r="AF18" s="944"/>
      <c r="AG18" s="944"/>
      <c r="AH18" s="944"/>
      <c r="AI18" s="944"/>
    </row>
    <row r="19" spans="1:35" ht="14.1" customHeight="1" x14ac:dyDescent="0.15">
      <c r="C19" s="27" t="s">
        <v>73</v>
      </c>
      <c r="D19" s="27"/>
      <c r="E19" s="27"/>
      <c r="F19" s="27"/>
      <c r="G19" s="27"/>
      <c r="H19" s="107"/>
      <c r="I19" s="107"/>
      <c r="K19" s="944" t="str">
        <f>IF(確２面その２!K19="","",確２面その２!K19)</f>
        <v/>
      </c>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row>
    <row r="20" spans="1:35" ht="6.75" customHeight="1" x14ac:dyDescent="0.15">
      <c r="A20" s="359"/>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row>
    <row r="21" spans="1:35" ht="6.75" customHeight="1" x14ac:dyDescent="0.15">
      <c r="A21" s="360"/>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row>
    <row r="22" spans="1:35" ht="14.1" customHeight="1" x14ac:dyDescent="0.15">
      <c r="A22" s="27" t="s">
        <v>693</v>
      </c>
    </row>
    <row r="23" spans="1:35" ht="14.1" customHeight="1" x14ac:dyDescent="0.15">
      <c r="C23" s="27" t="s">
        <v>69</v>
      </c>
      <c r="D23" s="27"/>
      <c r="E23" s="27"/>
      <c r="F23" s="27"/>
      <c r="G23" s="27"/>
      <c r="H23" s="27"/>
      <c r="I23" s="27"/>
      <c r="K23" s="944" t="str">
        <f>IF(確２面その２!K23="","",確２面その２!K23)</f>
        <v/>
      </c>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row>
    <row r="24" spans="1:35" ht="14.1" customHeight="1" x14ac:dyDescent="0.15">
      <c r="C24" s="27" t="s">
        <v>70</v>
      </c>
      <c r="D24" s="27"/>
      <c r="E24" s="27"/>
      <c r="F24" s="27"/>
      <c r="G24" s="27"/>
      <c r="H24" s="107" t="str">
        <f>IF(概１面!H29="","",概１面!H29)</f>
        <v/>
      </c>
      <c r="I24" s="107"/>
      <c r="K24" s="944" t="str">
        <f>IF(確２面その２!K24="","",確２面その２!K24)</f>
        <v/>
      </c>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row>
    <row r="25" spans="1:35" ht="14.1" customHeight="1" x14ac:dyDescent="0.15">
      <c r="C25" s="27" t="s">
        <v>71</v>
      </c>
      <c r="D25" s="27"/>
      <c r="E25" s="27"/>
      <c r="F25" s="27"/>
      <c r="G25" s="27"/>
      <c r="H25" s="121" t="str">
        <f>IF(概１面!H30="","",概１面!H30)</f>
        <v/>
      </c>
      <c r="I25" s="121"/>
      <c r="K25" s="944" t="str">
        <f>IF(確２面その２!K25="","",確２面その２!K25)</f>
        <v/>
      </c>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row>
    <row r="26" spans="1:35" ht="14.1" customHeight="1" x14ac:dyDescent="0.15">
      <c r="C26" s="27" t="s">
        <v>72</v>
      </c>
      <c r="D26" s="27"/>
      <c r="E26" s="27"/>
      <c r="F26" s="27"/>
      <c r="G26" s="27"/>
      <c r="H26" s="107" t="str">
        <f>IF(概１面!H31="","",概１面!H31)</f>
        <v/>
      </c>
      <c r="I26" s="107"/>
      <c r="K26" s="944" t="str">
        <f>IF(確２面その２!K26="","",確２面その２!K26)</f>
        <v/>
      </c>
      <c r="L26" s="944"/>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row>
    <row r="27" spans="1:35" ht="14.1" customHeight="1" x14ac:dyDescent="0.15">
      <c r="C27" s="27" t="s">
        <v>73</v>
      </c>
      <c r="D27" s="27"/>
      <c r="E27" s="27"/>
      <c r="F27" s="27"/>
      <c r="G27" s="27"/>
      <c r="H27" s="107"/>
      <c r="I27" s="107"/>
      <c r="K27" s="944" t="str">
        <f>IF(確２面その２!K27="","",確２面その２!K27)</f>
        <v/>
      </c>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row>
    <row r="28" spans="1:35" ht="6.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15"/>
    <row r="30" spans="1:35" ht="14.1" customHeight="1" x14ac:dyDescent="0.15"/>
    <row r="31" spans="1:35" ht="14.1" customHeight="1" x14ac:dyDescent="0.15"/>
    <row r="32" spans="1:35" ht="14.1" customHeight="1" x14ac:dyDescent="0.15"/>
    <row r="33" spans="30:30" ht="14.1" customHeight="1" x14ac:dyDescent="0.15"/>
    <row r="34" spans="30:30" ht="14.1" customHeight="1" x14ac:dyDescent="0.15"/>
    <row r="35" spans="30:30" ht="14.1" customHeight="1" x14ac:dyDescent="0.15"/>
    <row r="36" spans="30:30" ht="14.1" customHeight="1" x14ac:dyDescent="0.15"/>
    <row r="37" spans="30:30" ht="14.1" customHeight="1" x14ac:dyDescent="0.15"/>
    <row r="38" spans="30:30" ht="14.1" customHeight="1" x14ac:dyDescent="0.15"/>
    <row r="39" spans="30:30" ht="14.1" customHeight="1" x14ac:dyDescent="0.15"/>
    <row r="40" spans="30:30" ht="14.1" customHeight="1" x14ac:dyDescent="0.15"/>
    <row r="41" spans="30:30" ht="14.1" customHeight="1" x14ac:dyDescent="0.15"/>
    <row r="42" spans="30:30" ht="14.1" customHeight="1" x14ac:dyDescent="0.15">
      <c r="AD42" s="130"/>
    </row>
    <row r="43" spans="30:30" ht="14.1" customHeight="1" x14ac:dyDescent="0.15"/>
    <row r="44" spans="30:30" ht="14.1" customHeight="1" x14ac:dyDescent="0.15"/>
    <row r="45" spans="30:30" ht="14.1" customHeight="1" x14ac:dyDescent="0.15"/>
    <row r="46" spans="30:30" ht="14.1" customHeight="1" x14ac:dyDescent="0.15"/>
    <row r="47" spans="30:30" ht="14.1" customHeight="1" x14ac:dyDescent="0.15"/>
    <row r="48" spans="30:30" ht="14.1" customHeight="1" x14ac:dyDescent="0.15"/>
    <row r="49" spans="36:37" ht="14.1" customHeight="1" x14ac:dyDescent="0.15"/>
    <row r="50" spans="36:37" ht="14.1" customHeight="1" x14ac:dyDescent="0.15"/>
    <row r="51" spans="36:37" ht="14.1" customHeight="1" x14ac:dyDescent="0.15"/>
    <row r="52" spans="36:37" ht="14.1" customHeight="1" x14ac:dyDescent="0.15"/>
    <row r="53" spans="36:37" ht="14.1" customHeight="1" x14ac:dyDescent="0.15"/>
    <row r="54" spans="36:37" ht="14.1" customHeight="1" x14ac:dyDescent="0.15"/>
    <row r="55" spans="36:37" ht="14.1" customHeight="1" x14ac:dyDescent="0.15"/>
    <row r="56" spans="36:37" ht="14.1" customHeight="1" x14ac:dyDescent="0.15"/>
    <row r="57" spans="36:37" ht="14.1" customHeight="1" x14ac:dyDescent="0.15"/>
    <row r="58" spans="36:37" ht="14.1" customHeight="1" x14ac:dyDescent="0.15"/>
    <row r="59" spans="36:37" ht="14.1" customHeight="1" x14ac:dyDescent="0.15"/>
    <row r="60" spans="36:37" ht="14.1" customHeight="1" thickBot="1" x14ac:dyDescent="0.2"/>
    <row r="61" spans="36:37" ht="14.1" customHeight="1" thickTop="1" x14ac:dyDescent="0.15">
      <c r="AJ61" s="348"/>
      <c r="AK61" s="349"/>
    </row>
    <row r="62" spans="36:37" ht="14.1" customHeight="1" x14ac:dyDescent="0.15">
      <c r="AJ62" s="361"/>
    </row>
    <row r="63" spans="36:37" ht="14.1" customHeight="1" x14ac:dyDescent="0.15">
      <c r="AJ63" s="361"/>
    </row>
    <row r="64" spans="36:37"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sheetData>
  <sheetProtection algorithmName="SHA-512" hashValue="R055jSk1FHeePwWHvS9A94CpdguHnTtj/D7/e19TCZz52GiBHjSjq2PsHh8Uov9Qa3lIruTekzJKKPSZs1ah5Q==" saltValue="rjOdPtyzDItUZ6P/qsuaNQ==" spinCount="100000" sheet="1" selectLockedCells="1" selectUnlockedCells="1"/>
  <mergeCells count="16">
    <mergeCell ref="K11:AI11"/>
    <mergeCell ref="K24:AI24"/>
    <mergeCell ref="K25:AI25"/>
    <mergeCell ref="K26:AI26"/>
    <mergeCell ref="K27:AI27"/>
    <mergeCell ref="K15:AI15"/>
    <mergeCell ref="K16:AI16"/>
    <mergeCell ref="K17:AI17"/>
    <mergeCell ref="K18:AI18"/>
    <mergeCell ref="K19:AI19"/>
    <mergeCell ref="K23:AI23"/>
    <mergeCell ref="A1:AI2"/>
    <mergeCell ref="K7:AI7"/>
    <mergeCell ref="K8:AI8"/>
    <mergeCell ref="K9:AI9"/>
    <mergeCell ref="K10:AI10"/>
  </mergeCells>
  <phoneticPr fontId="2"/>
  <dataValidations count="3">
    <dataValidation imeMode="off" allowBlank="1" showInputMessage="1" showErrorMessage="1" sqref="H17:I17 H27:I27 H25:I25 H11:I11 H9:I9 H19:I19" xr:uid="{00000000-0002-0000-1A00-000000000000}"/>
    <dataValidation imeMode="halfKatakana" allowBlank="1" showInputMessage="1" showErrorMessage="1" sqref="H7:I7 H23:I23 H15:I15" xr:uid="{00000000-0002-0000-1A00-000001000000}"/>
    <dataValidation imeMode="hiragana" allowBlank="1" showInputMessage="1" showErrorMessage="1" sqref="H10:I10 H24:I24 H26:I26 H8:I8 H16:I16 H18:I18" xr:uid="{00000000-0002-0000-1A00-000002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rgb="FFFFFF00"/>
  </sheetPr>
  <dimension ref="A1:AS77"/>
  <sheetViews>
    <sheetView view="pageBreakPreview" zoomScaleNormal="100" zoomScaleSheetLayoutView="100" workbookViewId="0">
      <selection sqref="A1:AI2"/>
    </sheetView>
  </sheetViews>
  <sheetFormatPr defaultColWidth="2.625" defaultRowHeight="12.75" x14ac:dyDescent="0.15"/>
  <cols>
    <col min="1" max="33" width="2.625" style="113" customWidth="1"/>
    <col min="34" max="16384" width="2.625" style="113"/>
  </cols>
  <sheetData>
    <row r="1" spans="1:36" ht="13.5" customHeight="1" x14ac:dyDescent="0.15">
      <c r="A1" s="1216" t="s">
        <v>167</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row>
    <row r="2" spans="1:36" ht="13.5" customHeight="1" x14ac:dyDescent="0.15">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row>
    <row r="3" spans="1:36" x14ac:dyDescent="0.15">
      <c r="A3" s="113" t="s">
        <v>47</v>
      </c>
    </row>
    <row r="4" spans="1:36" ht="6.75" customHeight="1" x14ac:dyDescent="0.15"/>
    <row r="5" spans="1:36" ht="6.7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15">
      <c r="A6" s="113" t="s">
        <v>306</v>
      </c>
    </row>
    <row r="7" spans="1:36" ht="12.75" customHeight="1" x14ac:dyDescent="0.15">
      <c r="C7" s="113" t="s">
        <v>307</v>
      </c>
      <c r="H7" s="1218" t="str">
        <f>IF(確３面!H6="","",確３面!H6)</f>
        <v/>
      </c>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86"/>
    </row>
    <row r="8" spans="1:36" ht="12.75" customHeight="1" x14ac:dyDescent="0.15">
      <c r="H8" s="1218"/>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c r="AG8" s="1218"/>
      <c r="AH8" s="1218"/>
      <c r="AI8" s="1218"/>
      <c r="AJ8" s="186"/>
    </row>
    <row r="9" spans="1:36" ht="12.75" customHeight="1" x14ac:dyDescent="0.15">
      <c r="H9" s="1218"/>
      <c r="I9" s="1218"/>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18"/>
      <c r="AG9" s="1218"/>
      <c r="AH9" s="1218"/>
      <c r="AI9" s="1218"/>
    </row>
    <row r="10" spans="1:36" x14ac:dyDescent="0.15">
      <c r="C10" s="113" t="s">
        <v>832</v>
      </c>
      <c r="H10" s="1219" t="str">
        <f>IF(確３面!H11="","",確３面!H11)</f>
        <v/>
      </c>
      <c r="I10" s="1219"/>
      <c r="J10" s="1219"/>
      <c r="K10" s="1219"/>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c r="AH10" s="1219"/>
      <c r="AI10" s="1219"/>
    </row>
    <row r="11" spans="1:36" ht="6.75" customHeight="1" x14ac:dyDescent="0.15">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row>
    <row r="12" spans="1:36" ht="6.75" customHeight="1" x14ac:dyDescent="0.15">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row>
    <row r="13" spans="1:36" x14ac:dyDescent="0.15">
      <c r="A13" s="113" t="s">
        <v>318</v>
      </c>
    </row>
    <row r="14" spans="1:36" x14ac:dyDescent="0.15">
      <c r="C14" s="113" t="s">
        <v>1063</v>
      </c>
      <c r="Z14" s="113" t="s">
        <v>165</v>
      </c>
      <c r="AA14" s="1216" t="str">
        <f>IF(確４面!AA79="","",確４面!AA79)</f>
        <v/>
      </c>
      <c r="AB14" s="1216"/>
      <c r="AC14" s="1216"/>
      <c r="AD14" s="1216"/>
      <c r="AE14" s="113" t="s">
        <v>160</v>
      </c>
    </row>
    <row r="15" spans="1:36" x14ac:dyDescent="0.15">
      <c r="C15" s="113" t="s">
        <v>308</v>
      </c>
      <c r="K15" s="230" t="str">
        <f>IF(確３面!G50="■","■","□")</f>
        <v>■</v>
      </c>
      <c r="L15" s="134" t="s">
        <v>194</v>
      </c>
      <c r="M15" s="134"/>
      <c r="O15" s="230" t="str">
        <f>IF(確３面!J50="■","■","□")</f>
        <v>□</v>
      </c>
      <c r="P15" s="134" t="s">
        <v>195</v>
      </c>
      <c r="Q15" s="134"/>
      <c r="S15" s="230" t="str">
        <f>IF(確３面!M50="■","■","□")</f>
        <v>□</v>
      </c>
      <c r="T15" s="134" t="s">
        <v>196</v>
      </c>
      <c r="U15" s="134"/>
      <c r="W15" s="230" t="str">
        <f>IF(確３面!P50="■","■","□")</f>
        <v>□</v>
      </c>
      <c r="X15" s="134" t="s">
        <v>222</v>
      </c>
      <c r="Y15" s="134"/>
    </row>
    <row r="16" spans="1:36" x14ac:dyDescent="0.15">
      <c r="K16" s="230" t="str">
        <f>IF(確３面!S50="■","■","□")</f>
        <v>□</v>
      </c>
      <c r="L16" s="113" t="s">
        <v>198</v>
      </c>
      <c r="S16" s="230" t="str">
        <f>IF(確３面!W50="■","■","□")</f>
        <v>□</v>
      </c>
      <c r="T16" s="113" t="s">
        <v>67</v>
      </c>
      <c r="Z16" s="230" t="str">
        <f>IF(OR(中間１面!S43="■",中間１面!F45="■",中間１面!S45="■"),"■","□")</f>
        <v>□</v>
      </c>
      <c r="AA16" s="113" t="s">
        <v>68</v>
      </c>
    </row>
    <row r="17" spans="1:39" x14ac:dyDescent="0.15">
      <c r="C17" s="113" t="s">
        <v>309</v>
      </c>
      <c r="Z17" s="1220" t="s">
        <v>266</v>
      </c>
      <c r="AA17" s="1220"/>
      <c r="AB17" s="1220"/>
      <c r="AC17" s="1220"/>
      <c r="AD17" s="1220"/>
      <c r="AE17" s="1220"/>
      <c r="AF17" s="1220"/>
      <c r="AG17" s="1220"/>
      <c r="AH17" s="1220"/>
      <c r="AI17" s="1220"/>
    </row>
    <row r="18" spans="1:39" ht="6.75" customHeight="1" x14ac:dyDescent="0.15">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row>
    <row r="19" spans="1:39" ht="6.75" customHeight="1" x14ac:dyDescent="0.15">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row>
    <row r="20" spans="1:39" x14ac:dyDescent="0.15">
      <c r="A20" s="113" t="s">
        <v>319</v>
      </c>
      <c r="M20" s="187"/>
      <c r="N20" s="187"/>
      <c r="O20" s="190" t="s">
        <v>723</v>
      </c>
      <c r="P20" s="187"/>
      <c r="Q20" s="187"/>
      <c r="R20" s="187"/>
      <c r="S20" s="1217">
        <f>物件情報!B24</f>
        <v>0</v>
      </c>
      <c r="T20" s="1217"/>
      <c r="U20" s="1217"/>
      <c r="V20" s="1217"/>
      <c r="W20" s="1217"/>
      <c r="X20" s="1217"/>
      <c r="Y20" s="113" t="s">
        <v>160</v>
      </c>
    </row>
    <row r="21" spans="1:39" ht="6.75" customHeight="1" x14ac:dyDescent="0.15">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row>
    <row r="22" spans="1:39" ht="6" customHeight="1" x14ac:dyDescent="0.15">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row>
    <row r="23" spans="1:39" x14ac:dyDescent="0.15">
      <c r="A23" s="113" t="s">
        <v>320</v>
      </c>
      <c r="M23" s="188"/>
      <c r="N23" s="153"/>
      <c r="O23" s="1208" t="s">
        <v>964</v>
      </c>
      <c r="P23" s="1208"/>
      <c r="Q23" s="1215">
        <f>物件情報!B21</f>
        <v>0</v>
      </c>
      <c r="R23" s="1215"/>
      <c r="S23" s="134" t="s">
        <v>212</v>
      </c>
      <c r="T23" s="1213">
        <f>物件情報!B21</f>
        <v>0</v>
      </c>
      <c r="U23" s="1213"/>
      <c r="V23" s="113" t="s">
        <v>126</v>
      </c>
      <c r="W23" s="1212">
        <f>物件情報!B21</f>
        <v>0</v>
      </c>
      <c r="X23" s="1212"/>
      <c r="Y23" s="113" t="s">
        <v>214</v>
      </c>
    </row>
    <row r="24" spans="1:39" ht="6.75" customHeight="1" x14ac:dyDescent="0.15">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row>
    <row r="25" spans="1:39" ht="6" customHeight="1" x14ac:dyDescent="0.15">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row>
    <row r="26" spans="1:39" ht="13.5" customHeight="1" x14ac:dyDescent="0.15">
      <c r="A26" s="113" t="s">
        <v>498</v>
      </c>
      <c r="M26" s="190"/>
      <c r="N26" s="136"/>
      <c r="O26" s="1221" t="s">
        <v>696</v>
      </c>
      <c r="P26" s="1221"/>
      <c r="Q26" s="1221"/>
      <c r="R26" s="1221"/>
      <c r="S26" s="1221"/>
      <c r="T26" s="1221"/>
      <c r="U26" s="1221"/>
      <c r="V26" s="1221"/>
      <c r="W26" s="1221"/>
      <c r="X26" s="1221"/>
      <c r="Y26" s="1221"/>
      <c r="Z26" s="136"/>
      <c r="AA26" s="136"/>
      <c r="AB26" s="136"/>
      <c r="AC26" s="136"/>
      <c r="AD26" s="136"/>
      <c r="AE26" s="136"/>
      <c r="AF26" s="136"/>
      <c r="AG26" s="136"/>
      <c r="AH26" s="136"/>
    </row>
    <row r="27" spans="1:39" ht="6.75" customHeight="1" x14ac:dyDescent="0.15">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row r="28" spans="1:39" ht="6" customHeight="1" x14ac:dyDescent="0.15">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row>
    <row r="29" spans="1:39" x14ac:dyDescent="0.15">
      <c r="A29" s="113" t="s">
        <v>499</v>
      </c>
      <c r="M29" s="188"/>
      <c r="N29" s="153"/>
      <c r="O29" s="1208" t="s">
        <v>964</v>
      </c>
      <c r="P29" s="1208"/>
      <c r="Q29" s="1215">
        <f>物件情報!B31</f>
        <v>0</v>
      </c>
      <c r="R29" s="1215"/>
      <c r="S29" s="153" t="s">
        <v>212</v>
      </c>
      <c r="T29" s="1213">
        <f>物件情報!B31</f>
        <v>0</v>
      </c>
      <c r="U29" s="1213"/>
      <c r="V29" s="113" t="s">
        <v>126</v>
      </c>
      <c r="W29" s="1212">
        <f>物件情報!B31</f>
        <v>0</v>
      </c>
      <c r="X29" s="1212"/>
      <c r="Y29" s="113" t="s">
        <v>214</v>
      </c>
      <c r="AM29" s="113" t="s">
        <v>1402</v>
      </c>
    </row>
    <row r="30" spans="1:39" ht="6.75" customHeight="1" x14ac:dyDescent="0.15">
      <c r="A30" s="189"/>
      <c r="B30" s="189"/>
      <c r="C30" s="189"/>
      <c r="D30" s="189"/>
      <c r="E30" s="189"/>
      <c r="F30" s="189"/>
      <c r="G30" s="189"/>
      <c r="H30" s="189"/>
      <c r="I30" s="189"/>
      <c r="J30" s="189"/>
      <c r="K30" s="189"/>
      <c r="L30" s="189"/>
      <c r="M30" s="189"/>
      <c r="N30" s="189"/>
      <c r="O30" s="191"/>
      <c r="P30" s="191"/>
      <c r="Q30" s="191"/>
      <c r="R30" s="191"/>
      <c r="S30" s="192"/>
      <c r="T30" s="193"/>
      <c r="U30" s="193"/>
      <c r="V30" s="189"/>
      <c r="W30" s="193"/>
      <c r="X30" s="193"/>
      <c r="Y30" s="189"/>
      <c r="Z30" s="189"/>
      <c r="AA30" s="189"/>
      <c r="AB30" s="189"/>
      <c r="AC30" s="189"/>
      <c r="AD30" s="189"/>
      <c r="AE30" s="189"/>
      <c r="AF30" s="189"/>
      <c r="AG30" s="189"/>
      <c r="AH30" s="189"/>
      <c r="AI30" s="189"/>
    </row>
    <row r="31" spans="1:39" ht="6.75" customHeight="1" x14ac:dyDescent="0.15">
      <c r="A31" s="197"/>
      <c r="B31" s="197"/>
      <c r="C31" s="197"/>
      <c r="D31" s="197"/>
      <c r="E31" s="197"/>
      <c r="F31" s="197"/>
      <c r="G31" s="197"/>
      <c r="H31" s="197"/>
      <c r="I31" s="197"/>
      <c r="J31" s="197"/>
      <c r="K31" s="197"/>
      <c r="L31" s="197"/>
      <c r="M31" s="197"/>
      <c r="N31" s="197"/>
      <c r="O31" s="194"/>
      <c r="P31" s="194"/>
      <c r="Q31" s="194"/>
      <c r="R31" s="194"/>
      <c r="S31" s="195"/>
      <c r="T31" s="196"/>
      <c r="U31" s="196"/>
      <c r="V31" s="197"/>
      <c r="W31" s="196"/>
      <c r="X31" s="196"/>
      <c r="Y31" s="197"/>
      <c r="Z31" s="197"/>
      <c r="AA31" s="197"/>
      <c r="AB31" s="197"/>
      <c r="AC31" s="197"/>
      <c r="AD31" s="197"/>
      <c r="AE31" s="197"/>
      <c r="AF31" s="197"/>
      <c r="AG31" s="197"/>
      <c r="AH31" s="197"/>
      <c r="AI31" s="197"/>
    </row>
    <row r="32" spans="1:39" x14ac:dyDescent="0.15">
      <c r="A32" s="113" t="s">
        <v>500</v>
      </c>
      <c r="M32" s="188"/>
      <c r="N32" s="153"/>
      <c r="O32" s="1208" t="s">
        <v>964</v>
      </c>
      <c r="P32" s="1208"/>
      <c r="Q32" s="946">
        <f>確３面!M112</f>
        <v>0</v>
      </c>
      <c r="R32" s="946"/>
      <c r="S32" s="153" t="s">
        <v>212</v>
      </c>
      <c r="T32" s="946">
        <f>確３面!O112</f>
        <v>0</v>
      </c>
      <c r="U32" s="946"/>
      <c r="V32" s="113" t="s">
        <v>126</v>
      </c>
      <c r="W32" s="946">
        <f>確３面!Q112</f>
        <v>0</v>
      </c>
      <c r="X32" s="946"/>
      <c r="Y32" s="113" t="s">
        <v>214</v>
      </c>
      <c r="AM32" s="113" t="s">
        <v>1403</v>
      </c>
    </row>
    <row r="33" spans="1:45" ht="6.75" customHeight="1" x14ac:dyDescent="0.15">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row>
    <row r="34" spans="1:45" ht="6.75" customHeight="1" x14ac:dyDescent="0.15">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row>
    <row r="35" spans="1:45" x14ac:dyDescent="0.15">
      <c r="A35" s="113" t="s">
        <v>501</v>
      </c>
    </row>
    <row r="36" spans="1:45" x14ac:dyDescent="0.15">
      <c r="C36" s="113" t="s">
        <v>298</v>
      </c>
      <c r="O36" s="1209" t="str">
        <f>IF(確３面!R116="","",確３面!R116)</f>
        <v/>
      </c>
      <c r="P36" s="1209"/>
      <c r="Q36" s="1209"/>
      <c r="R36" s="1209"/>
      <c r="S36" s="1209"/>
      <c r="T36" s="1209"/>
      <c r="U36" s="1209"/>
      <c r="V36" s="1209"/>
      <c r="W36" s="1209"/>
      <c r="X36" s="1209"/>
      <c r="Y36" s="1209"/>
      <c r="Z36" s="1209"/>
      <c r="AA36" s="1209"/>
      <c r="AB36" s="1209"/>
      <c r="AC36" s="1209"/>
      <c r="AD36" s="1209"/>
      <c r="AE36" s="1209"/>
      <c r="AF36" s="1209"/>
      <c r="AG36" s="1209"/>
      <c r="AH36" s="1209"/>
    </row>
    <row r="37" spans="1:45" x14ac:dyDescent="0.15">
      <c r="C37" s="113" t="s">
        <v>1062</v>
      </c>
      <c r="M37" s="188"/>
      <c r="N37" s="188"/>
      <c r="O37" s="1208" t="s">
        <v>964</v>
      </c>
      <c r="P37" s="1208"/>
      <c r="Q37" s="1215">
        <f>物件情報!B35</f>
        <v>0</v>
      </c>
      <c r="R37" s="1215"/>
      <c r="S37" s="153" t="s">
        <v>212</v>
      </c>
      <c r="T37" s="1213">
        <f>物件情報!B35</f>
        <v>0</v>
      </c>
      <c r="U37" s="1213"/>
      <c r="V37" s="113" t="s">
        <v>126</v>
      </c>
      <c r="W37" s="1212">
        <f>物件情報!B35</f>
        <v>0</v>
      </c>
      <c r="X37" s="1212"/>
      <c r="Y37" s="113" t="s">
        <v>214</v>
      </c>
    </row>
    <row r="38" spans="1:45" x14ac:dyDescent="0.15">
      <c r="C38" s="113" t="s">
        <v>299</v>
      </c>
      <c r="O38" s="1214">
        <f>物件情報!K35</f>
        <v>0</v>
      </c>
      <c r="P38" s="1214"/>
      <c r="Q38" s="1214"/>
      <c r="R38" s="1214"/>
      <c r="S38" s="161" t="s">
        <v>496</v>
      </c>
      <c r="T38" s="161"/>
      <c r="U38" s="161"/>
      <c r="V38" s="161"/>
      <c r="W38" s="161"/>
      <c r="AG38" s="161"/>
      <c r="AH38" s="161"/>
    </row>
    <row r="39" spans="1:45" ht="6.75" customHeight="1" x14ac:dyDescent="0.15">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row>
    <row r="40" spans="1:45" ht="6.75" customHeight="1" x14ac:dyDescent="0.1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row>
    <row r="41" spans="1:45" x14ac:dyDescent="0.15">
      <c r="A41" s="113" t="s">
        <v>502</v>
      </c>
      <c r="N41" s="112" t="s">
        <v>481</v>
      </c>
      <c r="O41" s="161" t="s">
        <v>165</v>
      </c>
      <c r="P41" s="1210"/>
      <c r="Q41" s="1210"/>
      <c r="R41" s="1210"/>
      <c r="S41" s="1210"/>
      <c r="T41" s="1210"/>
      <c r="U41" s="1210"/>
      <c r="V41" s="113" t="s">
        <v>51</v>
      </c>
      <c r="W41" s="161" t="s">
        <v>482</v>
      </c>
      <c r="Y41" s="112" t="s">
        <v>481</v>
      </c>
      <c r="Z41" s="161" t="s">
        <v>165</v>
      </c>
      <c r="AA41" s="1210"/>
      <c r="AB41" s="1210"/>
      <c r="AC41" s="1210"/>
      <c r="AD41" s="1210"/>
      <c r="AE41" s="1210"/>
      <c r="AF41" s="1210"/>
      <c r="AG41" s="113" t="s">
        <v>51</v>
      </c>
      <c r="AH41" s="161" t="s">
        <v>482</v>
      </c>
      <c r="AJ41" s="161"/>
      <c r="AK41" s="161"/>
      <c r="AR41" s="161"/>
    </row>
    <row r="42" spans="1:45" x14ac:dyDescent="0.15">
      <c r="C42" s="113" t="s">
        <v>298</v>
      </c>
      <c r="N42" s="112" t="s">
        <v>481</v>
      </c>
      <c r="O42" s="1211"/>
      <c r="P42" s="1211"/>
      <c r="Q42" s="1211"/>
      <c r="R42" s="1211"/>
      <c r="S42" s="1211"/>
      <c r="T42" s="1211"/>
      <c r="U42" s="1211"/>
      <c r="V42" s="1211"/>
      <c r="W42" s="161" t="s">
        <v>482</v>
      </c>
      <c r="Y42" s="112" t="s">
        <v>481</v>
      </c>
      <c r="Z42" s="1211"/>
      <c r="AA42" s="1211"/>
      <c r="AB42" s="1211"/>
      <c r="AC42" s="1211"/>
      <c r="AD42" s="1211"/>
      <c r="AE42" s="1211"/>
      <c r="AF42" s="1211"/>
      <c r="AG42" s="1211"/>
      <c r="AH42" s="161" t="s">
        <v>482</v>
      </c>
      <c r="AK42" s="187"/>
      <c r="AL42" s="187"/>
      <c r="AM42" s="187"/>
      <c r="AN42" s="187"/>
      <c r="AO42" s="187"/>
      <c r="AP42" s="187"/>
      <c r="AQ42" s="187"/>
      <c r="AR42" s="112"/>
    </row>
    <row r="43" spans="1:45" x14ac:dyDescent="0.15">
      <c r="C43" s="113" t="s">
        <v>300</v>
      </c>
      <c r="N43" s="112" t="s">
        <v>13</v>
      </c>
      <c r="O43" s="1211"/>
      <c r="P43" s="1211"/>
      <c r="Q43" s="1211"/>
      <c r="R43" s="1211"/>
      <c r="S43" s="1211"/>
      <c r="T43" s="1211"/>
      <c r="U43" s="1211"/>
      <c r="V43" s="1211"/>
      <c r="W43" s="161" t="s">
        <v>16</v>
      </c>
      <c r="Y43" s="112" t="s">
        <v>13</v>
      </c>
      <c r="Z43" s="1211"/>
      <c r="AA43" s="1211"/>
      <c r="AB43" s="1211"/>
      <c r="AC43" s="1211"/>
      <c r="AD43" s="1211"/>
      <c r="AE43" s="1211"/>
      <c r="AF43" s="1211"/>
      <c r="AG43" s="1211"/>
      <c r="AH43" s="161" t="s">
        <v>16</v>
      </c>
      <c r="AK43" s="198"/>
      <c r="AL43" s="198"/>
      <c r="AM43" s="198"/>
      <c r="AN43" s="198"/>
      <c r="AO43" s="198"/>
      <c r="AP43" s="198"/>
      <c r="AQ43" s="198"/>
      <c r="AR43" s="112"/>
    </row>
    <row r="44" spans="1:45" x14ac:dyDescent="0.15">
      <c r="C44" s="113" t="s">
        <v>301</v>
      </c>
      <c r="N44" s="112" t="s">
        <v>481</v>
      </c>
      <c r="O44" s="1211"/>
      <c r="P44" s="1211"/>
      <c r="Q44" s="1211"/>
      <c r="R44" s="1211"/>
      <c r="S44" s="1211"/>
      <c r="T44" s="1211"/>
      <c r="U44" s="1211"/>
      <c r="V44" s="1211"/>
      <c r="W44" s="161" t="s">
        <v>482</v>
      </c>
      <c r="Y44" s="112" t="s">
        <v>481</v>
      </c>
      <c r="Z44" s="1211"/>
      <c r="AA44" s="1211"/>
      <c r="AB44" s="1211"/>
      <c r="AC44" s="1211"/>
      <c r="AD44" s="1211"/>
      <c r="AE44" s="1211"/>
      <c r="AF44" s="1211"/>
      <c r="AG44" s="1211"/>
      <c r="AH44" s="161" t="s">
        <v>482</v>
      </c>
      <c r="AK44" s="187"/>
      <c r="AL44" s="187"/>
      <c r="AM44" s="187"/>
      <c r="AN44" s="187"/>
      <c r="AO44" s="187"/>
      <c r="AP44" s="187"/>
      <c r="AQ44" s="187"/>
      <c r="AR44" s="112"/>
    </row>
    <row r="45" spans="1:45" ht="12.75" customHeight="1" x14ac:dyDescent="0.15">
      <c r="C45" s="113" t="s">
        <v>302</v>
      </c>
      <c r="N45" s="112" t="s">
        <v>481</v>
      </c>
      <c r="O45" s="1208" t="s">
        <v>964</v>
      </c>
      <c r="P45" s="1208"/>
      <c r="Q45" s="46"/>
      <c r="R45" s="188" t="s">
        <v>212</v>
      </c>
      <c r="S45" s="46"/>
      <c r="T45" s="188" t="s">
        <v>126</v>
      </c>
      <c r="U45" s="46"/>
      <c r="V45" s="112" t="s">
        <v>214</v>
      </c>
      <c r="W45" s="161" t="s">
        <v>482</v>
      </c>
      <c r="Y45" s="112" t="s">
        <v>481</v>
      </c>
      <c r="Z45" s="1208" t="s">
        <v>964</v>
      </c>
      <c r="AA45" s="1208"/>
      <c r="AB45" s="46"/>
      <c r="AC45" s="188" t="s">
        <v>212</v>
      </c>
      <c r="AD45" s="46"/>
      <c r="AE45" s="188" t="s">
        <v>126</v>
      </c>
      <c r="AF45" s="46"/>
      <c r="AG45" s="112" t="s">
        <v>214</v>
      </c>
      <c r="AH45" s="161" t="s">
        <v>482</v>
      </c>
      <c r="AJ45" s="161"/>
      <c r="AK45" s="188"/>
      <c r="AL45" s="188"/>
      <c r="AM45" s="188"/>
      <c r="AN45" s="188"/>
      <c r="AO45" s="188"/>
      <c r="AP45" s="188"/>
      <c r="AQ45" s="188"/>
      <c r="AR45" s="161"/>
      <c r="AS45" s="161"/>
    </row>
    <row r="46" spans="1:45" ht="6.75" customHeight="1" x14ac:dyDescent="0.15">
      <c r="A46" s="189"/>
      <c r="B46" s="189"/>
      <c r="C46" s="189"/>
      <c r="D46" s="189"/>
      <c r="E46" s="189"/>
      <c r="F46" s="189"/>
      <c r="G46" s="189"/>
      <c r="H46" s="189"/>
      <c r="I46" s="189"/>
      <c r="J46" s="189"/>
      <c r="K46" s="189"/>
      <c r="L46" s="189"/>
      <c r="M46" s="189"/>
      <c r="N46" s="390"/>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45" ht="6.75" customHeight="1" x14ac:dyDescent="0.15">
      <c r="A47" s="197"/>
      <c r="B47" s="197"/>
      <c r="C47" s="197"/>
      <c r="D47" s="197"/>
      <c r="E47" s="197"/>
      <c r="F47" s="197"/>
      <c r="G47" s="197"/>
      <c r="H47" s="197"/>
      <c r="I47" s="197"/>
      <c r="J47" s="197"/>
      <c r="K47" s="197"/>
      <c r="L47" s="197"/>
      <c r="M47" s="197"/>
      <c r="N47" s="391"/>
      <c r="O47" s="197"/>
      <c r="P47" s="197"/>
      <c r="Q47" s="197"/>
      <c r="R47" s="197"/>
      <c r="S47" s="197"/>
      <c r="T47" s="197"/>
      <c r="U47" s="197"/>
      <c r="V47" s="197"/>
      <c r="W47" s="197"/>
      <c r="X47" s="197"/>
      <c r="Y47" s="197"/>
      <c r="Z47" s="197"/>
      <c r="AA47" s="197"/>
      <c r="AB47" s="197"/>
      <c r="AC47" s="197"/>
      <c r="AD47" s="197"/>
      <c r="AE47" s="197"/>
      <c r="AF47" s="197"/>
      <c r="AG47" s="197"/>
      <c r="AH47" s="197"/>
      <c r="AI47" s="197"/>
    </row>
    <row r="48" spans="1:45" x14ac:dyDescent="0.15">
      <c r="A48" s="113" t="s">
        <v>503</v>
      </c>
      <c r="N48" s="112" t="s">
        <v>481</v>
      </c>
      <c r="O48" s="161" t="s">
        <v>165</v>
      </c>
      <c r="P48" s="1210"/>
      <c r="Q48" s="1210"/>
      <c r="R48" s="1210"/>
      <c r="S48" s="1210"/>
      <c r="T48" s="1210"/>
      <c r="U48" s="1210"/>
      <c r="V48" s="113" t="s">
        <v>51</v>
      </c>
      <c r="W48" s="161" t="s">
        <v>482</v>
      </c>
      <c r="Y48" s="112" t="s">
        <v>481</v>
      </c>
      <c r="Z48" s="161" t="s">
        <v>165</v>
      </c>
      <c r="AA48" s="1210"/>
      <c r="AB48" s="1210"/>
      <c r="AC48" s="1210"/>
      <c r="AD48" s="1210"/>
      <c r="AE48" s="1210"/>
      <c r="AF48" s="1210"/>
      <c r="AG48" s="113" t="s">
        <v>51</v>
      </c>
      <c r="AH48" s="161" t="s">
        <v>482</v>
      </c>
    </row>
    <row r="49" spans="1:35" x14ac:dyDescent="0.15">
      <c r="C49" s="113" t="s">
        <v>298</v>
      </c>
      <c r="N49" s="112" t="s">
        <v>481</v>
      </c>
      <c r="O49" s="1207"/>
      <c r="P49" s="1207"/>
      <c r="Q49" s="1207"/>
      <c r="R49" s="1207"/>
      <c r="S49" s="1207"/>
      <c r="T49" s="1207"/>
      <c r="U49" s="1207"/>
      <c r="V49" s="1207"/>
      <c r="W49" s="161" t="s">
        <v>482</v>
      </c>
      <c r="Y49" s="112" t="s">
        <v>481</v>
      </c>
      <c r="Z49" s="1207"/>
      <c r="AA49" s="1207"/>
      <c r="AB49" s="1207"/>
      <c r="AC49" s="1207"/>
      <c r="AD49" s="1207"/>
      <c r="AE49" s="1207"/>
      <c r="AF49" s="1207"/>
      <c r="AG49" s="1207"/>
      <c r="AH49" s="161" t="s">
        <v>482</v>
      </c>
    </row>
    <row r="50" spans="1:35" x14ac:dyDescent="0.15">
      <c r="C50" s="1209" t="s">
        <v>303</v>
      </c>
      <c r="D50" s="1209"/>
      <c r="E50" s="1209"/>
      <c r="F50" s="1209"/>
      <c r="G50" s="1209"/>
      <c r="H50" s="1209"/>
      <c r="I50" s="1209"/>
      <c r="J50" s="1209"/>
      <c r="K50" s="1209"/>
      <c r="L50" s="1209"/>
      <c r="M50" s="1209"/>
      <c r="N50" s="112" t="s">
        <v>481</v>
      </c>
      <c r="O50" s="1208" t="s">
        <v>964</v>
      </c>
      <c r="P50" s="1208"/>
      <c r="Q50" s="46"/>
      <c r="R50" s="188" t="s">
        <v>212</v>
      </c>
      <c r="S50" s="46"/>
      <c r="T50" s="188" t="s">
        <v>126</v>
      </c>
      <c r="U50" s="46"/>
      <c r="V50" s="112" t="s">
        <v>214</v>
      </c>
      <c r="W50" s="161" t="s">
        <v>482</v>
      </c>
      <c r="Y50" s="112" t="s">
        <v>481</v>
      </c>
      <c r="Z50" s="1208" t="s">
        <v>964</v>
      </c>
      <c r="AA50" s="1208"/>
      <c r="AB50" s="46"/>
      <c r="AC50" s="188" t="s">
        <v>212</v>
      </c>
      <c r="AD50" s="46"/>
      <c r="AE50" s="188" t="s">
        <v>126</v>
      </c>
      <c r="AF50" s="46"/>
      <c r="AG50" s="112" t="s">
        <v>214</v>
      </c>
      <c r="AH50" s="161" t="s">
        <v>482</v>
      </c>
    </row>
    <row r="51" spans="1:35" ht="6.75" customHeight="1" x14ac:dyDescent="0.15">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row>
    <row r="52" spans="1:35" ht="6.75" customHeight="1" x14ac:dyDescent="0.1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row>
    <row r="53" spans="1:35" x14ac:dyDescent="0.15">
      <c r="A53" s="113" t="s">
        <v>504</v>
      </c>
    </row>
    <row r="54" spans="1:35" x14ac:dyDescent="0.15">
      <c r="C54" s="113" t="s">
        <v>304</v>
      </c>
      <c r="O54" s="1206"/>
      <c r="P54" s="1206"/>
      <c r="Q54" s="1206"/>
      <c r="R54" s="1206"/>
      <c r="S54" s="1206"/>
      <c r="T54" s="1206"/>
      <c r="U54" s="1206"/>
      <c r="V54" s="1206"/>
      <c r="W54" s="1206"/>
      <c r="X54" s="1206"/>
      <c r="Y54" s="1206"/>
      <c r="Z54" s="1206"/>
      <c r="AA54" s="1206"/>
      <c r="AB54" s="1206"/>
      <c r="AC54" s="1206"/>
      <c r="AD54" s="1206"/>
      <c r="AE54" s="1206"/>
      <c r="AF54" s="1206"/>
      <c r="AG54" s="1206"/>
      <c r="AH54" s="1206"/>
      <c r="AI54" s="1206"/>
    </row>
    <row r="55" spans="1:35" x14ac:dyDescent="0.15">
      <c r="C55" s="113" t="s">
        <v>305</v>
      </c>
      <c r="O55" s="1206"/>
      <c r="P55" s="1206"/>
      <c r="Q55" s="1206"/>
      <c r="R55" s="1206"/>
      <c r="S55" s="1206"/>
      <c r="T55" s="1206"/>
      <c r="U55" s="1206"/>
      <c r="V55" s="1206"/>
      <c r="W55" s="1206"/>
      <c r="X55" s="1206"/>
      <c r="Y55" s="1206"/>
      <c r="Z55" s="1206"/>
      <c r="AA55" s="1206"/>
      <c r="AB55" s="1206"/>
      <c r="AC55" s="1206"/>
      <c r="AD55" s="1206"/>
      <c r="AE55" s="1206"/>
      <c r="AF55" s="1206"/>
      <c r="AG55" s="1206"/>
      <c r="AH55" s="1206"/>
      <c r="AI55" s="1206"/>
    </row>
    <row r="56" spans="1:35" x14ac:dyDescent="0.15">
      <c r="O56" s="1206"/>
      <c r="P56" s="1206"/>
      <c r="Q56" s="1206"/>
      <c r="R56" s="1206"/>
      <c r="S56" s="1206"/>
      <c r="T56" s="1206"/>
      <c r="U56" s="1206"/>
      <c r="V56" s="1206"/>
      <c r="W56" s="1206"/>
      <c r="X56" s="1206"/>
      <c r="Y56" s="1206"/>
      <c r="Z56" s="1206"/>
      <c r="AA56" s="1206"/>
      <c r="AB56" s="1206"/>
      <c r="AC56" s="1206"/>
      <c r="AD56" s="1206"/>
      <c r="AE56" s="1206"/>
      <c r="AF56" s="1206"/>
      <c r="AG56" s="1206"/>
      <c r="AH56" s="1206"/>
      <c r="AI56" s="1206"/>
    </row>
    <row r="57" spans="1:35" x14ac:dyDescent="0.15">
      <c r="O57" s="1206"/>
      <c r="P57" s="1206"/>
      <c r="Q57" s="1206"/>
      <c r="R57" s="1206"/>
      <c r="S57" s="1206"/>
      <c r="T57" s="1206"/>
      <c r="U57" s="1206"/>
      <c r="V57" s="1206"/>
      <c r="W57" s="1206"/>
      <c r="X57" s="1206"/>
      <c r="Y57" s="1206"/>
      <c r="Z57" s="1206"/>
      <c r="AA57" s="1206"/>
      <c r="AB57" s="1206"/>
      <c r="AC57" s="1206"/>
      <c r="AD57" s="1206"/>
      <c r="AE57" s="1206"/>
      <c r="AF57" s="1206"/>
      <c r="AG57" s="1206"/>
      <c r="AH57" s="1206"/>
      <c r="AI57" s="1206"/>
    </row>
    <row r="58" spans="1:35" x14ac:dyDescent="0.15">
      <c r="O58" s="1206"/>
      <c r="P58" s="1206"/>
      <c r="Q58" s="1206"/>
      <c r="R58" s="1206"/>
      <c r="S58" s="1206"/>
      <c r="T58" s="1206"/>
      <c r="U58" s="1206"/>
      <c r="V58" s="1206"/>
      <c r="W58" s="1206"/>
      <c r="X58" s="1206"/>
      <c r="Y58" s="1206"/>
      <c r="Z58" s="1206"/>
      <c r="AA58" s="1206"/>
      <c r="AB58" s="1206"/>
      <c r="AC58" s="1206"/>
      <c r="AD58" s="1206"/>
      <c r="AE58" s="1206"/>
      <c r="AF58" s="1206"/>
      <c r="AG58" s="1206"/>
      <c r="AH58" s="1206"/>
      <c r="AI58" s="1206"/>
    </row>
    <row r="59" spans="1:35" ht="6.7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row>
    <row r="60" spans="1:35" ht="6.75" customHeight="1" x14ac:dyDescent="0.1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row>
    <row r="61" spans="1:35" x14ac:dyDescent="0.15">
      <c r="A61" s="113" t="s">
        <v>505</v>
      </c>
      <c r="K61" s="1206"/>
      <c r="L61" s="1206"/>
      <c r="M61" s="1206"/>
      <c r="N61" s="1206"/>
      <c r="O61" s="1206"/>
      <c r="P61" s="1206"/>
      <c r="Q61" s="1206"/>
      <c r="R61" s="1206"/>
      <c r="S61" s="1206"/>
      <c r="T61" s="1206"/>
      <c r="U61" s="1206"/>
      <c r="V61" s="1206"/>
      <c r="W61" s="1206"/>
      <c r="X61" s="1206"/>
      <c r="Y61" s="1206"/>
      <c r="Z61" s="1206"/>
      <c r="AA61" s="1206"/>
      <c r="AB61" s="1206"/>
      <c r="AC61" s="1206"/>
      <c r="AD61" s="1206"/>
      <c r="AE61" s="1206"/>
      <c r="AF61" s="1206"/>
      <c r="AG61" s="1206"/>
      <c r="AH61" s="1206"/>
      <c r="AI61" s="1206"/>
    </row>
    <row r="62" spans="1:35" x14ac:dyDescent="0.15">
      <c r="K62" s="1206"/>
      <c r="L62" s="1206"/>
      <c r="M62" s="1206"/>
      <c r="N62" s="1206"/>
      <c r="O62" s="1206"/>
      <c r="P62" s="1206"/>
      <c r="Q62" s="1206"/>
      <c r="R62" s="1206"/>
      <c r="S62" s="1206"/>
      <c r="T62" s="1206"/>
      <c r="U62" s="1206"/>
      <c r="V62" s="1206"/>
      <c r="W62" s="1206"/>
      <c r="X62" s="1206"/>
      <c r="Y62" s="1206"/>
      <c r="Z62" s="1206"/>
      <c r="AA62" s="1206"/>
      <c r="AB62" s="1206"/>
      <c r="AC62" s="1206"/>
      <c r="AD62" s="1206"/>
      <c r="AE62" s="1206"/>
      <c r="AF62" s="1206"/>
      <c r="AG62" s="1206"/>
      <c r="AH62" s="1206"/>
      <c r="AI62" s="1206"/>
    </row>
    <row r="63" spans="1:35" x14ac:dyDescent="0.15">
      <c r="K63" s="1206"/>
      <c r="L63" s="1206"/>
      <c r="M63" s="1206"/>
      <c r="N63" s="1206"/>
      <c r="O63" s="1206"/>
      <c r="P63" s="1206"/>
      <c r="Q63" s="1206"/>
      <c r="R63" s="1206"/>
      <c r="S63" s="1206"/>
      <c r="T63" s="1206"/>
      <c r="U63" s="1206"/>
      <c r="V63" s="1206"/>
      <c r="W63" s="1206"/>
      <c r="X63" s="1206"/>
      <c r="Y63" s="1206"/>
      <c r="Z63" s="1206"/>
      <c r="AA63" s="1206"/>
      <c r="AB63" s="1206"/>
      <c r="AC63" s="1206"/>
      <c r="AD63" s="1206"/>
      <c r="AE63" s="1206"/>
      <c r="AF63" s="1206"/>
      <c r="AG63" s="1206"/>
      <c r="AH63" s="1206"/>
      <c r="AI63" s="1206"/>
    </row>
    <row r="64" spans="1:35" ht="6.75" customHeight="1" x14ac:dyDescent="0.15">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row>
    <row r="65" spans="33:37" ht="6.75" customHeight="1" x14ac:dyDescent="0.15">
      <c r="AG65" s="160"/>
      <c r="AH65" s="160"/>
      <c r="AI65" s="160"/>
    </row>
    <row r="75" spans="33:37" ht="13.5" thickBot="1" x14ac:dyDescent="0.2"/>
    <row r="76" spans="33:37" ht="13.5" thickTop="1" x14ac:dyDescent="0.15">
      <c r="AJ76" s="370"/>
      <c r="AK76" s="371"/>
    </row>
    <row r="77" spans="33:37" x14ac:dyDescent="0.15">
      <c r="AJ77" s="372"/>
    </row>
  </sheetData>
  <sheetProtection algorithmName="SHA-512" hashValue="nceF1Zdmkdu+dIxpYnuzA/BsYvva2lHVpRRUZijnyYHCUL5iBTN9DXrXEb7ZQgIUaxdVSG8j6l8qYOMhKWNgyw==" saltValue="TmHcx9fstFVwDsj2wDgsRg==" spinCount="100000" sheet="1"/>
  <protectedRanges>
    <protectedRange sqref="P41 O42:O44 Q45 S45 U45 AA41 Z42:Z44 AB45 AD45 AF45" name="範囲2"/>
    <protectedRange sqref="P48 O49 Q50 S50 U50 AA48 Z49 AB50 AD50 AF50" name="範囲3"/>
    <protectedRange sqref="O54:AI58 K61:AI63" name="範囲4"/>
  </protectedRanges>
  <mergeCells count="50">
    <mergeCell ref="A1:AI2"/>
    <mergeCell ref="Q32:R32"/>
    <mergeCell ref="T32:U32"/>
    <mergeCell ref="W32:X32"/>
    <mergeCell ref="O23:P23"/>
    <mergeCell ref="AA14:AD14"/>
    <mergeCell ref="T23:U23"/>
    <mergeCell ref="S20:X20"/>
    <mergeCell ref="H7:AI9"/>
    <mergeCell ref="H10:AI10"/>
    <mergeCell ref="Z17:AI17"/>
    <mergeCell ref="Q29:R29"/>
    <mergeCell ref="Q23:R23"/>
    <mergeCell ref="W29:X29"/>
    <mergeCell ref="O26:Y26"/>
    <mergeCell ref="AA48:AF48"/>
    <mergeCell ref="Z49:AG49"/>
    <mergeCell ref="W23:X23"/>
    <mergeCell ref="T29:U29"/>
    <mergeCell ref="O29:P29"/>
    <mergeCell ref="O32:P32"/>
    <mergeCell ref="O37:P37"/>
    <mergeCell ref="P48:U48"/>
    <mergeCell ref="T37:U37"/>
    <mergeCell ref="O36:AH36"/>
    <mergeCell ref="O38:R38"/>
    <mergeCell ref="W37:X37"/>
    <mergeCell ref="Q37:R37"/>
    <mergeCell ref="O44:V44"/>
    <mergeCell ref="O45:P45"/>
    <mergeCell ref="O42:V42"/>
    <mergeCell ref="AA41:AF41"/>
    <mergeCell ref="Z45:AA45"/>
    <mergeCell ref="Z44:AG44"/>
    <mergeCell ref="P41:U41"/>
    <mergeCell ref="Z42:AG42"/>
    <mergeCell ref="O43:V43"/>
    <mergeCell ref="Z43:AG43"/>
    <mergeCell ref="O49:V49"/>
    <mergeCell ref="O50:P50"/>
    <mergeCell ref="Z50:AA50"/>
    <mergeCell ref="O54:AI54"/>
    <mergeCell ref="C50:M50"/>
    <mergeCell ref="O55:AI55"/>
    <mergeCell ref="O56:AI56"/>
    <mergeCell ref="O58:AI58"/>
    <mergeCell ref="K61:AI61"/>
    <mergeCell ref="K63:AI63"/>
    <mergeCell ref="K62:AI62"/>
    <mergeCell ref="O57:AI57"/>
  </mergeCells>
  <phoneticPr fontId="2"/>
  <dataValidations count="5">
    <dataValidation imeMode="off" allowBlank="1" showInputMessage="1" showErrorMessage="1" sqref="Q50:U50 Q45:U45 O30:P31 AB45:AF45 O43 W32:X32 AK45 M29:N29 M32:N32 AB50:AF50 Z43 Z17 Q29:S32 Q23:U23 W29:X29 T29:U29 T32:U32 M23:N23 W23:X23 M37:N37 Q37:U37 W37:X37 O38" xr:uid="{00000000-0002-0000-1B00-000000000000}"/>
    <dataValidation type="list" imeMode="hiragana" allowBlank="1" showInputMessage="1" sqref="AK42" xr:uid="{00000000-0002-0000-1B00-000001000000}">
      <formula1>"屋根工事及び軸組み工事,１階部分の鉄骨の建て方工事,２階の梁及び床の配筋工事"</formula1>
    </dataValidation>
    <dataValidation imeMode="hiragana" allowBlank="1" showInputMessage="1" showErrorMessage="1" sqref="O44 AK44 Z44 E56:M58 G64:AF64 E63:F64 N54:AE58" xr:uid="{00000000-0002-0000-1B00-000002000000}"/>
    <dataValidation type="list" imeMode="hiragana" allowBlank="1" showInputMessage="1" sqref="M36" xr:uid="{00000000-0002-0000-1B00-000003000000}">
      <formula1>"屋根工事及び軸組み工事の工程,１階部分の鉄骨の建て方工事の工程,２階の梁及び床の配筋工事の工程,屋根の小屋組工事及び構造耐力上主要な軸組み又は耐力壁の工事"</formula1>
    </dataValidation>
    <dataValidation type="list" errorStyle="information" imeMode="hiragana" allowBlank="1" showInputMessage="1" error="選択項目以外のものですが、よろしいですか？" sqref="AK43" xr:uid="{00000000-0002-0000-1B00-000004000000}">
      <formula1>"㈱ＥＭＩ確認検査機構"</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tabColor rgb="FFFFFF00"/>
  </sheetPr>
  <dimension ref="A1:H64"/>
  <sheetViews>
    <sheetView view="pageBreakPreview" zoomScale="110" zoomScaleNormal="100" zoomScaleSheetLayoutView="110" workbookViewId="0">
      <selection sqref="A1:AI2"/>
    </sheetView>
  </sheetViews>
  <sheetFormatPr defaultColWidth="9" defaultRowHeight="12" x14ac:dyDescent="0.15"/>
  <cols>
    <col min="1" max="1" width="16.25" style="6" customWidth="1"/>
    <col min="2" max="6" width="12.625" style="6" customWidth="1"/>
    <col min="7" max="7" width="13.625" style="6" customWidth="1"/>
    <col min="8" max="16384" width="9" style="6"/>
  </cols>
  <sheetData>
    <row r="1" spans="1:7" ht="13.5" customHeight="1" x14ac:dyDescent="0.15">
      <c r="A1" s="1235" t="s">
        <v>218</v>
      </c>
      <c r="B1" s="1235"/>
      <c r="C1" s="1235"/>
      <c r="D1" s="1235"/>
      <c r="E1" s="1235"/>
      <c r="F1" s="1235"/>
      <c r="G1" s="1235"/>
    </row>
    <row r="2" spans="1:7" ht="13.5" customHeight="1" x14ac:dyDescent="0.15">
      <c r="A2" s="1235"/>
      <c r="B2" s="1235"/>
      <c r="C2" s="1235"/>
      <c r="D2" s="1235"/>
      <c r="E2" s="1235"/>
      <c r="F2" s="1235"/>
      <c r="G2" s="1235"/>
    </row>
    <row r="3" spans="1:7" ht="13.5" customHeight="1" x14ac:dyDescent="0.15">
      <c r="A3" s="48" t="s">
        <v>52</v>
      </c>
      <c r="B3" s="48"/>
      <c r="C3" s="48"/>
      <c r="D3" s="48"/>
      <c r="E3" s="48"/>
      <c r="F3" s="48"/>
      <c r="G3" s="48"/>
    </row>
    <row r="4" spans="1:7" ht="13.5" customHeight="1" x14ac:dyDescent="0.15">
      <c r="A4" s="1236"/>
      <c r="B4" s="1225" t="s">
        <v>699</v>
      </c>
      <c r="C4" s="1239" t="s">
        <v>53</v>
      </c>
      <c r="D4" s="1225" t="s">
        <v>54</v>
      </c>
      <c r="E4" s="1225" t="s">
        <v>55</v>
      </c>
      <c r="F4" s="1239" t="s">
        <v>56</v>
      </c>
      <c r="G4" s="59" t="s">
        <v>57</v>
      </c>
    </row>
    <row r="5" spans="1:7" ht="13.5" customHeight="1" x14ac:dyDescent="0.15">
      <c r="A5" s="1237"/>
      <c r="B5" s="1226"/>
      <c r="C5" s="1240"/>
      <c r="D5" s="1231"/>
      <c r="E5" s="1226"/>
      <c r="F5" s="1240"/>
      <c r="G5" s="1233" t="s">
        <v>58</v>
      </c>
    </row>
    <row r="6" spans="1:7" ht="13.5" customHeight="1" x14ac:dyDescent="0.15">
      <c r="A6" s="1237"/>
      <c r="B6" s="1226"/>
      <c r="C6" s="1240"/>
      <c r="D6" s="1231"/>
      <c r="E6" s="1226"/>
      <c r="F6" s="1240"/>
      <c r="G6" s="1233"/>
    </row>
    <row r="7" spans="1:7" ht="13.5" customHeight="1" x14ac:dyDescent="0.15">
      <c r="A7" s="1238"/>
      <c r="B7" s="1227"/>
      <c r="C7" s="1241"/>
      <c r="D7" s="1232"/>
      <c r="E7" s="1227"/>
      <c r="F7" s="1241"/>
      <c r="G7" s="1234"/>
    </row>
    <row r="8" spans="1:7" ht="13.5" customHeight="1" x14ac:dyDescent="0.15">
      <c r="A8" s="1225" t="s">
        <v>833</v>
      </c>
      <c r="B8" s="571"/>
      <c r="C8" s="571"/>
      <c r="D8" s="571"/>
      <c r="E8" s="571"/>
      <c r="F8" s="571"/>
      <c r="G8" s="571"/>
    </row>
    <row r="9" spans="1:7" ht="13.5" customHeight="1" x14ac:dyDescent="0.15">
      <c r="A9" s="1231"/>
      <c r="B9" s="219"/>
      <c r="C9" s="219"/>
      <c r="D9" s="219"/>
      <c r="E9" s="219"/>
      <c r="F9" s="219"/>
      <c r="G9" s="219"/>
    </row>
    <row r="10" spans="1:7" ht="13.5" customHeight="1" x14ac:dyDescent="0.15">
      <c r="A10" s="1231"/>
      <c r="B10" s="219"/>
      <c r="C10" s="219"/>
      <c r="D10" s="219"/>
      <c r="E10" s="219"/>
      <c r="F10" s="219"/>
      <c r="G10" s="219"/>
    </row>
    <row r="11" spans="1:7" ht="13.5" customHeight="1" x14ac:dyDescent="0.15">
      <c r="A11" s="1231"/>
      <c r="B11" s="219"/>
      <c r="C11" s="219"/>
      <c r="D11" s="219"/>
      <c r="E11" s="219"/>
      <c r="F11" s="219"/>
      <c r="G11" s="219"/>
    </row>
    <row r="12" spans="1:7" ht="13.5" customHeight="1" x14ac:dyDescent="0.15">
      <c r="A12" s="1231"/>
      <c r="B12" s="219"/>
      <c r="C12" s="219"/>
      <c r="D12" s="219"/>
      <c r="E12" s="219"/>
      <c r="F12" s="219"/>
      <c r="G12" s="219"/>
    </row>
    <row r="13" spans="1:7" ht="13.5" customHeight="1" x14ac:dyDescent="0.15">
      <c r="A13" s="1225" t="s">
        <v>698</v>
      </c>
      <c r="B13" s="571"/>
      <c r="C13" s="571"/>
      <c r="D13" s="571"/>
      <c r="E13" s="571"/>
      <c r="F13" s="571"/>
      <c r="G13" s="571"/>
    </row>
    <row r="14" spans="1:7" ht="13.5" customHeight="1" x14ac:dyDescent="0.15">
      <c r="A14" s="1226"/>
      <c r="B14" s="219"/>
      <c r="C14" s="219"/>
      <c r="D14" s="219"/>
      <c r="E14" s="219"/>
      <c r="F14" s="219"/>
      <c r="G14" s="219"/>
    </row>
    <row r="15" spans="1:7" ht="13.5" customHeight="1" x14ac:dyDescent="0.15">
      <c r="A15" s="1226"/>
      <c r="B15" s="219"/>
      <c r="C15" s="219"/>
      <c r="D15" s="219"/>
      <c r="E15" s="219"/>
      <c r="F15" s="219"/>
      <c r="G15" s="219"/>
    </row>
    <row r="16" spans="1:7" ht="13.5" customHeight="1" x14ac:dyDescent="0.15">
      <c r="A16" s="1226"/>
      <c r="B16" s="219"/>
      <c r="C16" s="219"/>
      <c r="D16" s="219"/>
      <c r="E16" s="219"/>
      <c r="F16" s="219"/>
      <c r="G16" s="219"/>
    </row>
    <row r="17" spans="1:7" ht="13.5" customHeight="1" x14ac:dyDescent="0.15">
      <c r="A17" s="1227"/>
      <c r="B17" s="572"/>
      <c r="C17" s="572"/>
      <c r="D17" s="572"/>
      <c r="E17" s="572"/>
      <c r="F17" s="572"/>
      <c r="G17" s="572"/>
    </row>
    <row r="18" spans="1:7" ht="13.5" customHeight="1" x14ac:dyDescent="0.15">
      <c r="A18" s="1225" t="s">
        <v>59</v>
      </c>
      <c r="B18" s="571"/>
      <c r="C18" s="571"/>
      <c r="D18" s="571"/>
      <c r="E18" s="571"/>
      <c r="F18" s="571"/>
      <c r="G18" s="571"/>
    </row>
    <row r="19" spans="1:7" ht="13.5" customHeight="1" x14ac:dyDescent="0.15">
      <c r="A19" s="1226"/>
      <c r="B19" s="219"/>
      <c r="C19" s="219"/>
      <c r="D19" s="219"/>
      <c r="E19" s="219"/>
      <c r="F19" s="219"/>
      <c r="G19" s="219"/>
    </row>
    <row r="20" spans="1:7" ht="13.5" customHeight="1" x14ac:dyDescent="0.15">
      <c r="A20" s="1226"/>
      <c r="B20" s="219"/>
      <c r="C20" s="219"/>
      <c r="D20" s="219"/>
      <c r="E20" s="219"/>
      <c r="F20" s="219"/>
      <c r="G20" s="219"/>
    </row>
    <row r="21" spans="1:7" ht="13.5" customHeight="1" x14ac:dyDescent="0.15">
      <c r="A21" s="1226"/>
      <c r="B21" s="219"/>
      <c r="C21" s="219"/>
      <c r="D21" s="219"/>
      <c r="E21" s="219"/>
      <c r="F21" s="219"/>
      <c r="G21" s="219"/>
    </row>
    <row r="22" spans="1:7" ht="13.5" customHeight="1" x14ac:dyDescent="0.15">
      <c r="A22" s="1227"/>
      <c r="B22" s="572"/>
      <c r="C22" s="572"/>
      <c r="D22" s="572"/>
      <c r="E22" s="572"/>
      <c r="F22" s="572"/>
      <c r="G22" s="572"/>
    </row>
    <row r="23" spans="1:7" ht="13.5" customHeight="1" x14ac:dyDescent="0.15">
      <c r="A23" s="1225" t="s">
        <v>60</v>
      </c>
      <c r="B23" s="219"/>
      <c r="C23" s="219"/>
      <c r="D23" s="219"/>
      <c r="E23" s="219"/>
      <c r="F23" s="219"/>
      <c r="G23" s="219"/>
    </row>
    <row r="24" spans="1:7" ht="13.5" customHeight="1" x14ac:dyDescent="0.15">
      <c r="A24" s="1226"/>
      <c r="B24" s="219"/>
      <c r="C24" s="219"/>
      <c r="D24" s="219"/>
      <c r="E24" s="219"/>
      <c r="F24" s="219"/>
      <c r="G24" s="219"/>
    </row>
    <row r="25" spans="1:7" ht="13.5" customHeight="1" x14ac:dyDescent="0.15">
      <c r="A25" s="1226"/>
      <c r="B25" s="219"/>
      <c r="C25" s="219"/>
      <c r="D25" s="219"/>
      <c r="E25" s="219"/>
      <c r="F25" s="219"/>
      <c r="G25" s="219"/>
    </row>
    <row r="26" spans="1:7" ht="13.5" customHeight="1" x14ac:dyDescent="0.15">
      <c r="A26" s="1226"/>
      <c r="B26" s="219"/>
      <c r="C26" s="219"/>
      <c r="D26" s="219"/>
      <c r="E26" s="219"/>
      <c r="F26" s="219"/>
      <c r="G26" s="219"/>
    </row>
    <row r="27" spans="1:7" ht="13.5" customHeight="1" x14ac:dyDescent="0.15">
      <c r="A27" s="1227"/>
      <c r="B27" s="219"/>
      <c r="C27" s="219"/>
      <c r="D27" s="219"/>
      <c r="E27" s="219"/>
      <c r="F27" s="219"/>
      <c r="G27" s="219"/>
    </row>
    <row r="28" spans="1:7" ht="13.5" customHeight="1" x14ac:dyDescent="0.15">
      <c r="A28" s="1225" t="s">
        <v>61</v>
      </c>
      <c r="B28" s="571"/>
      <c r="C28" s="571"/>
      <c r="D28" s="571"/>
      <c r="E28" s="571"/>
      <c r="F28" s="571"/>
      <c r="G28" s="571"/>
    </row>
    <row r="29" spans="1:7" ht="13.5" customHeight="1" x14ac:dyDescent="0.15">
      <c r="A29" s="1231"/>
      <c r="B29" s="219"/>
      <c r="C29" s="219"/>
      <c r="D29" s="219"/>
      <c r="E29" s="219"/>
      <c r="F29" s="219"/>
      <c r="G29" s="219"/>
    </row>
    <row r="30" spans="1:7" ht="13.5" customHeight="1" x14ac:dyDescent="0.15">
      <c r="A30" s="1231"/>
      <c r="B30" s="219"/>
      <c r="C30" s="219"/>
      <c r="D30" s="219"/>
      <c r="E30" s="219"/>
      <c r="F30" s="219"/>
      <c r="G30" s="219"/>
    </row>
    <row r="31" spans="1:7" ht="13.5" customHeight="1" x14ac:dyDescent="0.15">
      <c r="A31" s="1231"/>
      <c r="B31" s="219"/>
      <c r="C31" s="219"/>
      <c r="D31" s="219"/>
      <c r="E31" s="219"/>
      <c r="F31" s="219"/>
      <c r="G31" s="219"/>
    </row>
    <row r="32" spans="1:7" ht="13.5" customHeight="1" x14ac:dyDescent="0.15">
      <c r="A32" s="1232"/>
      <c r="B32" s="572"/>
      <c r="C32" s="572"/>
      <c r="D32" s="572"/>
      <c r="E32" s="572"/>
      <c r="F32" s="572"/>
      <c r="G32" s="572"/>
    </row>
    <row r="33" spans="1:7" ht="13.5" customHeight="1" x14ac:dyDescent="0.15">
      <c r="A33" s="1225" t="s">
        <v>697</v>
      </c>
      <c r="B33" s="1242"/>
      <c r="C33" s="1242"/>
      <c r="D33" s="1242"/>
      <c r="E33" s="1242"/>
      <c r="F33" s="1242"/>
      <c r="G33" s="1242"/>
    </row>
    <row r="34" spans="1:7" ht="13.5" customHeight="1" x14ac:dyDescent="0.15">
      <c r="A34" s="1231"/>
      <c r="B34" s="1243"/>
      <c r="C34" s="1243"/>
      <c r="D34" s="1243"/>
      <c r="E34" s="1243"/>
      <c r="F34" s="1243"/>
      <c r="G34" s="1243"/>
    </row>
    <row r="35" spans="1:7" ht="13.5" customHeight="1" x14ac:dyDescent="0.15">
      <c r="A35" s="1231"/>
      <c r="B35" s="1243"/>
      <c r="C35" s="1243"/>
      <c r="D35" s="1243"/>
      <c r="E35" s="1243"/>
      <c r="F35" s="1243"/>
      <c r="G35" s="1243"/>
    </row>
    <row r="36" spans="1:7" ht="13.5" customHeight="1" x14ac:dyDescent="0.15">
      <c r="A36" s="1231"/>
      <c r="B36" s="1243"/>
      <c r="C36" s="1243"/>
      <c r="D36" s="1243"/>
      <c r="E36" s="1243"/>
      <c r="F36" s="1243"/>
      <c r="G36" s="1243"/>
    </row>
    <row r="37" spans="1:7" ht="13.5" customHeight="1" x14ac:dyDescent="0.15">
      <c r="A37" s="1232"/>
      <c r="B37" s="1244"/>
      <c r="C37" s="1244"/>
      <c r="D37" s="1244"/>
      <c r="E37" s="1244"/>
      <c r="F37" s="1244"/>
      <c r="G37" s="1244"/>
    </row>
    <row r="38" spans="1:7" ht="13.5" customHeight="1" x14ac:dyDescent="0.15">
      <c r="A38" s="1225" t="s">
        <v>62</v>
      </c>
      <c r="B38" s="1242"/>
      <c r="C38" s="1242"/>
      <c r="D38" s="1242"/>
      <c r="E38" s="1242"/>
      <c r="F38" s="1242"/>
      <c r="G38" s="1242"/>
    </row>
    <row r="39" spans="1:7" ht="13.5" customHeight="1" x14ac:dyDescent="0.15">
      <c r="A39" s="1231"/>
      <c r="B39" s="1243"/>
      <c r="C39" s="1243"/>
      <c r="D39" s="1243"/>
      <c r="E39" s="1243"/>
      <c r="F39" s="1243"/>
      <c r="G39" s="1243"/>
    </row>
    <row r="40" spans="1:7" ht="13.5" customHeight="1" x14ac:dyDescent="0.15">
      <c r="A40" s="1231"/>
      <c r="B40" s="1243"/>
      <c r="C40" s="1243"/>
      <c r="D40" s="1243"/>
      <c r="E40" s="1243"/>
      <c r="F40" s="1243"/>
      <c r="G40" s="1243"/>
    </row>
    <row r="41" spans="1:7" ht="13.5" customHeight="1" x14ac:dyDescent="0.15">
      <c r="A41" s="1231"/>
      <c r="B41" s="1243"/>
      <c r="C41" s="1243"/>
      <c r="D41" s="1243"/>
      <c r="E41" s="1243"/>
      <c r="F41" s="1243"/>
      <c r="G41" s="1243"/>
    </row>
    <row r="42" spans="1:7" ht="13.5" customHeight="1" x14ac:dyDescent="0.15">
      <c r="A42" s="1231"/>
      <c r="B42" s="1244"/>
      <c r="C42" s="1244"/>
      <c r="D42" s="1244"/>
      <c r="E42" s="1244"/>
      <c r="F42" s="1244"/>
      <c r="G42" s="1244"/>
    </row>
    <row r="43" spans="1:7" ht="13.5" customHeight="1" x14ac:dyDescent="0.15">
      <c r="A43" s="1225" t="s">
        <v>63</v>
      </c>
      <c r="B43" s="1242"/>
      <c r="C43" s="1242"/>
      <c r="D43" s="1242"/>
      <c r="E43" s="1242"/>
      <c r="F43" s="1242"/>
      <c r="G43" s="1242"/>
    </row>
    <row r="44" spans="1:7" ht="13.5" customHeight="1" x14ac:dyDescent="0.15">
      <c r="A44" s="1231"/>
      <c r="B44" s="1243"/>
      <c r="C44" s="1243"/>
      <c r="D44" s="1243"/>
      <c r="E44" s="1243"/>
      <c r="F44" s="1243"/>
      <c r="G44" s="1243"/>
    </row>
    <row r="45" spans="1:7" ht="13.5" customHeight="1" x14ac:dyDescent="0.15">
      <c r="A45" s="1231"/>
      <c r="B45" s="1243"/>
      <c r="C45" s="1243"/>
      <c r="D45" s="1243"/>
      <c r="E45" s="1243"/>
      <c r="F45" s="1243"/>
      <c r="G45" s="1243"/>
    </row>
    <row r="46" spans="1:7" ht="13.5" customHeight="1" x14ac:dyDescent="0.15">
      <c r="A46" s="1231"/>
      <c r="B46" s="1243"/>
      <c r="C46" s="1243"/>
      <c r="D46" s="1243"/>
      <c r="E46" s="1243"/>
      <c r="F46" s="1243"/>
      <c r="G46" s="1243"/>
    </row>
    <row r="47" spans="1:7" ht="13.5" customHeight="1" x14ac:dyDescent="0.15">
      <c r="A47" s="1232"/>
      <c r="B47" s="1244"/>
      <c r="C47" s="1244"/>
      <c r="D47" s="1244"/>
      <c r="E47" s="1244"/>
      <c r="F47" s="1244"/>
      <c r="G47" s="1244"/>
    </row>
    <row r="48" spans="1:7" ht="13.5" customHeight="1" x14ac:dyDescent="0.15">
      <c r="A48" s="1225" t="s">
        <v>64</v>
      </c>
      <c r="B48" s="1222"/>
      <c r="C48" s="1222"/>
      <c r="D48" s="1222"/>
      <c r="E48" s="1222"/>
      <c r="F48" s="1222"/>
      <c r="G48" s="1222"/>
    </row>
    <row r="49" spans="1:8" ht="13.5" customHeight="1" x14ac:dyDescent="0.15">
      <c r="A49" s="1231"/>
      <c r="B49" s="1223"/>
      <c r="C49" s="1223"/>
      <c r="D49" s="1223"/>
      <c r="E49" s="1223"/>
      <c r="F49" s="1223"/>
      <c r="G49" s="1223"/>
    </row>
    <row r="50" spans="1:8" ht="13.5" customHeight="1" x14ac:dyDescent="0.15">
      <c r="A50" s="1231"/>
      <c r="B50" s="1223"/>
      <c r="C50" s="1223"/>
      <c r="D50" s="1223"/>
      <c r="E50" s="1223"/>
      <c r="F50" s="1223"/>
      <c r="G50" s="1223"/>
    </row>
    <row r="51" spans="1:8" ht="13.5" customHeight="1" x14ac:dyDescent="0.15">
      <c r="A51" s="1231"/>
      <c r="B51" s="1223"/>
      <c r="C51" s="1223"/>
      <c r="D51" s="1223"/>
      <c r="E51" s="1223"/>
      <c r="F51" s="1223"/>
      <c r="G51" s="1223"/>
    </row>
    <row r="52" spans="1:8" ht="13.5" customHeight="1" x14ac:dyDescent="0.15">
      <c r="A52" s="1232"/>
      <c r="B52" s="1224"/>
      <c r="C52" s="1224"/>
      <c r="D52" s="1224"/>
      <c r="E52" s="1224"/>
      <c r="F52" s="1224"/>
      <c r="G52" s="1224"/>
    </row>
    <row r="53" spans="1:8" ht="13.5" customHeight="1" x14ac:dyDescent="0.15">
      <c r="A53" s="1225" t="s">
        <v>834</v>
      </c>
      <c r="B53" s="219"/>
      <c r="C53" s="219"/>
      <c r="D53" s="219"/>
      <c r="E53" s="219"/>
      <c r="F53" s="219"/>
      <c r="G53" s="219"/>
    </row>
    <row r="54" spans="1:8" ht="13.5" customHeight="1" x14ac:dyDescent="0.15">
      <c r="A54" s="1226"/>
      <c r="B54" s="219"/>
      <c r="C54" s="219"/>
      <c r="D54" s="219"/>
      <c r="E54" s="219"/>
      <c r="F54" s="219"/>
      <c r="G54" s="219"/>
    </row>
    <row r="55" spans="1:8" ht="13.5" customHeight="1" x14ac:dyDescent="0.15">
      <c r="A55" s="1226"/>
      <c r="B55" s="219"/>
      <c r="C55" s="219"/>
      <c r="D55" s="219"/>
      <c r="E55" s="219"/>
      <c r="F55" s="219"/>
      <c r="G55" s="219"/>
    </row>
    <row r="56" spans="1:8" ht="13.5" customHeight="1" x14ac:dyDescent="0.15">
      <c r="A56" s="1226"/>
      <c r="B56" s="219"/>
      <c r="C56" s="219"/>
      <c r="D56" s="219"/>
      <c r="E56" s="219"/>
      <c r="F56" s="219"/>
      <c r="G56" s="219"/>
    </row>
    <row r="57" spans="1:8" ht="13.5" customHeight="1" x14ac:dyDescent="0.15">
      <c r="A57" s="1226"/>
      <c r="B57" s="219"/>
      <c r="C57" s="219"/>
      <c r="D57" s="219"/>
      <c r="E57" s="219"/>
      <c r="F57" s="219"/>
      <c r="G57" s="219"/>
    </row>
    <row r="58" spans="1:8" ht="13.5" customHeight="1" x14ac:dyDescent="0.15">
      <c r="A58" s="1227"/>
      <c r="B58" s="219"/>
      <c r="C58" s="219"/>
      <c r="D58" s="219"/>
      <c r="E58" s="219"/>
      <c r="F58" s="219"/>
      <c r="G58" s="219"/>
    </row>
    <row r="59" spans="1:8" ht="13.5" customHeight="1" x14ac:dyDescent="0.15">
      <c r="A59" s="1228" t="s">
        <v>65</v>
      </c>
      <c r="B59" s="220"/>
      <c r="C59" s="221"/>
      <c r="D59" s="221"/>
      <c r="E59" s="221"/>
      <c r="F59" s="221"/>
      <c r="G59" s="222"/>
    </row>
    <row r="60" spans="1:8" ht="13.5" customHeight="1" x14ac:dyDescent="0.15">
      <c r="A60" s="1229"/>
      <c r="B60" s="223"/>
      <c r="C60" s="48"/>
      <c r="D60" s="48"/>
      <c r="E60" s="48"/>
      <c r="F60" s="48"/>
      <c r="G60" s="224"/>
    </row>
    <row r="61" spans="1:8" ht="13.5" customHeight="1" x14ac:dyDescent="0.15">
      <c r="A61" s="1229"/>
      <c r="B61" s="223"/>
      <c r="C61" s="48"/>
      <c r="D61" s="48"/>
      <c r="E61" s="48"/>
      <c r="F61" s="48"/>
      <c r="G61" s="224"/>
    </row>
    <row r="62" spans="1:8" ht="13.5" customHeight="1" thickBot="1" x14ac:dyDescent="0.2">
      <c r="A62" s="1230"/>
      <c r="B62" s="225"/>
      <c r="C62" s="226"/>
      <c r="D62" s="226"/>
      <c r="E62" s="226"/>
      <c r="F62" s="226"/>
      <c r="G62" s="227"/>
    </row>
    <row r="63" spans="1:8" ht="13.5" customHeight="1" thickTop="1" x14ac:dyDescent="0.15">
      <c r="H63" s="378"/>
    </row>
    <row r="64" spans="1:8" x14ac:dyDescent="0.15">
      <c r="H64" s="379"/>
    </row>
  </sheetData>
  <sheetProtection algorithmName="SHA-512" hashValue="Qn+vV/lUiF6XaVpnZN73QqYqseNtjgR/F8WTi97rNqGmgiItYSK27wLcJcZW3FVHtL9wcrsFz8AqPOxzRknUQA==" saltValue="rTTjCEaD+MelTfRYODU5KA==" spinCount="100000" sheet="1"/>
  <protectedRanges>
    <protectedRange sqref="B8:G62" name="範囲1"/>
  </protectedRanges>
  <mergeCells count="43">
    <mergeCell ref="G43:G47"/>
    <mergeCell ref="B43:B47"/>
    <mergeCell ref="C43:C47"/>
    <mergeCell ref="D43:D47"/>
    <mergeCell ref="E43:E47"/>
    <mergeCell ref="F43:F47"/>
    <mergeCell ref="G33:G37"/>
    <mergeCell ref="B38:B42"/>
    <mergeCell ref="C38:C42"/>
    <mergeCell ref="D38:D42"/>
    <mergeCell ref="E38:E42"/>
    <mergeCell ref="F38:F42"/>
    <mergeCell ref="G38:G42"/>
    <mergeCell ref="B33:B37"/>
    <mergeCell ref="C33:C37"/>
    <mergeCell ref="D33:D37"/>
    <mergeCell ref="E33:E37"/>
    <mergeCell ref="F33:F37"/>
    <mergeCell ref="A8:A12"/>
    <mergeCell ref="G5:G7"/>
    <mergeCell ref="A1:G2"/>
    <mergeCell ref="A4:A7"/>
    <mergeCell ref="B4:B7"/>
    <mergeCell ref="C4:C7"/>
    <mergeCell ref="D4:D7"/>
    <mergeCell ref="E4:E7"/>
    <mergeCell ref="F4:F7"/>
    <mergeCell ref="A13:A17"/>
    <mergeCell ref="A53:A58"/>
    <mergeCell ref="A59:A62"/>
    <mergeCell ref="A28:A32"/>
    <mergeCell ref="A38:A42"/>
    <mergeCell ref="A43:A47"/>
    <mergeCell ref="A48:A52"/>
    <mergeCell ref="A18:A22"/>
    <mergeCell ref="A23:A27"/>
    <mergeCell ref="A33:A37"/>
    <mergeCell ref="G48:G52"/>
    <mergeCell ref="B48:B52"/>
    <mergeCell ref="C48:C52"/>
    <mergeCell ref="D48:D52"/>
    <mergeCell ref="E48:E52"/>
    <mergeCell ref="F48:F52"/>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P63"/>
  <sheetViews>
    <sheetView view="pageBreakPreview" zoomScaleNormal="100" zoomScaleSheetLayoutView="100" workbookViewId="0">
      <selection sqref="A1:AI2"/>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6" ht="16.5" customHeight="1" x14ac:dyDescent="0.15">
      <c r="A1" s="46" t="s">
        <v>804</v>
      </c>
    </row>
    <row r="2" spans="1:16" ht="16.5" customHeight="1" x14ac:dyDescent="0.15">
      <c r="A2" s="46"/>
    </row>
    <row r="3" spans="1:16" ht="24" x14ac:dyDescent="0.15">
      <c r="A3" s="47"/>
      <c r="E3" s="47" t="s">
        <v>145</v>
      </c>
    </row>
    <row r="4" spans="1:16" ht="13.5" customHeight="1" x14ac:dyDescent="0.15">
      <c r="A4" s="36"/>
      <c r="P4" s="6" t="s">
        <v>789</v>
      </c>
    </row>
    <row r="5" spans="1:16" ht="13.5" customHeight="1" x14ac:dyDescent="0.15">
      <c r="A5" s="46" t="s">
        <v>146</v>
      </c>
    </row>
    <row r="6" spans="1:16" ht="13.5" customHeight="1" x14ac:dyDescent="0.15">
      <c r="A6" s="46" t="s">
        <v>147</v>
      </c>
    </row>
    <row r="7" spans="1:16" ht="13.5" customHeight="1" x14ac:dyDescent="0.15">
      <c r="A7" s="46"/>
    </row>
    <row r="8" spans="1:16" ht="13.5" customHeight="1" x14ac:dyDescent="0.15">
      <c r="A8" s="46"/>
      <c r="B8" s="110"/>
      <c r="C8" s="110"/>
      <c r="D8" s="110"/>
      <c r="E8" s="110"/>
      <c r="F8" s="110"/>
      <c r="G8" s="110"/>
      <c r="H8" s="110"/>
      <c r="I8" s="110"/>
      <c r="J8" s="110"/>
      <c r="K8" s="110"/>
      <c r="L8" s="110"/>
      <c r="M8" s="110"/>
    </row>
    <row r="9" spans="1:16" ht="13.5" customHeight="1" x14ac:dyDescent="0.15">
      <c r="A9" s="46"/>
      <c r="B9" s="110"/>
      <c r="C9" s="110"/>
      <c r="D9" s="110"/>
      <c r="E9" s="110"/>
      <c r="F9" s="110"/>
      <c r="G9" s="110"/>
      <c r="H9" s="112" t="s">
        <v>148</v>
      </c>
      <c r="I9" s="1245" t="str">
        <f>確２面!K16</f>
        <v/>
      </c>
      <c r="J9" s="1245"/>
      <c r="K9" s="1245"/>
      <c r="L9" s="1245"/>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149</v>
      </c>
      <c r="B11" s="110"/>
      <c r="C11" s="110"/>
      <c r="D11" s="110"/>
      <c r="E11" s="110"/>
      <c r="F11" s="110"/>
      <c r="G11" s="110"/>
      <c r="H11" s="110"/>
      <c r="I11" s="110"/>
      <c r="J11" s="110"/>
      <c r="K11" s="110"/>
      <c r="L11" s="110"/>
      <c r="M11" s="110"/>
    </row>
    <row r="12" spans="1:16" ht="13.5" customHeight="1" x14ac:dyDescent="0.15">
      <c r="A12" s="46" t="s">
        <v>150</v>
      </c>
      <c r="B12" s="1246">
        <f>確２面!K8</f>
        <v>0</v>
      </c>
      <c r="C12" s="1246"/>
      <c r="D12" s="1246"/>
      <c r="E12" s="1246"/>
      <c r="F12" s="1246"/>
      <c r="G12" s="113"/>
      <c r="H12" s="113"/>
      <c r="I12" s="1246" t="str">
        <f>IF(確２面その２!K16="","",確２面その２!K16)</f>
        <v/>
      </c>
      <c r="J12" s="1246"/>
      <c r="K12" s="1246"/>
      <c r="L12" s="1246"/>
      <c r="M12" s="1246"/>
    </row>
    <row r="13" spans="1:16" ht="13.5" customHeight="1" x14ac:dyDescent="0.15">
      <c r="A13" s="46"/>
      <c r="B13" s="1246" t="str">
        <f>IF(確２面その２!K8="","",確２面その２!K8)</f>
        <v/>
      </c>
      <c r="C13" s="1246"/>
      <c r="D13" s="1246"/>
      <c r="E13" s="1246"/>
      <c r="F13" s="1246"/>
      <c r="G13" s="110"/>
      <c r="H13" s="110"/>
      <c r="I13" s="1246" t="str">
        <f>IF(確２面その２!K24="","",確２面その２!K24)</f>
        <v/>
      </c>
      <c r="J13" s="1246"/>
      <c r="K13" s="1246"/>
      <c r="L13" s="1246"/>
      <c r="M13" s="1246"/>
    </row>
    <row r="14" spans="1:16" ht="13.5" customHeight="1" x14ac:dyDescent="0.15">
      <c r="A14" s="46" t="s">
        <v>293</v>
      </c>
    </row>
    <row r="15" spans="1:16" ht="13.5" customHeight="1" x14ac:dyDescent="0.15">
      <c r="A15" s="48" t="s">
        <v>294</v>
      </c>
    </row>
    <row r="16" spans="1:16" ht="13.5" customHeight="1" x14ac:dyDescent="0.15">
      <c r="A16" s="46" t="s">
        <v>150</v>
      </c>
      <c r="B16" s="1101"/>
      <c r="C16" s="1101"/>
      <c r="D16" s="1101"/>
      <c r="E16" s="1101"/>
      <c r="F16" s="1101"/>
      <c r="G16" s="46"/>
      <c r="H16" s="46"/>
      <c r="I16" s="1101"/>
      <c r="J16" s="1101"/>
      <c r="K16" s="1101"/>
      <c r="L16" s="1101"/>
      <c r="M16" s="1101"/>
    </row>
    <row r="17" spans="1:13" ht="13.5" customHeight="1" x14ac:dyDescent="0.15">
      <c r="A17" s="46" t="s">
        <v>150</v>
      </c>
      <c r="B17" s="1101"/>
      <c r="C17" s="1101"/>
      <c r="D17" s="1101"/>
      <c r="E17" s="1101"/>
      <c r="F17" s="1101"/>
      <c r="G17" s="46"/>
      <c r="H17" s="46"/>
      <c r="I17" s="1101"/>
      <c r="J17" s="1101"/>
      <c r="K17" s="1101"/>
      <c r="L17" s="1101"/>
      <c r="M17" s="1101"/>
    </row>
    <row r="18" spans="1:13" ht="13.5" customHeight="1" x14ac:dyDescent="0.15">
      <c r="A18" s="46"/>
      <c r="B18" s="1101"/>
      <c r="C18" s="1101"/>
      <c r="D18" s="1101"/>
      <c r="E18" s="1101"/>
      <c r="F18" s="1101"/>
      <c r="G18" s="46"/>
      <c r="H18" s="46"/>
      <c r="I18" s="1101"/>
      <c r="J18" s="1101"/>
      <c r="K18" s="1101"/>
      <c r="L18" s="1101"/>
      <c r="M18" s="1101"/>
    </row>
    <row r="19" spans="1:13" ht="13.5" customHeight="1" x14ac:dyDescent="0.15"/>
    <row r="20" spans="1:13" ht="13.5" customHeight="1" x14ac:dyDescent="0.15">
      <c r="A20" s="46" t="s">
        <v>295</v>
      </c>
    </row>
    <row r="21" spans="1:13" ht="13.5" customHeight="1" x14ac:dyDescent="0.15">
      <c r="A21" s="48" t="s">
        <v>283</v>
      </c>
    </row>
    <row r="22" spans="1:13" ht="13.5" customHeight="1" x14ac:dyDescent="0.15">
      <c r="A22" s="46"/>
      <c r="B22" s="1101"/>
      <c r="C22" s="1101"/>
      <c r="D22" s="1101"/>
      <c r="E22" s="1101"/>
      <c r="F22" s="1101"/>
      <c r="G22" s="46"/>
      <c r="H22" s="46"/>
      <c r="I22" s="1101"/>
      <c r="J22" s="1101"/>
      <c r="K22" s="1101"/>
      <c r="L22" s="1101"/>
      <c r="M22" s="1101"/>
    </row>
    <row r="23" spans="1:13" ht="13.5" customHeight="1" x14ac:dyDescent="0.15">
      <c r="A23" s="46"/>
      <c r="B23" s="1101"/>
      <c r="C23" s="1101"/>
      <c r="D23" s="1101"/>
      <c r="E23" s="1101"/>
      <c r="F23" s="1101"/>
      <c r="G23" s="46"/>
      <c r="H23" s="46"/>
      <c r="I23" s="1101"/>
      <c r="J23" s="1101"/>
      <c r="K23" s="1101"/>
      <c r="L23" s="1101"/>
      <c r="M23" s="1101"/>
    </row>
    <row r="24" spans="1:13" ht="13.5" customHeight="1" x14ac:dyDescent="0.15">
      <c r="A24" s="46"/>
      <c r="B24" s="1101"/>
      <c r="C24" s="1101"/>
      <c r="D24" s="1101"/>
      <c r="E24" s="1101"/>
      <c r="F24" s="1101"/>
      <c r="G24" s="46"/>
      <c r="H24" s="46"/>
      <c r="I24" s="1101"/>
      <c r="J24" s="1101"/>
      <c r="K24" s="1101"/>
      <c r="L24" s="1101"/>
      <c r="M24" s="1101"/>
    </row>
    <row r="25" spans="1:13" ht="13.5" customHeight="1" x14ac:dyDescent="0.15">
      <c r="A25" s="46"/>
      <c r="B25" s="1101"/>
      <c r="C25" s="1101"/>
      <c r="D25" s="1101"/>
      <c r="E25" s="1101"/>
      <c r="F25" s="1101"/>
      <c r="G25" s="46"/>
      <c r="H25" s="46"/>
      <c r="I25" s="1101"/>
      <c r="J25" s="1101"/>
      <c r="K25" s="1101"/>
      <c r="L25" s="1101"/>
      <c r="M25" s="1101"/>
    </row>
    <row r="26" spans="1:13" ht="13.5" customHeight="1" x14ac:dyDescent="0.15">
      <c r="B26" s="1101"/>
      <c r="C26" s="1101"/>
      <c r="D26" s="1101"/>
      <c r="E26" s="1101"/>
      <c r="F26" s="1101"/>
      <c r="G26" s="46"/>
      <c r="H26" s="46"/>
      <c r="I26" s="1101"/>
      <c r="J26" s="1101"/>
      <c r="K26" s="1101"/>
      <c r="L26" s="1101"/>
      <c r="M26" s="1101"/>
    </row>
    <row r="27" spans="1:13" ht="13.5" customHeight="1" x14ac:dyDescent="0.15">
      <c r="A27" s="46"/>
      <c r="B27" s="1101"/>
      <c r="C27" s="1101"/>
      <c r="D27" s="1101"/>
      <c r="E27" s="1101"/>
      <c r="F27" s="1101"/>
      <c r="G27" s="46"/>
      <c r="H27" s="46"/>
      <c r="I27" s="1101"/>
      <c r="J27" s="1101"/>
      <c r="K27" s="1101"/>
      <c r="L27" s="1101"/>
      <c r="M27" s="1101"/>
    </row>
    <row r="28" spans="1:13" ht="13.5" customHeight="1" x14ac:dyDescent="0.15">
      <c r="A28" s="46"/>
      <c r="B28" s="1101"/>
      <c r="C28" s="1101"/>
      <c r="D28" s="1101"/>
      <c r="E28" s="1101"/>
      <c r="F28" s="1101"/>
      <c r="G28" s="46"/>
      <c r="H28" s="46"/>
      <c r="I28" s="1101"/>
      <c r="J28" s="1101"/>
      <c r="K28" s="1101"/>
      <c r="L28" s="1101"/>
      <c r="M28" s="1101"/>
    </row>
    <row r="29" spans="1:13" ht="13.5" customHeight="1" x14ac:dyDescent="0.15"/>
    <row r="30" spans="1:13" ht="13.5" customHeight="1" x14ac:dyDescent="0.15">
      <c r="A30" s="46" t="s">
        <v>296</v>
      </c>
    </row>
    <row r="31" spans="1:13" ht="13.5" customHeight="1" x14ac:dyDescent="0.15">
      <c r="A31" s="48"/>
      <c r="B31" s="1101" t="s">
        <v>115</v>
      </c>
      <c r="C31" s="1101"/>
      <c r="D31" s="1101"/>
      <c r="E31" s="1101"/>
      <c r="F31" s="1101"/>
      <c r="G31" s="46"/>
      <c r="H31" s="46"/>
      <c r="I31" s="1101"/>
      <c r="J31" s="1101"/>
      <c r="K31" s="1101"/>
      <c r="L31" s="1101"/>
      <c r="M31" s="1101"/>
    </row>
    <row r="32" spans="1:13" ht="13.5" customHeight="1" x14ac:dyDescent="0.15">
      <c r="A32" s="46"/>
    </row>
    <row r="33" spans="1:14" ht="13.5" customHeight="1" x14ac:dyDescent="0.15">
      <c r="A33" s="46" t="s">
        <v>803</v>
      </c>
    </row>
    <row r="34" spans="1:14" ht="13.5" customHeight="1" x14ac:dyDescent="0.15">
      <c r="A34" s="46" t="s">
        <v>150</v>
      </c>
      <c r="B34" s="1101"/>
      <c r="C34" s="1101"/>
      <c r="D34" s="1101"/>
      <c r="E34" s="1101"/>
      <c r="F34" s="1101"/>
      <c r="G34" s="46"/>
      <c r="H34" s="46"/>
      <c r="I34" s="1101"/>
      <c r="J34" s="1101"/>
      <c r="K34" s="1101"/>
      <c r="L34" s="1101"/>
      <c r="M34" s="1101"/>
    </row>
    <row r="35" spans="1:14" ht="13.5" customHeight="1" x14ac:dyDescent="0.15">
      <c r="A35" s="46" t="s">
        <v>150</v>
      </c>
      <c r="B35" s="1101"/>
      <c r="C35" s="1101"/>
      <c r="D35" s="1101"/>
      <c r="E35" s="1101"/>
      <c r="F35" s="1101"/>
      <c r="G35" s="46"/>
      <c r="H35" s="46"/>
      <c r="I35" s="1101"/>
      <c r="J35" s="1101"/>
      <c r="K35" s="1101"/>
      <c r="L35" s="1101"/>
      <c r="M35" s="1101"/>
    </row>
    <row r="36" spans="1:14" ht="13.5" customHeight="1" x14ac:dyDescent="0.15">
      <c r="A36" s="46"/>
    </row>
    <row r="37" spans="1:14" ht="13.5" customHeight="1" x14ac:dyDescent="0.15"/>
    <row r="38" spans="1:14" ht="13.5" customHeight="1" x14ac:dyDescent="0.15">
      <c r="A38" s="48" t="s">
        <v>284</v>
      </c>
      <c r="B38" s="48"/>
      <c r="C38" s="48"/>
      <c r="D38" s="48"/>
      <c r="E38" s="48"/>
      <c r="F38" s="48"/>
      <c r="G38" s="48"/>
      <c r="H38" s="48"/>
      <c r="I38" s="48"/>
      <c r="J38" s="48"/>
      <c r="K38" s="48"/>
      <c r="L38" s="48"/>
      <c r="M38" s="48"/>
      <c r="N38" s="48"/>
    </row>
    <row r="39" spans="1:14" ht="13.5" customHeight="1" x14ac:dyDescent="0.15">
      <c r="A39" s="48" t="s">
        <v>151</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285</v>
      </c>
      <c r="B42" s="48"/>
      <c r="C42" s="48"/>
      <c r="D42" s="48"/>
      <c r="E42" s="48"/>
      <c r="F42" s="48"/>
      <c r="G42" s="48"/>
      <c r="H42" s="48"/>
      <c r="I42" s="48"/>
      <c r="J42" s="48"/>
      <c r="K42" s="48"/>
      <c r="L42" s="48"/>
      <c r="M42" s="57"/>
      <c r="N42" s="51"/>
    </row>
    <row r="43" spans="1:14" ht="13.5" customHeight="1" x14ac:dyDescent="0.15">
      <c r="A43" s="52" t="s">
        <v>286</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287</v>
      </c>
      <c r="B45" s="48"/>
      <c r="C45" s="48"/>
      <c r="D45" s="48"/>
      <c r="E45" s="48"/>
      <c r="F45" s="48"/>
      <c r="G45" s="48"/>
      <c r="H45" s="48"/>
      <c r="I45" s="48"/>
      <c r="J45" s="48"/>
      <c r="K45" s="48"/>
      <c r="L45" s="48"/>
      <c r="M45" s="57"/>
      <c r="N45" s="51"/>
    </row>
    <row r="46" spans="1:14" ht="13.5" customHeight="1" x14ac:dyDescent="0.15">
      <c r="A46" s="52" t="s">
        <v>288</v>
      </c>
      <c r="B46" s="48"/>
      <c r="C46" s="48"/>
      <c r="D46" s="48"/>
      <c r="E46" s="48"/>
      <c r="F46" s="48"/>
      <c r="G46" s="48"/>
      <c r="H46" s="48"/>
      <c r="I46" s="48"/>
      <c r="J46" s="48"/>
      <c r="K46" s="48"/>
      <c r="L46" s="48"/>
      <c r="M46" s="57"/>
      <c r="N46" s="51"/>
    </row>
    <row r="47" spans="1:14" ht="13.5" customHeight="1" x14ac:dyDescent="0.15">
      <c r="A47" s="52" t="s">
        <v>289</v>
      </c>
      <c r="B47" s="48"/>
      <c r="C47" s="48"/>
      <c r="D47" s="48"/>
      <c r="E47" s="48"/>
      <c r="F47" s="48"/>
      <c r="G47" s="48"/>
      <c r="H47" s="48"/>
      <c r="I47" s="48"/>
      <c r="J47" s="48"/>
      <c r="K47" s="48"/>
      <c r="L47" s="48"/>
      <c r="M47" s="57"/>
      <c r="N47" s="51"/>
    </row>
    <row r="48" spans="1:14" ht="13.5" customHeight="1" x14ac:dyDescent="0.15">
      <c r="A48" s="52" t="s">
        <v>290</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282</v>
      </c>
      <c r="L52" s="10"/>
      <c r="M52" s="10"/>
      <c r="N52" s="10"/>
    </row>
    <row r="53" spans="1:15" ht="13.5" customHeight="1" x14ac:dyDescent="0.15">
      <c r="L53" s="10"/>
      <c r="M53" s="10"/>
      <c r="N53" s="10"/>
    </row>
    <row r="54" spans="1:15" ht="13.5" customHeight="1" x14ac:dyDescent="0.15">
      <c r="F54" s="1102" t="s">
        <v>105</v>
      </c>
      <c r="G54" s="1102"/>
      <c r="H54" s="1102" t="s">
        <v>99</v>
      </c>
      <c r="I54" s="1102"/>
      <c r="J54" s="1102" t="s">
        <v>100</v>
      </c>
      <c r="K54" s="1102"/>
      <c r="L54" s="10"/>
      <c r="M54" s="10"/>
      <c r="N54" s="10"/>
    </row>
    <row r="55" spans="1:15" ht="13.5" customHeight="1" x14ac:dyDescent="0.15">
      <c r="B55" s="5" t="s">
        <v>98</v>
      </c>
      <c r="D55" s="5" t="s">
        <v>103</v>
      </c>
      <c r="F55" s="55" t="s">
        <v>50</v>
      </c>
      <c r="G55" s="11"/>
      <c r="H55" s="55" t="s">
        <v>50</v>
      </c>
      <c r="I55" s="11"/>
      <c r="J55" s="55" t="s">
        <v>50</v>
      </c>
      <c r="K55" s="11"/>
      <c r="L55" s="10"/>
      <c r="M55" s="10"/>
      <c r="N55" s="10"/>
    </row>
    <row r="56" spans="1:15" ht="13.5" customHeight="1" x14ac:dyDescent="0.15">
      <c r="B56" s="1100" t="s">
        <v>291</v>
      </c>
      <c r="F56" s="12"/>
      <c r="G56" s="13"/>
      <c r="H56" s="12"/>
      <c r="I56" s="13"/>
      <c r="J56" s="12"/>
      <c r="K56" s="13"/>
      <c r="L56" s="10"/>
      <c r="M56" s="10"/>
      <c r="N56" s="10"/>
    </row>
    <row r="57" spans="1:15" ht="13.5" customHeight="1" x14ac:dyDescent="0.15">
      <c r="B57" s="1100"/>
      <c r="F57" s="10" t="s">
        <v>292</v>
      </c>
      <c r="G57" s="10"/>
      <c r="H57" s="10" t="s">
        <v>292</v>
      </c>
      <c r="I57" s="10"/>
      <c r="J57" s="10" t="s">
        <v>292</v>
      </c>
      <c r="K57" s="10"/>
      <c r="L57" s="10"/>
      <c r="M57" s="10"/>
      <c r="N57" s="10"/>
    </row>
    <row r="58" spans="1:15" ht="13.5" customHeight="1" x14ac:dyDescent="0.15">
      <c r="B58" s="10" t="s">
        <v>104</v>
      </c>
      <c r="F58" s="10" t="s">
        <v>101</v>
      </c>
      <c r="G58" s="10"/>
      <c r="H58" s="10" t="s">
        <v>102</v>
      </c>
      <c r="I58" s="10"/>
      <c r="J58" s="10" t="s">
        <v>102</v>
      </c>
      <c r="K58" s="10"/>
      <c r="L58" s="10"/>
      <c r="M58" s="10"/>
      <c r="N58" s="10"/>
    </row>
    <row r="59" spans="1:15" ht="13.5" customHeight="1" x14ac:dyDescent="0.15"/>
    <row r="60" spans="1:15" ht="13.5" customHeight="1" x14ac:dyDescent="0.15"/>
    <row r="61" spans="1:15" ht="14.25" thickBot="1" x14ac:dyDescent="0.2"/>
    <row r="62" spans="1:15" ht="14.25" thickTop="1" x14ac:dyDescent="0.15">
      <c r="N62" s="354"/>
      <c r="O62" s="369"/>
    </row>
    <row r="63" spans="1:15" x14ac:dyDescent="0.15">
      <c r="N63" s="355"/>
    </row>
  </sheetData>
  <sheetProtection algorithmName="SHA-512" hashValue="uZiOzeZuRwWsIrNmh3v+qhGxRXjUnvIfmv2Qg8rY1iDDi/XHa8UPr458bdS2pl3MNtVGV5fUXENobzJVNclAyA==" saltValue="zNMQDpSjudDb9mCuWjhvZA==" spinCount="100000" sheet="1"/>
  <protectedRanges>
    <protectedRange sqref="B16:F18 I16:M18 B22:F28 I22:M28 B31 I31 B34:F35 I34:M35" name="範囲1"/>
  </protectedRanges>
  <mergeCells count="35">
    <mergeCell ref="B56:B57"/>
    <mergeCell ref="B31:F31"/>
    <mergeCell ref="I31:M31"/>
    <mergeCell ref="B34:F34"/>
    <mergeCell ref="I34:M34"/>
    <mergeCell ref="B35:F35"/>
    <mergeCell ref="I35:M35"/>
    <mergeCell ref="B28:F28"/>
    <mergeCell ref="I28:M28"/>
    <mergeCell ref="F54:G54"/>
    <mergeCell ref="H54:I54"/>
    <mergeCell ref="J54:K54"/>
    <mergeCell ref="B25:F25"/>
    <mergeCell ref="I25:M25"/>
    <mergeCell ref="B26:F26"/>
    <mergeCell ref="I26:M26"/>
    <mergeCell ref="B27:F27"/>
    <mergeCell ref="I27:M27"/>
    <mergeCell ref="B22:F22"/>
    <mergeCell ref="I22:M22"/>
    <mergeCell ref="B23:F23"/>
    <mergeCell ref="I23:M23"/>
    <mergeCell ref="B24:F24"/>
    <mergeCell ref="I24:M24"/>
    <mergeCell ref="B16:F16"/>
    <mergeCell ref="I16:M16"/>
    <mergeCell ref="B17:F17"/>
    <mergeCell ref="I17:M17"/>
    <mergeCell ref="B18:F18"/>
    <mergeCell ref="I18:M18"/>
    <mergeCell ref="I9:L9"/>
    <mergeCell ref="B12:F12"/>
    <mergeCell ref="I12:M12"/>
    <mergeCell ref="B13:F13"/>
    <mergeCell ref="I13:M13"/>
  </mergeCells>
  <phoneticPr fontId="2"/>
  <dataValidations count="1">
    <dataValidation imeMode="hiragana" allowBlank="1" showInputMessage="1" showErrorMessage="1" sqref="I9:M9" xr:uid="{00000000-0002-0000-1D00-000000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AH69"/>
  <sheetViews>
    <sheetView view="pageBreakPreview" zoomScaleNormal="100" zoomScaleSheetLayoutView="100" workbookViewId="0">
      <selection sqref="A1:AI2"/>
    </sheetView>
  </sheetViews>
  <sheetFormatPr defaultColWidth="9" defaultRowHeight="13.5" x14ac:dyDescent="0.15"/>
  <cols>
    <col min="1" max="1" width="1.625" style="393" customWidth="1"/>
    <col min="2" max="20" width="4.375" style="393" customWidth="1"/>
    <col min="21" max="21" width="2.375" style="393" customWidth="1"/>
    <col min="22" max="23" width="5.625" style="393" customWidth="1"/>
    <col min="24" max="24" width="5.125" style="393" customWidth="1"/>
    <col min="25" max="25" width="5.25" style="393" customWidth="1"/>
    <col min="26" max="26" width="16" style="393" customWidth="1"/>
    <col min="27" max="27" width="8.5" style="393" hidden="1" customWidth="1"/>
    <col min="28" max="28" width="10.125" style="393" hidden="1" customWidth="1"/>
    <col min="29" max="29" width="12" style="393" hidden="1" customWidth="1"/>
    <col min="30" max="16384" width="9" style="393"/>
  </cols>
  <sheetData>
    <row r="1" spans="1:29" ht="24" x14ac:dyDescent="0.15">
      <c r="A1" s="392"/>
      <c r="B1" s="1159" t="s">
        <v>1329</v>
      </c>
      <c r="C1" s="1159"/>
      <c r="D1" s="1159"/>
      <c r="E1" s="1159"/>
      <c r="F1" s="1159"/>
      <c r="G1" s="1159"/>
      <c r="H1" s="1159"/>
      <c r="I1" s="1159"/>
      <c r="J1" s="1159"/>
      <c r="K1" s="1159"/>
      <c r="L1" s="1159"/>
      <c r="M1" s="1159"/>
      <c r="N1" s="1159"/>
      <c r="O1" s="1159"/>
      <c r="P1" s="1159"/>
      <c r="Q1" s="1159"/>
      <c r="R1" s="1159"/>
      <c r="S1" s="1159"/>
      <c r="T1" s="1159"/>
      <c r="U1" s="392"/>
      <c r="V1" s="392"/>
    </row>
    <row r="2" spans="1:29" ht="15" customHeight="1" x14ac:dyDescent="0.15">
      <c r="A2" s="394"/>
      <c r="B2" s="394"/>
      <c r="C2" s="394"/>
      <c r="D2" s="394"/>
      <c r="E2" s="394"/>
      <c r="F2" s="394"/>
      <c r="G2" s="394"/>
      <c r="H2" s="394"/>
      <c r="I2" s="394"/>
      <c r="J2" s="394"/>
      <c r="K2" s="394"/>
      <c r="L2" s="394"/>
      <c r="M2" s="394"/>
      <c r="N2" s="394"/>
      <c r="O2" s="394"/>
      <c r="P2" s="394"/>
      <c r="Q2" s="394"/>
      <c r="R2" s="394"/>
      <c r="S2" s="394"/>
      <c r="T2" s="394"/>
      <c r="U2" s="394"/>
      <c r="V2" s="394"/>
    </row>
    <row r="3" spans="1:29" ht="15" customHeight="1" x14ac:dyDescent="0.15">
      <c r="A3" s="395"/>
      <c r="W3" s="393" t="s">
        <v>1267</v>
      </c>
    </row>
    <row r="4" spans="1:29" ht="15" customHeight="1" x14ac:dyDescent="0.15">
      <c r="A4" s="396"/>
      <c r="J4" s="1177" t="s">
        <v>1324</v>
      </c>
      <c r="K4" s="1177"/>
      <c r="L4" s="1179"/>
      <c r="M4" s="1179"/>
      <c r="N4" s="1179"/>
      <c r="O4" s="1179"/>
      <c r="P4" s="1179"/>
      <c r="Q4" s="1179"/>
      <c r="R4" s="1179"/>
      <c r="S4" s="1179"/>
      <c r="T4" s="397" t="s">
        <v>836</v>
      </c>
      <c r="W4" s="393" t="s">
        <v>1188</v>
      </c>
    </row>
    <row r="5" spans="1:29" ht="7.5" customHeight="1" x14ac:dyDescent="0.15"/>
    <row r="6" spans="1:29" ht="15" customHeight="1" x14ac:dyDescent="0.15">
      <c r="A6" s="396"/>
      <c r="J6" s="1178" t="s">
        <v>1187</v>
      </c>
      <c r="K6" s="1178"/>
      <c r="L6" s="1179"/>
      <c r="M6" s="1179"/>
      <c r="N6" s="1179"/>
      <c r="O6" s="1179"/>
      <c r="P6" s="1179"/>
      <c r="Q6" s="1179"/>
      <c r="R6" s="1179"/>
      <c r="S6" s="1179"/>
      <c r="T6" s="601"/>
    </row>
    <row r="7" spans="1:29" ht="15" customHeight="1" thickBot="1" x14ac:dyDescent="0.2">
      <c r="W7" s="393" t="s">
        <v>863</v>
      </c>
    </row>
    <row r="8" spans="1:29" ht="15" customHeight="1" thickBot="1" x14ac:dyDescent="0.2">
      <c r="B8" s="393" t="s">
        <v>1340</v>
      </c>
      <c r="X8" s="398">
        <v>1</v>
      </c>
      <c r="Y8" s="399">
        <v>1</v>
      </c>
      <c r="Z8" s="393" t="s">
        <v>858</v>
      </c>
      <c r="AA8" s="393" t="s">
        <v>859</v>
      </c>
      <c r="AB8" s="393" t="s">
        <v>861</v>
      </c>
      <c r="AC8" s="393" t="s">
        <v>862</v>
      </c>
    </row>
    <row r="9" spans="1:29" ht="7.5" customHeight="1" x14ac:dyDescent="0.15">
      <c r="Y9" s="399"/>
    </row>
    <row r="10" spans="1:29" ht="15" customHeight="1" x14ac:dyDescent="0.15">
      <c r="B10" s="425">
        <v>1</v>
      </c>
      <c r="C10" s="419" t="s">
        <v>1008</v>
      </c>
      <c r="D10" s="419"/>
      <c r="E10" s="419"/>
      <c r="F10" s="425" t="s">
        <v>17</v>
      </c>
      <c r="G10" s="426" t="s">
        <v>1009</v>
      </c>
      <c r="H10" s="419"/>
      <c r="I10" s="425" t="s">
        <v>17</v>
      </c>
      <c r="J10" s="419" t="s">
        <v>1010</v>
      </c>
      <c r="L10" s="425" t="s">
        <v>17</v>
      </c>
      <c r="M10" s="419" t="s">
        <v>1011</v>
      </c>
      <c r="N10" s="425"/>
      <c r="O10" s="1170"/>
      <c r="P10" s="1170"/>
      <c r="Q10" s="1170"/>
      <c r="R10" s="1170"/>
      <c r="S10" s="1170"/>
      <c r="T10" s="401" t="s">
        <v>1321</v>
      </c>
      <c r="Y10" s="399">
        <v>2</v>
      </c>
      <c r="Z10" s="393" t="s">
        <v>997</v>
      </c>
      <c r="AA10" s="393" t="s">
        <v>860</v>
      </c>
      <c r="AB10" s="393" t="s">
        <v>1050</v>
      </c>
      <c r="AC10" s="393" t="s">
        <v>1051</v>
      </c>
    </row>
    <row r="11" spans="1:29" ht="7.5" customHeight="1" x14ac:dyDescent="0.15">
      <c r="B11" s="419"/>
      <c r="C11" s="419"/>
      <c r="D11" s="419"/>
      <c r="E11" s="419"/>
      <c r="F11" s="425"/>
      <c r="G11" s="419"/>
      <c r="H11" s="419"/>
      <c r="I11" s="419"/>
      <c r="J11" s="419"/>
      <c r="L11" s="419"/>
      <c r="M11" s="419"/>
      <c r="N11" s="419"/>
      <c r="O11" s="419"/>
      <c r="P11" s="423"/>
      <c r="Y11" s="399"/>
    </row>
    <row r="12" spans="1:29" ht="15" customHeight="1" x14ac:dyDescent="0.15">
      <c r="B12" s="425">
        <v>2</v>
      </c>
      <c r="C12" s="419" t="s">
        <v>1312</v>
      </c>
      <c r="D12" s="419"/>
      <c r="E12" s="419"/>
      <c r="F12" s="425" t="s">
        <v>17</v>
      </c>
      <c r="G12" s="419" t="s">
        <v>1308</v>
      </c>
      <c r="H12" s="419"/>
      <c r="I12" s="425" t="s">
        <v>17</v>
      </c>
      <c r="J12" s="419" t="s">
        <v>1181</v>
      </c>
      <c r="K12" s="446" t="s">
        <v>1318</v>
      </c>
      <c r="L12" s="425" t="s">
        <v>17</v>
      </c>
      <c r="M12" s="419" t="s">
        <v>1309</v>
      </c>
      <c r="N12" s="419"/>
      <c r="O12" s="425" t="s">
        <v>17</v>
      </c>
      <c r="P12" s="419" t="s">
        <v>1310</v>
      </c>
      <c r="Q12" s="401" t="s">
        <v>1321</v>
      </c>
      <c r="Y12" s="399"/>
    </row>
    <row r="13" spans="1:29" ht="7.5" customHeight="1" x14ac:dyDescent="0.15">
      <c r="B13" s="425"/>
      <c r="C13" s="419"/>
      <c r="D13" s="419"/>
      <c r="E13" s="419"/>
      <c r="F13" s="425"/>
      <c r="G13" s="419"/>
      <c r="H13" s="419"/>
      <c r="I13" s="419"/>
      <c r="J13" s="419"/>
      <c r="L13" s="425"/>
      <c r="M13" s="419"/>
      <c r="N13" s="419"/>
      <c r="O13" s="419"/>
      <c r="P13" s="423"/>
      <c r="Y13" s="399"/>
    </row>
    <row r="14" spans="1:29" ht="15" customHeight="1" x14ac:dyDescent="0.15">
      <c r="B14" s="425"/>
      <c r="C14" s="419" t="s">
        <v>1313</v>
      </c>
      <c r="D14" s="419"/>
      <c r="E14" s="419"/>
      <c r="F14" s="425" t="s">
        <v>17</v>
      </c>
      <c r="G14" s="426" t="s">
        <v>877</v>
      </c>
      <c r="H14" s="419"/>
      <c r="I14" s="425" t="s">
        <v>17</v>
      </c>
      <c r="J14" s="428" t="s">
        <v>878</v>
      </c>
      <c r="L14" s="425" t="s">
        <v>17</v>
      </c>
      <c r="M14" s="428" t="s">
        <v>879</v>
      </c>
      <c r="N14" s="419"/>
      <c r="O14" s="425" t="s">
        <v>17</v>
      </c>
      <c r="P14" s="428" t="s">
        <v>880</v>
      </c>
      <c r="W14" s="393" t="s">
        <v>1397</v>
      </c>
      <c r="Y14" s="399"/>
    </row>
    <row r="15" spans="1:29" ht="15" customHeight="1" x14ac:dyDescent="0.15">
      <c r="B15" s="425"/>
      <c r="C15" s="419"/>
      <c r="D15" s="419"/>
      <c r="E15" s="419"/>
      <c r="F15" s="425" t="s">
        <v>17</v>
      </c>
      <c r="G15" s="428" t="s">
        <v>153</v>
      </c>
      <c r="H15" s="419"/>
      <c r="I15" s="429" t="s">
        <v>13</v>
      </c>
      <c r="J15" s="1170"/>
      <c r="K15" s="1170"/>
      <c r="L15" s="1170"/>
      <c r="M15" s="1170"/>
      <c r="N15" s="1170"/>
      <c r="O15" s="1170"/>
      <c r="P15" s="1170"/>
      <c r="Q15" s="401" t="s">
        <v>1321</v>
      </c>
      <c r="Y15" s="399"/>
    </row>
    <row r="16" spans="1:29" ht="7.5" customHeight="1" x14ac:dyDescent="0.15">
      <c r="B16" s="425"/>
      <c r="C16" s="419"/>
      <c r="D16" s="419"/>
      <c r="E16" s="419"/>
      <c r="F16" s="425"/>
      <c r="G16" s="419"/>
      <c r="H16" s="419"/>
      <c r="I16" s="419"/>
      <c r="J16" s="419"/>
      <c r="L16" s="419"/>
      <c r="M16" s="419"/>
      <c r="N16" s="419"/>
      <c r="O16" s="419"/>
      <c r="P16" s="423"/>
      <c r="Y16" s="399"/>
    </row>
    <row r="17" spans="1:25" ht="15" customHeight="1" x14ac:dyDescent="0.15">
      <c r="B17" s="425">
        <v>4</v>
      </c>
      <c r="C17" s="419" t="s">
        <v>876</v>
      </c>
      <c r="D17" s="419"/>
      <c r="E17" s="419"/>
      <c r="F17" s="425" t="s">
        <v>17</v>
      </c>
      <c r="G17" s="426" t="s">
        <v>877</v>
      </c>
      <c r="H17" s="419"/>
      <c r="I17" s="425" t="s">
        <v>17</v>
      </c>
      <c r="J17" s="428" t="s">
        <v>878</v>
      </c>
      <c r="L17" s="425" t="s">
        <v>17</v>
      </c>
      <c r="M17" s="428" t="s">
        <v>879</v>
      </c>
      <c r="N17" s="419"/>
      <c r="O17" s="425" t="s">
        <v>17</v>
      </c>
      <c r="P17" s="428" t="s">
        <v>880</v>
      </c>
      <c r="Y17" s="399"/>
    </row>
    <row r="18" spans="1:25" ht="15" customHeight="1" x14ac:dyDescent="0.15">
      <c r="B18" s="425"/>
      <c r="C18" s="425"/>
      <c r="D18" s="425"/>
      <c r="E18" s="425"/>
      <c r="F18" s="425" t="s">
        <v>17</v>
      </c>
      <c r="G18" s="428" t="s">
        <v>153</v>
      </c>
      <c r="H18" s="419"/>
      <c r="I18" s="429" t="s">
        <v>13</v>
      </c>
      <c r="J18" s="1169"/>
      <c r="K18" s="1169"/>
      <c r="L18" s="1169"/>
      <c r="M18" s="1169"/>
      <c r="N18" s="1169"/>
      <c r="O18" s="1169"/>
      <c r="P18" s="1169"/>
      <c r="Q18" s="401" t="s">
        <v>1321</v>
      </c>
      <c r="S18" s="479"/>
      <c r="Y18" s="399"/>
    </row>
    <row r="19" spans="1:25" ht="7.5" customHeight="1" x14ac:dyDescent="0.15">
      <c r="B19" s="425"/>
      <c r="C19" s="425"/>
      <c r="D19" s="425"/>
      <c r="E19" s="425"/>
      <c r="F19" s="425"/>
      <c r="G19" s="428"/>
      <c r="H19" s="419"/>
      <c r="K19" s="479"/>
      <c r="L19" s="479"/>
      <c r="M19" s="479"/>
      <c r="N19" s="479"/>
      <c r="S19" s="479"/>
      <c r="T19" s="479"/>
      <c r="U19" s="479"/>
      <c r="Y19" s="399"/>
    </row>
    <row r="20" spans="1:25" ht="15" customHeight="1" x14ac:dyDescent="0.15">
      <c r="B20" s="425">
        <v>5</v>
      </c>
      <c r="C20" s="673" t="s">
        <v>1330</v>
      </c>
      <c r="D20" s="1162"/>
      <c r="E20" s="1162"/>
      <c r="F20" s="425" t="s">
        <v>17</v>
      </c>
      <c r="G20" s="428" t="s">
        <v>1097</v>
      </c>
      <c r="H20" s="419"/>
      <c r="K20" s="479"/>
      <c r="L20" s="479"/>
      <c r="M20" s="479"/>
      <c r="N20" s="479"/>
      <c r="S20" s="479"/>
      <c r="T20" s="479"/>
      <c r="U20" s="479"/>
      <c r="Y20" s="399"/>
    </row>
    <row r="21" spans="1:25" ht="15" customHeight="1" x14ac:dyDescent="0.15">
      <c r="B21" s="425"/>
      <c r="C21" s="1162"/>
      <c r="D21" s="1162"/>
      <c r="E21" s="1162"/>
      <c r="F21" s="425" t="s">
        <v>17</v>
      </c>
      <c r="G21" s="428" t="s">
        <v>1159</v>
      </c>
      <c r="H21" s="419"/>
      <c r="L21" s="425" t="s">
        <v>17</v>
      </c>
      <c r="M21" s="428" t="s">
        <v>1101</v>
      </c>
      <c r="N21" s="419"/>
      <c r="S21" s="425"/>
      <c r="T21" s="480"/>
      <c r="U21" s="480"/>
      <c r="Y21" s="399"/>
    </row>
    <row r="22" spans="1:25" ht="15" customHeight="1" x14ac:dyDescent="0.15">
      <c r="B22" s="425"/>
      <c r="C22" s="425"/>
      <c r="D22" s="425"/>
      <c r="E22" s="425"/>
      <c r="H22" s="429"/>
      <c r="I22" s="423"/>
      <c r="J22" s="419"/>
      <c r="L22" s="425" t="s">
        <v>17</v>
      </c>
      <c r="M22" s="419" t="s">
        <v>1011</v>
      </c>
      <c r="N22" s="480"/>
      <c r="O22" s="1180"/>
      <c r="P22" s="1180"/>
      <c r="Q22" s="1180"/>
      <c r="R22" s="1180"/>
      <c r="S22" s="1180"/>
      <c r="T22" s="600" t="s">
        <v>1321</v>
      </c>
      <c r="U22" s="585"/>
      <c r="Y22" s="399"/>
    </row>
    <row r="23" spans="1:25" ht="15" customHeight="1" thickBot="1" x14ac:dyDescent="0.2">
      <c r="Y23" s="399"/>
    </row>
    <row r="24" spans="1:25" ht="24.75" thickTop="1" x14ac:dyDescent="0.15">
      <c r="A24" s="603"/>
      <c r="B24" s="1160" t="s">
        <v>835</v>
      </c>
      <c r="C24" s="1160"/>
      <c r="D24" s="1160"/>
      <c r="E24" s="1160"/>
      <c r="F24" s="1160"/>
      <c r="G24" s="1160"/>
      <c r="H24" s="1160"/>
      <c r="I24" s="1160"/>
      <c r="J24" s="1160"/>
      <c r="K24" s="1160"/>
      <c r="L24" s="1160"/>
      <c r="M24" s="1160"/>
      <c r="N24" s="1160"/>
      <c r="O24" s="1160"/>
      <c r="P24" s="1160"/>
      <c r="Q24" s="1160"/>
      <c r="R24" s="1160"/>
      <c r="S24" s="1160"/>
      <c r="T24" s="1160"/>
      <c r="U24" s="603"/>
      <c r="Y24" s="399"/>
    </row>
    <row r="25" spans="1:25" ht="15" customHeight="1" x14ac:dyDescent="0.15">
      <c r="N25" s="397" t="s">
        <v>837</v>
      </c>
      <c r="O25" s="397"/>
      <c r="Y25" s="399"/>
    </row>
    <row r="26" spans="1:25" ht="15" customHeight="1" x14ac:dyDescent="0.15">
      <c r="N26" s="397"/>
      <c r="O26" s="397" t="str">
        <f>VLOOKUP($X$8,$Y$8:$AC$10,3)</f>
        <v>群馬事業所</v>
      </c>
      <c r="Y26" s="399"/>
    </row>
    <row r="27" spans="1:25" ht="15" customHeight="1" x14ac:dyDescent="0.15">
      <c r="O27" s="400" t="s">
        <v>838</v>
      </c>
      <c r="P27" s="393" t="str">
        <f>VLOOKUP($X$8,$Y$8:$AC$10,4)</f>
        <v>027-212-7575</v>
      </c>
      <c r="Y27" s="399"/>
    </row>
    <row r="28" spans="1:25" ht="15" customHeight="1" x14ac:dyDescent="0.15">
      <c r="O28" s="400" t="s">
        <v>839</v>
      </c>
      <c r="P28" s="393" t="str">
        <f>VLOOKUP($X$8,$Y$8:$AC$10,5)</f>
        <v>027-212-7576</v>
      </c>
      <c r="Y28" s="399"/>
    </row>
    <row r="29" spans="1:25" ht="8.4499999999999993" customHeight="1" x14ac:dyDescent="0.15">
      <c r="Y29" s="399"/>
    </row>
    <row r="30" spans="1:25" x14ac:dyDescent="0.15">
      <c r="B30" s="393" t="s">
        <v>1320</v>
      </c>
      <c r="J30" s="401"/>
    </row>
    <row r="31" spans="1:25" ht="8.4499999999999993" customHeight="1" x14ac:dyDescent="0.15"/>
    <row r="32" spans="1:25" ht="19.899999999999999" customHeight="1" x14ac:dyDescent="0.15">
      <c r="B32" s="1164" t="s">
        <v>1326</v>
      </c>
      <c r="C32" s="1164"/>
      <c r="D32" s="1164"/>
      <c r="E32" s="1164"/>
      <c r="F32" s="1164"/>
      <c r="G32" s="1181" t="str">
        <f>確１面!V26&amp;"　　"&amp;確１面!V28&amp;"　　"&amp;確１面!V30&amp;"　　様"</f>
        <v>　　　　　　様</v>
      </c>
      <c r="H32" s="1182"/>
      <c r="I32" s="1182"/>
      <c r="J32" s="1182"/>
      <c r="K32" s="1182"/>
      <c r="L32" s="1182"/>
      <c r="M32" s="1182"/>
      <c r="N32" s="1182"/>
      <c r="O32" s="1182"/>
      <c r="P32" s="1182"/>
      <c r="Q32" s="1182"/>
      <c r="R32" s="1182"/>
      <c r="S32" s="1182"/>
      <c r="T32" s="1183"/>
      <c r="U32" s="401"/>
    </row>
    <row r="33" spans="2:34" ht="19.899999999999999" customHeight="1" x14ac:dyDescent="0.15">
      <c r="B33" s="1163" t="s">
        <v>1327</v>
      </c>
      <c r="C33" s="1163"/>
      <c r="D33" s="1163"/>
      <c r="E33" s="1163"/>
      <c r="F33" s="1163"/>
      <c r="G33" s="1184">
        <f>確３面!H6</f>
        <v>0</v>
      </c>
      <c r="H33" s="1185"/>
      <c r="I33" s="1185"/>
      <c r="J33" s="1185"/>
      <c r="K33" s="1185"/>
      <c r="L33" s="1185"/>
      <c r="M33" s="1185"/>
      <c r="N33" s="1185"/>
      <c r="O33" s="1185"/>
      <c r="P33" s="1185"/>
      <c r="Q33" s="1185"/>
      <c r="R33" s="1185"/>
      <c r="S33" s="1185"/>
      <c r="T33" s="1186"/>
      <c r="U33" s="397"/>
    </row>
    <row r="34" spans="2:34" ht="7.5" customHeight="1" x14ac:dyDescent="0.15">
      <c r="B34" s="402"/>
      <c r="C34" s="402"/>
      <c r="D34" s="402"/>
    </row>
    <row r="35" spans="2:34" ht="19.899999999999999" customHeight="1" x14ac:dyDescent="0.15">
      <c r="B35" s="1164" t="s">
        <v>840</v>
      </c>
      <c r="C35" s="1164"/>
      <c r="D35" s="1164"/>
      <c r="E35" s="1164"/>
      <c r="F35" s="1164"/>
      <c r="G35" s="597"/>
      <c r="H35" s="592" t="s">
        <v>841</v>
      </c>
      <c r="I35" s="592"/>
      <c r="J35" s="592"/>
      <c r="K35" s="592" t="s">
        <v>1319</v>
      </c>
      <c r="L35" s="592"/>
      <c r="M35" s="592"/>
      <c r="N35" s="592" t="s">
        <v>842</v>
      </c>
      <c r="O35" s="592"/>
      <c r="P35" s="592"/>
      <c r="Q35" s="596" t="s">
        <v>843</v>
      </c>
      <c r="R35" s="592"/>
      <c r="S35" s="592"/>
      <c r="T35" s="403"/>
    </row>
    <row r="36" spans="2:34" ht="19.899999999999999" customHeight="1" x14ac:dyDescent="0.15">
      <c r="B36" s="1165" t="s">
        <v>1328</v>
      </c>
      <c r="C36" s="1165"/>
      <c r="D36" s="1165"/>
      <c r="E36" s="1165"/>
      <c r="F36" s="1165"/>
      <c r="G36" s="595"/>
      <c r="H36" s="1168"/>
      <c r="I36" s="1168"/>
      <c r="J36" s="405" t="s">
        <v>844</v>
      </c>
      <c r="K36" s="405"/>
      <c r="L36" s="405" t="s">
        <v>845</v>
      </c>
      <c r="M36" s="406" t="s">
        <v>18</v>
      </c>
      <c r="N36" s="404"/>
      <c r="O36" s="604" t="s">
        <v>19</v>
      </c>
      <c r="P36" s="404"/>
      <c r="Q36" s="404"/>
      <c r="R36" s="404"/>
      <c r="S36" s="404"/>
      <c r="T36" s="407"/>
    </row>
    <row r="37" spans="2:34" ht="15" customHeight="1" x14ac:dyDescent="0.15">
      <c r="B37" s="1166" t="s">
        <v>847</v>
      </c>
      <c r="C37" s="1166"/>
      <c r="D37" s="1166"/>
      <c r="E37" s="1166"/>
      <c r="F37" s="1166"/>
      <c r="G37" s="598"/>
      <c r="H37" s="1161" t="s">
        <v>848</v>
      </c>
      <c r="I37" s="1161"/>
      <c r="J37" s="1172"/>
      <c r="K37" s="1172"/>
      <c r="L37" s="1172" t="s">
        <v>849</v>
      </c>
      <c r="M37" s="1172"/>
      <c r="N37" s="1172"/>
      <c r="O37" s="1172" t="s">
        <v>850</v>
      </c>
      <c r="P37" s="1172" t="s">
        <v>851</v>
      </c>
      <c r="Q37" s="401"/>
      <c r="R37" s="401"/>
      <c r="S37" s="401"/>
      <c r="T37" s="602"/>
      <c r="U37" s="401"/>
    </row>
    <row r="38" spans="2:34" ht="13.9" customHeight="1" x14ac:dyDescent="0.15">
      <c r="B38" s="1167"/>
      <c r="C38" s="1167"/>
      <c r="D38" s="1167"/>
      <c r="E38" s="1167"/>
      <c r="F38" s="1167"/>
      <c r="G38" s="408"/>
      <c r="H38" s="1171" t="s">
        <v>852</v>
      </c>
      <c r="I38" s="1171"/>
      <c r="J38" s="1173"/>
      <c r="K38" s="1173"/>
      <c r="L38" s="1173"/>
      <c r="M38" s="1173"/>
      <c r="N38" s="1173"/>
      <c r="O38" s="1173"/>
      <c r="P38" s="1173"/>
      <c r="Q38" s="586"/>
      <c r="R38" s="586"/>
      <c r="S38" s="586"/>
      <c r="T38" s="594"/>
      <c r="U38" s="401"/>
    </row>
    <row r="39" spans="2:34" ht="8.4499999999999993" customHeight="1" x14ac:dyDescent="0.15">
      <c r="B39" s="409"/>
      <c r="C39" s="409"/>
      <c r="D39" s="409"/>
      <c r="E39" s="410"/>
      <c r="F39" s="410"/>
      <c r="G39" s="411"/>
      <c r="H39" s="410"/>
      <c r="I39" s="411"/>
      <c r="J39" s="411"/>
      <c r="K39" s="410"/>
      <c r="L39" s="410"/>
      <c r="M39" s="410"/>
      <c r="N39" s="410"/>
      <c r="O39" s="410"/>
      <c r="P39" s="410"/>
      <c r="Q39" s="410"/>
      <c r="R39" s="410"/>
      <c r="S39" s="410"/>
      <c r="T39" s="410"/>
      <c r="U39" s="401"/>
    </row>
    <row r="40" spans="2:34" ht="19.899999999999999" customHeight="1" x14ac:dyDescent="0.15">
      <c r="B40" s="1174" t="s">
        <v>853</v>
      </c>
      <c r="C40" s="1175"/>
      <c r="D40" s="1175"/>
      <c r="E40" s="1175"/>
      <c r="F40" s="1176"/>
      <c r="G40" s="1174"/>
      <c r="H40" s="1175"/>
      <c r="I40" s="1175"/>
      <c r="J40" s="1175"/>
      <c r="K40" s="1175"/>
      <c r="L40" s="1175"/>
      <c r="M40" s="1175"/>
      <c r="N40" s="1175"/>
      <c r="O40" s="1175"/>
      <c r="P40" s="411"/>
      <c r="Q40" s="411"/>
      <c r="R40" s="411"/>
      <c r="S40" s="411"/>
      <c r="T40" s="412"/>
      <c r="U40" s="593"/>
    </row>
    <row r="42" spans="2:34" x14ac:dyDescent="0.15">
      <c r="B42" s="413" t="s">
        <v>854</v>
      </c>
    </row>
    <row r="43" spans="2:34" ht="7.5" customHeight="1" x14ac:dyDescent="0.15"/>
    <row r="44" spans="2:34" ht="17.25" x14ac:dyDescent="0.15">
      <c r="B44" s="414" t="s">
        <v>855</v>
      </c>
      <c r="C44" s="393" t="s">
        <v>856</v>
      </c>
    </row>
    <row r="45" spans="2:34" ht="17.25" x14ac:dyDescent="0.15">
      <c r="B45" s="414" t="s">
        <v>855</v>
      </c>
      <c r="C45" s="393" t="s">
        <v>857</v>
      </c>
      <c r="W45" s="393" t="s">
        <v>1242</v>
      </c>
    </row>
    <row r="46" spans="2:34" ht="17.25" x14ac:dyDescent="0.15">
      <c r="B46" s="414" t="s">
        <v>855</v>
      </c>
      <c r="C46" s="393" t="s">
        <v>1331</v>
      </c>
      <c r="M46" s="473" t="s">
        <v>1053</v>
      </c>
    </row>
    <row r="47" spans="2:34" ht="17.25" x14ac:dyDescent="0.15">
      <c r="B47" s="414" t="s">
        <v>855</v>
      </c>
      <c r="AD47" s="419"/>
      <c r="AF47" s="419"/>
      <c r="AG47" s="419"/>
      <c r="AH47" s="419"/>
    </row>
    <row r="48" spans="2:34" ht="9.6" customHeight="1" x14ac:dyDescent="0.15">
      <c r="B48" s="414"/>
      <c r="AD48" s="590"/>
      <c r="AE48" s="738"/>
      <c r="AF48" s="738"/>
      <c r="AG48" s="738"/>
      <c r="AH48" s="738"/>
    </row>
    <row r="49" spans="1:34" x14ac:dyDescent="0.15">
      <c r="B49" s="599" t="s">
        <v>1069</v>
      </c>
      <c r="AD49" s="427"/>
      <c r="AE49" s="740"/>
      <c r="AF49" s="740"/>
      <c r="AG49" s="741"/>
      <c r="AH49" s="741"/>
    </row>
    <row r="50" spans="1:34" x14ac:dyDescent="0.15">
      <c r="A50" s="425"/>
      <c r="B50" s="599" t="s">
        <v>1054</v>
      </c>
      <c r="C50" s="419"/>
      <c r="D50" s="419"/>
      <c r="E50" s="425"/>
      <c r="F50" s="426"/>
      <c r="G50" s="419"/>
      <c r="H50" s="425"/>
      <c r="I50" s="419"/>
      <c r="J50" s="419"/>
      <c r="K50" s="425"/>
      <c r="L50" s="419"/>
      <c r="M50" s="419"/>
      <c r="N50" s="419"/>
      <c r="O50" s="419"/>
      <c r="P50" s="419"/>
      <c r="Q50" s="419"/>
      <c r="R50" s="419"/>
      <c r="S50" s="419"/>
      <c r="T50" s="419"/>
      <c r="U50" s="419"/>
      <c r="V50" s="480"/>
      <c r="W50" s="480"/>
      <c r="X50" s="480"/>
      <c r="Y50" s="480"/>
      <c r="Z50" s="419"/>
      <c r="AD50" s="427"/>
      <c r="AE50" s="588"/>
      <c r="AF50" s="588"/>
      <c r="AG50" s="589"/>
      <c r="AH50" s="589"/>
    </row>
    <row r="51" spans="1:34" x14ac:dyDescent="0.15">
      <c r="A51" s="419"/>
      <c r="B51" s="599" t="s">
        <v>1055</v>
      </c>
      <c r="C51" s="419"/>
      <c r="D51" s="419"/>
      <c r="E51" s="425"/>
      <c r="F51" s="419"/>
      <c r="G51" s="419"/>
      <c r="H51" s="419"/>
      <c r="I51" s="419"/>
      <c r="J51" s="425"/>
      <c r="K51" s="419"/>
      <c r="L51" s="419"/>
      <c r="M51" s="419"/>
      <c r="N51" s="419"/>
      <c r="O51" s="419"/>
      <c r="P51" s="419"/>
      <c r="Q51" s="419"/>
      <c r="R51" s="419"/>
      <c r="S51" s="419"/>
      <c r="T51" s="419"/>
      <c r="U51" s="419"/>
      <c r="V51" s="423"/>
      <c r="W51" s="419"/>
      <c r="X51" s="423"/>
      <c r="Y51" s="423"/>
      <c r="Z51" s="423"/>
      <c r="AD51" s="427"/>
      <c r="AE51" s="588"/>
      <c r="AF51" s="588"/>
      <c r="AG51" s="589"/>
      <c r="AH51" s="589"/>
    </row>
    <row r="52" spans="1:34" x14ac:dyDescent="0.15">
      <c r="A52" s="425"/>
      <c r="B52" s="599" t="s">
        <v>1056</v>
      </c>
      <c r="C52" s="419"/>
      <c r="D52" s="419"/>
      <c r="E52" s="425"/>
      <c r="F52" s="419"/>
      <c r="G52" s="419"/>
      <c r="H52" s="425"/>
      <c r="I52" s="419"/>
      <c r="J52" s="446"/>
      <c r="K52" s="425"/>
      <c r="L52" s="419"/>
      <c r="M52" s="419"/>
      <c r="N52" s="419"/>
      <c r="O52" s="419"/>
      <c r="P52" s="419"/>
      <c r="Q52" s="419"/>
      <c r="R52" s="419"/>
      <c r="S52" s="419"/>
      <c r="T52" s="419"/>
      <c r="U52" s="419"/>
      <c r="V52" s="419"/>
      <c r="W52" s="425"/>
      <c r="X52" s="423"/>
      <c r="Y52" s="423"/>
      <c r="Z52" s="423"/>
      <c r="AD52" s="427"/>
      <c r="AE52" s="588"/>
      <c r="AF52" s="588"/>
      <c r="AG52" s="589"/>
      <c r="AH52" s="589"/>
    </row>
    <row r="53" spans="1:34" ht="14.25" thickBot="1" x14ac:dyDescent="0.2">
      <c r="A53" s="425"/>
      <c r="B53" s="419"/>
      <c r="C53" s="419"/>
      <c r="D53" s="419"/>
      <c r="E53" s="425"/>
      <c r="F53" s="419"/>
      <c r="G53" s="419"/>
      <c r="H53" s="419"/>
      <c r="I53" s="419"/>
      <c r="J53" s="425"/>
      <c r="K53" s="425"/>
      <c r="L53" s="419"/>
      <c r="M53" s="419"/>
      <c r="N53" s="419"/>
      <c r="O53" s="419"/>
      <c r="P53" s="419"/>
      <c r="Q53" s="419"/>
      <c r="R53" s="419"/>
      <c r="S53" s="419"/>
      <c r="T53" s="419"/>
      <c r="U53" s="419"/>
      <c r="V53" s="423"/>
      <c r="W53" s="419"/>
      <c r="X53" s="423"/>
      <c r="Y53" s="423"/>
      <c r="Z53" s="423"/>
      <c r="AD53" s="427"/>
      <c r="AE53" s="588"/>
      <c r="AF53" s="588"/>
      <c r="AG53" s="589"/>
      <c r="AH53" s="589"/>
    </row>
    <row r="54" spans="1:34" ht="14.25" thickTop="1" x14ac:dyDescent="0.15">
      <c r="V54" s="415"/>
      <c r="AD54" s="427"/>
      <c r="AE54" s="1189"/>
      <c r="AF54" s="1189"/>
      <c r="AG54" s="1188"/>
      <c r="AH54" s="1188"/>
    </row>
    <row r="55" spans="1:34" x14ac:dyDescent="0.15">
      <c r="B55" s="116"/>
      <c r="C55" s="116"/>
      <c r="D55" s="116"/>
      <c r="E55" s="116"/>
      <c r="F55" s="116"/>
      <c r="G55" s="116"/>
      <c r="H55" s="116"/>
      <c r="I55" s="116"/>
      <c r="J55" s="116"/>
      <c r="K55" s="116"/>
      <c r="L55" s="116"/>
      <c r="M55" s="116"/>
      <c r="N55" s="116"/>
      <c r="V55" s="416"/>
      <c r="AD55" s="427"/>
      <c r="AE55" s="591"/>
      <c r="AF55" s="587"/>
      <c r="AG55" s="1195"/>
      <c r="AH55" s="1195"/>
    </row>
    <row r="56" spans="1:34" x14ac:dyDescent="0.15">
      <c r="B56" s="116"/>
      <c r="C56" s="116"/>
      <c r="D56" s="116"/>
      <c r="E56" s="116"/>
      <c r="F56" s="116"/>
      <c r="G56" s="116"/>
      <c r="H56" s="116"/>
      <c r="I56" s="116"/>
      <c r="J56" s="116"/>
      <c r="K56" s="642" t="s">
        <v>1316</v>
      </c>
      <c r="L56" s="116"/>
      <c r="M56" s="116"/>
      <c r="N56" s="116"/>
    </row>
    <row r="57" spans="1:34" x14ac:dyDescent="0.15">
      <c r="B57" s="427" t="s">
        <v>1315</v>
      </c>
      <c r="C57" s="427"/>
      <c r="D57" s="419"/>
      <c r="E57" s="427"/>
      <c r="F57" s="419"/>
      <c r="G57" s="419"/>
      <c r="H57" s="427" t="s">
        <v>886</v>
      </c>
      <c r="I57" s="427"/>
      <c r="J57" s="116"/>
      <c r="K57" s="419"/>
      <c r="L57" s="419"/>
      <c r="M57" s="427" t="s">
        <v>886</v>
      </c>
      <c r="N57" s="427"/>
      <c r="O57" s="587"/>
      <c r="P57" s="587"/>
      <c r="Q57" s="587"/>
      <c r="R57" s="587"/>
      <c r="S57" s="587"/>
      <c r="T57" s="587"/>
      <c r="U57" s="587"/>
    </row>
    <row r="58" spans="1:34" x14ac:dyDescent="0.15">
      <c r="B58" s="692" t="s">
        <v>887</v>
      </c>
      <c r="C58" s="692"/>
      <c r="D58" s="692"/>
      <c r="E58" s="692"/>
      <c r="F58" s="692" t="s">
        <v>1394</v>
      </c>
      <c r="G58" s="692"/>
      <c r="H58" s="733" t="s">
        <v>968</v>
      </c>
      <c r="I58" s="733"/>
      <c r="J58" s="116"/>
      <c r="K58" s="692" t="s">
        <v>1394</v>
      </c>
      <c r="L58" s="692"/>
      <c r="M58" s="733" t="s">
        <v>968</v>
      </c>
      <c r="N58" s="733"/>
      <c r="O58" s="584"/>
      <c r="P58" s="584"/>
      <c r="Q58" s="584"/>
      <c r="R58" s="584"/>
      <c r="S58" s="584"/>
      <c r="T58" s="584"/>
      <c r="U58" s="584"/>
    </row>
    <row r="59" spans="1:34" x14ac:dyDescent="0.15">
      <c r="B59" s="733" t="s">
        <v>889</v>
      </c>
      <c r="C59" s="733"/>
      <c r="D59" s="733"/>
      <c r="E59" s="733"/>
      <c r="F59" s="1187">
        <v>26000</v>
      </c>
      <c r="G59" s="1187"/>
      <c r="H59" s="1187">
        <v>33000</v>
      </c>
      <c r="I59" s="1187"/>
      <c r="J59" s="116"/>
      <c r="K59" s="1187">
        <v>24000</v>
      </c>
      <c r="L59" s="1187"/>
      <c r="M59" s="1187">
        <v>31000</v>
      </c>
      <c r="N59" s="1187"/>
      <c r="O59" s="584"/>
      <c r="P59" s="584"/>
      <c r="Q59" s="584"/>
      <c r="R59" s="584"/>
      <c r="S59" s="584"/>
      <c r="T59" s="584"/>
      <c r="U59" s="584"/>
    </row>
    <row r="60" spans="1:34" x14ac:dyDescent="0.15">
      <c r="B60" s="733" t="s">
        <v>891</v>
      </c>
      <c r="C60" s="733"/>
      <c r="D60" s="733"/>
      <c r="E60" s="733"/>
      <c r="F60" s="1187">
        <v>36000</v>
      </c>
      <c r="G60" s="1187"/>
      <c r="H60" s="1187">
        <v>43000</v>
      </c>
      <c r="I60" s="1187"/>
      <c r="J60" s="116"/>
      <c r="K60" s="1187">
        <v>34000</v>
      </c>
      <c r="L60" s="1187"/>
      <c r="M60" s="1187">
        <v>41000</v>
      </c>
      <c r="N60" s="1187"/>
      <c r="O60" s="584"/>
      <c r="P60" s="584"/>
      <c r="Q60" s="584"/>
      <c r="R60" s="584"/>
      <c r="S60" s="584"/>
      <c r="T60" s="584"/>
      <c r="U60" s="584"/>
    </row>
    <row r="61" spans="1:34" x14ac:dyDescent="0.15">
      <c r="B61" s="733" t="s">
        <v>1382</v>
      </c>
      <c r="C61" s="733"/>
      <c r="D61" s="733"/>
      <c r="E61" s="733"/>
      <c r="F61" s="1191">
        <v>55000</v>
      </c>
      <c r="G61" s="1192"/>
      <c r="H61" s="1192"/>
      <c r="I61" s="1193"/>
      <c r="J61" s="116"/>
      <c r="K61" s="1191">
        <v>50000</v>
      </c>
      <c r="L61" s="1192"/>
      <c r="M61" s="1192"/>
      <c r="N61" s="1193"/>
      <c r="O61" s="584"/>
      <c r="P61" s="584"/>
      <c r="Q61" s="584"/>
      <c r="R61" s="584"/>
      <c r="S61" s="584"/>
      <c r="T61" s="584"/>
      <c r="U61" s="584"/>
    </row>
    <row r="62" spans="1:34" x14ac:dyDescent="0.15">
      <c r="B62" s="733" t="s">
        <v>1395</v>
      </c>
      <c r="C62" s="733"/>
      <c r="D62" s="733"/>
      <c r="E62" s="733"/>
      <c r="F62" s="1190">
        <v>75000</v>
      </c>
      <c r="G62" s="1190"/>
      <c r="H62" s="1190"/>
      <c r="I62" s="1190"/>
      <c r="J62" s="116"/>
      <c r="K62" s="1190">
        <v>65000</v>
      </c>
      <c r="L62" s="1190"/>
      <c r="M62" s="1190"/>
      <c r="N62" s="1190"/>
      <c r="O62" s="584"/>
      <c r="P62" s="584"/>
      <c r="Q62" s="584"/>
      <c r="R62" s="584"/>
      <c r="S62" s="584"/>
      <c r="T62" s="584"/>
      <c r="U62" s="584"/>
    </row>
    <row r="63" spans="1:34" x14ac:dyDescent="0.15">
      <c r="B63" s="733" t="s">
        <v>894</v>
      </c>
      <c r="C63" s="733"/>
      <c r="D63" s="733"/>
      <c r="E63" s="733"/>
      <c r="F63" s="1190">
        <v>105000</v>
      </c>
      <c r="G63" s="1190"/>
      <c r="H63" s="1190"/>
      <c r="I63" s="1190"/>
      <c r="J63" s="116"/>
      <c r="K63" s="1190">
        <v>90000</v>
      </c>
      <c r="L63" s="1190"/>
      <c r="M63" s="1190"/>
      <c r="N63" s="1190"/>
      <c r="O63" s="584"/>
      <c r="P63" s="584"/>
      <c r="Q63" s="584"/>
      <c r="R63" s="584"/>
      <c r="S63" s="584"/>
      <c r="T63" s="584"/>
      <c r="U63" s="584"/>
    </row>
    <row r="64" spans="1:34" x14ac:dyDescent="0.15">
      <c r="B64" s="733" t="s">
        <v>895</v>
      </c>
      <c r="C64" s="733"/>
      <c r="D64" s="733"/>
      <c r="E64" s="733"/>
      <c r="F64" s="1190">
        <v>140000</v>
      </c>
      <c r="G64" s="1190"/>
      <c r="H64" s="1190"/>
      <c r="I64" s="1190"/>
      <c r="J64" s="116"/>
      <c r="K64" s="1190">
        <v>120000</v>
      </c>
      <c r="L64" s="1190"/>
      <c r="M64" s="1190"/>
      <c r="N64" s="1190"/>
      <c r="O64" s="584"/>
      <c r="P64" s="584"/>
      <c r="Q64" s="584"/>
      <c r="R64" s="584"/>
      <c r="S64" s="584"/>
      <c r="T64" s="584"/>
      <c r="U64" s="584"/>
    </row>
    <row r="65" spans="2:21" x14ac:dyDescent="0.15">
      <c r="B65" s="733" t="s">
        <v>896</v>
      </c>
      <c r="C65" s="733"/>
      <c r="D65" s="733"/>
      <c r="E65" s="733"/>
      <c r="F65" s="1190">
        <v>190000</v>
      </c>
      <c r="G65" s="1190"/>
      <c r="H65" s="1190"/>
      <c r="I65" s="1190"/>
      <c r="J65" s="116"/>
      <c r="K65" s="1190">
        <v>170000</v>
      </c>
      <c r="L65" s="1190"/>
      <c r="M65" s="1190"/>
      <c r="N65" s="1190"/>
      <c r="O65" s="584"/>
      <c r="P65" s="584"/>
      <c r="Q65" s="584"/>
      <c r="R65" s="584"/>
      <c r="S65" s="584"/>
      <c r="T65" s="584"/>
      <c r="U65" s="584"/>
    </row>
    <row r="66" spans="2:21" x14ac:dyDescent="0.15">
      <c r="B66" s="733" t="s">
        <v>897</v>
      </c>
      <c r="C66" s="733"/>
      <c r="D66" s="733"/>
      <c r="E66" s="733"/>
      <c r="F66" s="1190">
        <v>250000</v>
      </c>
      <c r="G66" s="1190"/>
      <c r="H66" s="1190"/>
      <c r="I66" s="1190"/>
      <c r="J66" s="116"/>
      <c r="K66" s="1190">
        <v>2250000</v>
      </c>
      <c r="L66" s="1190"/>
      <c r="M66" s="1190"/>
      <c r="N66" s="1190"/>
      <c r="O66" s="584"/>
      <c r="P66" s="584"/>
      <c r="Q66" s="584"/>
      <c r="R66" s="584"/>
      <c r="S66" s="584"/>
      <c r="T66" s="584"/>
      <c r="U66" s="584"/>
    </row>
    <row r="67" spans="2:21" x14ac:dyDescent="0.15">
      <c r="B67" s="733" t="s">
        <v>899</v>
      </c>
      <c r="C67" s="733"/>
      <c r="D67" s="733"/>
      <c r="E67" s="733"/>
      <c r="F67" s="1190">
        <v>310000</v>
      </c>
      <c r="G67" s="1190"/>
      <c r="H67" s="1190"/>
      <c r="I67" s="1190"/>
      <c r="J67" s="116"/>
      <c r="K67" s="1190">
        <v>280000</v>
      </c>
      <c r="L67" s="1190"/>
      <c r="M67" s="1190"/>
      <c r="N67" s="1190"/>
    </row>
    <row r="68" spans="2:21" x14ac:dyDescent="0.15">
      <c r="B68" s="733" t="s">
        <v>900</v>
      </c>
      <c r="C68" s="733"/>
      <c r="D68" s="733"/>
      <c r="E68" s="733"/>
      <c r="F68" s="1190">
        <v>370000</v>
      </c>
      <c r="G68" s="1190"/>
      <c r="H68" s="1190"/>
      <c r="I68" s="1190"/>
      <c r="J68" s="116"/>
      <c r="K68" s="1190">
        <v>340000</v>
      </c>
      <c r="L68" s="1190"/>
      <c r="M68" s="1190"/>
      <c r="N68" s="1190"/>
    </row>
    <row r="69" spans="2:21" x14ac:dyDescent="0.15">
      <c r="B69" s="116" t="s">
        <v>1396</v>
      </c>
      <c r="C69" s="116"/>
      <c r="D69" s="116"/>
      <c r="E69" s="116"/>
      <c r="F69" s="116"/>
      <c r="G69" s="116"/>
      <c r="H69" s="116"/>
      <c r="I69" s="116"/>
      <c r="J69" s="116"/>
      <c r="K69" s="116"/>
      <c r="L69" s="116"/>
      <c r="M69" s="116"/>
      <c r="N69" s="116"/>
    </row>
  </sheetData>
  <sheetProtection algorithmName="SHA-512" hashValue="1/VSzEadoZi3VhKrg/FRtqSPzE1eVpVqK/SkYfwWcsQlqgHF+4ovOmFeYrn9WvomEilVBiYYSJikh65lu1rZeg==" saltValue="MSCtsigKoQ82cwQHnNMVRw==" spinCount="100000" sheet="1" objects="1" scenarios="1"/>
  <protectedRanges>
    <protectedRange sqref="H36 K36 N36 J37 M37 G40" name="範囲3"/>
    <protectedRange sqref="L4 L6 X8 F10 I10 L10 O10 F12 I12 L12 O12 I14 L14 O14 F14:F15 J15" name="範囲1"/>
    <protectedRange sqref="I17 L17 O17 F17:F18 J18 F20:F21 L21:L22 O22 B44:B46 B47:C47" name="範囲2"/>
  </protectedRanges>
  <mergeCells count="73">
    <mergeCell ref="B68:E68"/>
    <mergeCell ref="F68:I68"/>
    <mergeCell ref="K68:N68"/>
    <mergeCell ref="B32:F32"/>
    <mergeCell ref="G32:T32"/>
    <mergeCell ref="G40:O40"/>
    <mergeCell ref="B58:E58"/>
    <mergeCell ref="F58:G58"/>
    <mergeCell ref="H58:I58"/>
    <mergeCell ref="K58:L58"/>
    <mergeCell ref="B59:E59"/>
    <mergeCell ref="F59:G59"/>
    <mergeCell ref="H59:I59"/>
    <mergeCell ref="K59:L59"/>
    <mergeCell ref="B60:E60"/>
    <mergeCell ref="F60:G60"/>
    <mergeCell ref="B1:T1"/>
    <mergeCell ref="J4:K4"/>
    <mergeCell ref="L4:S4"/>
    <mergeCell ref="J6:K6"/>
    <mergeCell ref="L6:S6"/>
    <mergeCell ref="O10:S10"/>
    <mergeCell ref="J15:P15"/>
    <mergeCell ref="J18:P18"/>
    <mergeCell ref="C20:E21"/>
    <mergeCell ref="O22:S22"/>
    <mergeCell ref="B24:T24"/>
    <mergeCell ref="AE48:AH48"/>
    <mergeCell ref="B33:F33"/>
    <mergeCell ref="G33:T33"/>
    <mergeCell ref="B35:F35"/>
    <mergeCell ref="B36:F36"/>
    <mergeCell ref="H36:I36"/>
    <mergeCell ref="B37:F38"/>
    <mergeCell ref="H37:I37"/>
    <mergeCell ref="J37:K38"/>
    <mergeCell ref="L37:L38"/>
    <mergeCell ref="M37:N38"/>
    <mergeCell ref="O37:O38"/>
    <mergeCell ref="P37:P38"/>
    <mergeCell ref="H38:I38"/>
    <mergeCell ref="B40:F40"/>
    <mergeCell ref="AE49:AF49"/>
    <mergeCell ref="AG49:AH49"/>
    <mergeCell ref="AE54:AF54"/>
    <mergeCell ref="AG54:AH54"/>
    <mergeCell ref="AG55:AH55"/>
    <mergeCell ref="H60:I60"/>
    <mergeCell ref="K60:L60"/>
    <mergeCell ref="B61:E61"/>
    <mergeCell ref="F61:I61"/>
    <mergeCell ref="K61:N61"/>
    <mergeCell ref="F62:I62"/>
    <mergeCell ref="B63:E63"/>
    <mergeCell ref="F63:I63"/>
    <mergeCell ref="K62:N62"/>
    <mergeCell ref="K63:N63"/>
    <mergeCell ref="M58:N58"/>
    <mergeCell ref="M59:N59"/>
    <mergeCell ref="M60:N60"/>
    <mergeCell ref="K66:N66"/>
    <mergeCell ref="B67:E67"/>
    <mergeCell ref="F67:I67"/>
    <mergeCell ref="K67:N67"/>
    <mergeCell ref="B66:E66"/>
    <mergeCell ref="F66:I66"/>
    <mergeCell ref="B64:E64"/>
    <mergeCell ref="F64:I64"/>
    <mergeCell ref="B65:E65"/>
    <mergeCell ref="F65:I65"/>
    <mergeCell ref="K64:N64"/>
    <mergeCell ref="K65:N65"/>
    <mergeCell ref="B62:E62"/>
  </mergeCells>
  <phoneticPr fontId="2"/>
  <conditionalFormatting sqref="L4:S4 L6:S6">
    <cfRule type="containsBlanks" dxfId="1" priority="1">
      <formula>LEN(TRIM(L4))=0</formula>
    </cfRule>
  </conditionalFormatting>
  <dataValidations count="4">
    <dataValidation type="list" allowBlank="1" showInputMessage="1" showErrorMessage="1" sqref="E50 H50 K50 E52:E53 K52:K53 H52 L21:L22 F10 I10 L10 O17 L17 I17 F17:F18 F20:F21 O14 I14 F12:F15 L12:L14 O12 I12" xr:uid="{00000000-0002-0000-1E00-000000000000}">
      <formula1>"□,■"</formula1>
    </dataValidation>
    <dataValidation type="list" allowBlank="1" showInputMessage="1" showErrorMessage="1" sqref="K30" xr:uid="{00000000-0002-0000-1E00-000001000000}">
      <formula1>"027-212-7576,0285-37-9212,029-886-8965"</formula1>
    </dataValidation>
    <dataValidation type="list" allowBlank="1" showInputMessage="1" showErrorMessage="1" sqref="J6" xr:uid="{00000000-0002-0000-1E00-000002000000}">
      <formula1>"(FAX),(Email),(TEL)"</formula1>
    </dataValidation>
    <dataValidation type="list" allowBlank="1" showInputMessage="1" showErrorMessage="1" sqref="N26" xr:uid="{00000000-0002-0000-1E00-000003000000}">
      <formula1>"群馬事業所,栃木事業所,茨城事業所"</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AY72"/>
  <sheetViews>
    <sheetView view="pageBreakPreview" zoomScaleNormal="100" zoomScaleSheetLayoutView="100" workbookViewId="0">
      <selection sqref="A1:AI2"/>
    </sheetView>
  </sheetViews>
  <sheetFormatPr defaultColWidth="3.625" defaultRowHeight="18" customHeight="1" x14ac:dyDescent="0.15"/>
  <cols>
    <col min="1" max="38" width="2.625" style="116" customWidth="1"/>
    <col min="39" max="46" width="5.75" style="116" customWidth="1"/>
    <col min="47" max="47" width="2.5" style="116" customWidth="1"/>
    <col min="48" max="51" width="5.75" style="116" customWidth="1"/>
    <col min="52" max="16384" width="3.625" style="116"/>
  </cols>
  <sheetData>
    <row r="1" spans="1:35" ht="13.5" customHeight="1" x14ac:dyDescent="0.15">
      <c r="A1" s="248" t="s">
        <v>310</v>
      </c>
      <c r="B1" s="248"/>
      <c r="C1" s="248"/>
      <c r="D1" s="248"/>
      <c r="E1" s="248"/>
      <c r="F1" s="248"/>
      <c r="G1" s="248"/>
    </row>
    <row r="2" spans="1:35" ht="13.5" customHeight="1" x14ac:dyDescent="0.15"/>
    <row r="3" spans="1:35" ht="13.5" customHeight="1" x14ac:dyDescent="0.15">
      <c r="A3" s="1201" t="s">
        <v>312</v>
      </c>
      <c r="B3" s="1201"/>
      <c r="C3" s="1201"/>
      <c r="D3" s="1201"/>
      <c r="E3" s="1201"/>
      <c r="F3" s="1201"/>
      <c r="G3" s="1201"/>
      <c r="H3" s="1201"/>
      <c r="I3" s="1201"/>
      <c r="J3" s="1201"/>
      <c r="K3" s="1201"/>
      <c r="L3" s="1201"/>
      <c r="M3" s="1201"/>
      <c r="N3" s="1201"/>
      <c r="O3" s="1201"/>
      <c r="P3" s="1201"/>
      <c r="Q3" s="1201"/>
      <c r="R3" s="1201"/>
      <c r="S3" s="1201"/>
      <c r="T3" s="1201"/>
      <c r="U3" s="1201"/>
      <c r="V3" s="1201"/>
      <c r="W3" s="1201"/>
      <c r="X3" s="1201"/>
      <c r="Y3" s="1201"/>
      <c r="Z3" s="1201"/>
      <c r="AA3" s="1201"/>
      <c r="AB3" s="1201"/>
      <c r="AC3" s="1201"/>
      <c r="AD3" s="1201"/>
      <c r="AE3" s="1201"/>
      <c r="AF3" s="1201"/>
      <c r="AG3" s="1201"/>
      <c r="AH3" s="1201"/>
      <c r="AI3" s="1201"/>
    </row>
    <row r="4" spans="1:35" ht="13.5" customHeight="1" x14ac:dyDescent="0.15">
      <c r="A4" s="1201"/>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1201"/>
      <c r="AH4" s="1201"/>
      <c r="AI4" s="1201"/>
    </row>
    <row r="5" spans="1:35" ht="13.5" customHeight="1" x14ac:dyDescent="0.15">
      <c r="A5" s="1201"/>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1201"/>
      <c r="AF5" s="1201"/>
      <c r="AG5" s="1201"/>
      <c r="AH5" s="1201"/>
      <c r="AI5" s="1201"/>
    </row>
    <row r="6" spans="1:35" ht="13.5" customHeight="1" x14ac:dyDescent="0.15">
      <c r="A6" s="1199" t="s">
        <v>66</v>
      </c>
      <c r="B6" s="1199"/>
      <c r="C6" s="1199"/>
      <c r="D6" s="1199"/>
      <c r="E6" s="1199"/>
      <c r="F6" s="1199"/>
      <c r="G6" s="1199"/>
      <c r="H6" s="1199"/>
      <c r="I6" s="1199"/>
      <c r="J6" s="1199"/>
      <c r="K6" s="1199"/>
      <c r="L6" s="1199"/>
      <c r="M6" s="1199"/>
      <c r="N6" s="1199"/>
      <c r="O6" s="1199"/>
      <c r="P6" s="1199"/>
      <c r="Q6" s="1199"/>
      <c r="R6" s="1199"/>
      <c r="S6" s="1199"/>
      <c r="T6" s="1199"/>
      <c r="U6" s="1199"/>
      <c r="V6" s="1199"/>
      <c r="W6" s="1199"/>
      <c r="X6" s="1199"/>
      <c r="Y6" s="1199"/>
      <c r="Z6" s="1199"/>
      <c r="AA6" s="1199"/>
      <c r="AB6" s="1199"/>
      <c r="AC6" s="1199"/>
      <c r="AD6" s="1199"/>
      <c r="AE6" s="1199"/>
      <c r="AF6" s="1199"/>
      <c r="AG6" s="1199"/>
      <c r="AH6" s="1199"/>
      <c r="AI6" s="1199"/>
    </row>
    <row r="7" spans="1:35" ht="13.5" customHeight="1" x14ac:dyDescent="0.15"/>
    <row r="8" spans="1:35" ht="13.5" customHeight="1" x14ac:dyDescent="0.15">
      <c r="A8" s="116" t="s">
        <v>1060</v>
      </c>
      <c r="X8" s="114"/>
      <c r="Y8" s="114"/>
    </row>
    <row r="9" spans="1:35" ht="6.75" customHeight="1" x14ac:dyDescent="0.15">
      <c r="X9" s="114"/>
      <c r="Y9" s="114"/>
    </row>
    <row r="10" spans="1:35" ht="13.5" customHeight="1" x14ac:dyDescent="0.15">
      <c r="A10" s="116" t="s">
        <v>1061</v>
      </c>
    </row>
    <row r="11" spans="1:35" ht="6.75" customHeight="1" x14ac:dyDescent="0.15">
      <c r="X11" s="114"/>
      <c r="Y11" s="114"/>
    </row>
    <row r="12" spans="1:35" ht="13.5" customHeight="1" x14ac:dyDescent="0.15">
      <c r="A12" s="116" t="s">
        <v>35</v>
      </c>
      <c r="X12" s="114"/>
      <c r="Y12" s="114"/>
    </row>
    <row r="13" spans="1:35" ht="6.75" customHeight="1" x14ac:dyDescent="0.15">
      <c r="X13" s="114"/>
      <c r="Y13" s="114"/>
    </row>
    <row r="14" spans="1:35" ht="13.5" customHeight="1" x14ac:dyDescent="0.15">
      <c r="A14" s="116" t="s">
        <v>268</v>
      </c>
      <c r="X14" s="114"/>
      <c r="Y14" s="114"/>
    </row>
    <row r="15" spans="1:35" ht="13.5" customHeight="1" x14ac:dyDescent="0.15">
      <c r="D15" s="248"/>
      <c r="E15" s="248"/>
      <c r="X15" s="114"/>
      <c r="Y15" s="114"/>
    </row>
    <row r="16" spans="1:35" ht="13.5" customHeight="1" x14ac:dyDescent="0.15">
      <c r="D16" s="248"/>
      <c r="E16" s="248"/>
      <c r="X16" s="114"/>
      <c r="Y16" s="114"/>
    </row>
    <row r="17" spans="3:40" ht="13.5" customHeight="1" x14ac:dyDescent="0.15"/>
    <row r="18" spans="3:40" ht="13.5" customHeight="1" x14ac:dyDescent="0.15">
      <c r="C18" s="116" t="s">
        <v>269</v>
      </c>
      <c r="AM18" s="474" t="s">
        <v>1068</v>
      </c>
    </row>
    <row r="19" spans="3:40" ht="6.75" customHeight="1" x14ac:dyDescent="0.15">
      <c r="N19" s="164"/>
    </row>
    <row r="20" spans="3:40" ht="13.5" customHeight="1" x14ac:dyDescent="0.15">
      <c r="D20" s="116" t="s">
        <v>805</v>
      </c>
      <c r="N20" s="164"/>
    </row>
    <row r="21" spans="3:40" ht="13.5" customHeight="1" x14ac:dyDescent="0.15">
      <c r="N21" s="164"/>
      <c r="AM21" s="422"/>
    </row>
    <row r="22" spans="3:40" ht="13.5" customHeight="1" x14ac:dyDescent="0.15"/>
    <row r="23" spans="3:40" ht="13.5" customHeight="1" x14ac:dyDescent="0.15">
      <c r="Q23" s="249"/>
      <c r="R23" s="249"/>
      <c r="S23" s="249"/>
      <c r="T23" s="249"/>
      <c r="U23" s="249"/>
      <c r="V23" s="942" t="s">
        <v>964</v>
      </c>
      <c r="W23" s="942"/>
      <c r="X23" s="943"/>
      <c r="Y23" s="943"/>
      <c r="Z23" s="110" t="s">
        <v>212</v>
      </c>
      <c r="AA23" s="943"/>
      <c r="AB23" s="943"/>
      <c r="AC23" s="110" t="s">
        <v>125</v>
      </c>
      <c r="AD23" s="943"/>
      <c r="AE23" s="943"/>
      <c r="AF23" s="110" t="s">
        <v>214</v>
      </c>
      <c r="AM23" s="109" t="s">
        <v>1186</v>
      </c>
      <c r="AN23" s="109"/>
    </row>
    <row r="24" spans="3:40" ht="13.5" customHeight="1" x14ac:dyDescent="0.15">
      <c r="Q24" s="115"/>
      <c r="R24" s="115"/>
      <c r="T24" s="114"/>
      <c r="U24" s="114"/>
      <c r="W24" s="114"/>
      <c r="X24" s="114"/>
      <c r="AM24" s="109"/>
      <c r="AN24" s="109"/>
    </row>
    <row r="25" spans="3:40" ht="13.5" customHeight="1" x14ac:dyDescent="0.15">
      <c r="O25" s="114"/>
      <c r="P25" s="114"/>
      <c r="Q25" s="114"/>
      <c r="R25" s="114"/>
      <c r="S25" s="114"/>
      <c r="T25" s="114"/>
      <c r="U25" s="114"/>
      <c r="V25" s="212"/>
      <c r="W25" s="212"/>
      <c r="X25" s="212"/>
      <c r="Y25" s="212"/>
      <c r="Z25" s="212"/>
      <c r="AA25" s="212"/>
      <c r="AB25" s="212"/>
      <c r="AC25" s="212"/>
      <c r="AD25" s="212"/>
      <c r="AE25" s="212"/>
      <c r="AF25" s="212"/>
      <c r="AG25" s="212"/>
      <c r="AH25" s="212"/>
      <c r="AI25" s="212"/>
      <c r="AM25" s="422"/>
    </row>
    <row r="26" spans="3:40" ht="13.5" customHeight="1" x14ac:dyDescent="0.15">
      <c r="T26" s="115" t="s">
        <v>8</v>
      </c>
      <c r="V26" s="1203" t="str">
        <f>IF(確１面!V26="","",確１面!V26)</f>
        <v/>
      </c>
      <c r="W26" s="1203"/>
      <c r="X26" s="1203"/>
      <c r="Y26" s="1203"/>
      <c r="Z26" s="1203"/>
      <c r="AA26" s="1203"/>
      <c r="AB26" s="1203"/>
      <c r="AC26" s="1203"/>
      <c r="AD26" s="1203"/>
      <c r="AE26" s="1203"/>
      <c r="AF26" s="1203"/>
      <c r="AG26" s="1203"/>
      <c r="AH26" s="1203"/>
      <c r="AI26" s="1203"/>
    </row>
    <row r="27" spans="3:40" ht="6" customHeight="1" x14ac:dyDescent="0.15">
      <c r="R27" s="114"/>
      <c r="S27" s="114"/>
      <c r="T27" s="114"/>
      <c r="U27" s="114"/>
      <c r="V27" s="210"/>
      <c r="W27" s="210"/>
      <c r="X27" s="210"/>
      <c r="Y27" s="210"/>
      <c r="Z27" s="210"/>
      <c r="AA27" s="210"/>
      <c r="AB27" s="210"/>
      <c r="AC27" s="210"/>
      <c r="AD27" s="211"/>
      <c r="AE27" s="212"/>
      <c r="AF27" s="212"/>
    </row>
    <row r="28" spans="3:40" ht="13.5" customHeight="1" x14ac:dyDescent="0.15">
      <c r="F28" s="116" t="str">
        <f>IF(確１面!D28="","",確１面!D28)</f>
        <v/>
      </c>
      <c r="V28" s="1203" t="str">
        <f>IF(確１面!V28="","",確１面!V28)</f>
        <v/>
      </c>
      <c r="W28" s="1203"/>
      <c r="X28" s="1203"/>
      <c r="Y28" s="1203"/>
      <c r="Z28" s="1203"/>
      <c r="AA28" s="1203"/>
      <c r="AB28" s="1203"/>
      <c r="AC28" s="1203"/>
      <c r="AD28" s="1203"/>
      <c r="AE28" s="1203"/>
      <c r="AF28" s="1203"/>
      <c r="AG28" s="1203"/>
      <c r="AH28" s="1203"/>
      <c r="AI28" s="1203"/>
    </row>
    <row r="29" spans="3:40" ht="6" customHeight="1" x14ac:dyDescent="0.15">
      <c r="R29" s="114"/>
      <c r="S29" s="114"/>
      <c r="T29" s="114"/>
      <c r="U29" s="114"/>
      <c r="V29" s="210"/>
      <c r="W29" s="210"/>
      <c r="X29" s="210"/>
      <c r="Y29" s="210"/>
      <c r="Z29" s="210"/>
      <c r="AA29" s="210"/>
      <c r="AB29" s="210"/>
      <c r="AC29" s="210"/>
      <c r="AD29" s="211"/>
      <c r="AE29" s="212"/>
      <c r="AF29" s="212"/>
    </row>
    <row r="30" spans="3:40" ht="13.5" customHeight="1" x14ac:dyDescent="0.15">
      <c r="F30" s="116" t="str">
        <f>IF(確１面!D30="","",確１面!D30)</f>
        <v/>
      </c>
      <c r="V30" s="1203" t="str">
        <f>IF(確１面!V30="","",確１面!V30)</f>
        <v/>
      </c>
      <c r="W30" s="1203"/>
      <c r="X30" s="1203"/>
      <c r="Y30" s="1203"/>
      <c r="Z30" s="1203"/>
      <c r="AA30" s="1203"/>
      <c r="AB30" s="1203"/>
      <c r="AC30" s="1203"/>
      <c r="AD30" s="1203"/>
      <c r="AE30" s="1203"/>
      <c r="AF30" s="1203"/>
      <c r="AG30" s="1203"/>
      <c r="AH30" s="1203"/>
      <c r="AI30" s="1203"/>
    </row>
    <row r="31" spans="3:40" ht="6" customHeight="1" x14ac:dyDescent="0.15">
      <c r="R31" s="114"/>
      <c r="S31" s="114"/>
      <c r="T31" s="114"/>
      <c r="U31" s="114"/>
      <c r="V31" s="210"/>
      <c r="W31" s="210"/>
      <c r="X31" s="210"/>
      <c r="Y31" s="210"/>
      <c r="Z31" s="210"/>
      <c r="AA31" s="210"/>
      <c r="AB31" s="210"/>
      <c r="AC31" s="210"/>
      <c r="AD31" s="211"/>
      <c r="AE31" s="212"/>
      <c r="AF31" s="212"/>
    </row>
    <row r="32" spans="3:40" ht="12.75" customHeight="1" x14ac:dyDescent="0.15">
      <c r="R32" s="114"/>
      <c r="S32" s="114"/>
      <c r="T32" s="114"/>
      <c r="U32" s="114"/>
      <c r="V32" s="1203" t="str">
        <f>IF(確１面!V32="","",確１面!V32)</f>
        <v/>
      </c>
      <c r="W32" s="1203"/>
      <c r="X32" s="1203"/>
      <c r="Y32" s="1203"/>
      <c r="Z32" s="1203"/>
      <c r="AA32" s="1203"/>
      <c r="AB32" s="1203"/>
      <c r="AC32" s="1203"/>
      <c r="AD32" s="1203"/>
      <c r="AE32" s="1203"/>
      <c r="AF32" s="1203"/>
      <c r="AG32" s="1203"/>
      <c r="AH32" s="1203"/>
      <c r="AI32" s="1203"/>
    </row>
    <row r="33" spans="1:35" ht="6" customHeight="1" x14ac:dyDescent="0.15">
      <c r="R33" s="114"/>
      <c r="S33" s="114"/>
      <c r="T33" s="114"/>
      <c r="U33" s="114"/>
      <c r="V33" s="114"/>
      <c r="W33" s="114"/>
      <c r="X33" s="114"/>
      <c r="Y33" s="114"/>
      <c r="Z33" s="114"/>
      <c r="AA33" s="114"/>
      <c r="AB33" s="114"/>
      <c r="AC33" s="114"/>
      <c r="AD33" s="115"/>
    </row>
    <row r="34" spans="1:35" ht="6.75" customHeight="1" x14ac:dyDescent="0.15">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row>
    <row r="35" spans="1:35" ht="13.5" customHeight="1" x14ac:dyDescent="0.15">
      <c r="B35" s="116" t="s">
        <v>36</v>
      </c>
    </row>
    <row r="36" spans="1:35" ht="6.75" customHeight="1" x14ac:dyDescent="0.15"/>
    <row r="37" spans="1:35" ht="13.5" customHeight="1" x14ac:dyDescent="0.15">
      <c r="T37" s="250" t="s">
        <v>37</v>
      </c>
      <c r="V37" s="1248" t="str">
        <f>概１面!K144</f>
        <v/>
      </c>
      <c r="W37" s="1248"/>
      <c r="X37" s="1248"/>
      <c r="Y37" s="1248"/>
      <c r="Z37" s="1248"/>
      <c r="AA37" s="1248"/>
      <c r="AB37" s="1248"/>
      <c r="AC37" s="1248"/>
      <c r="AD37" s="1248"/>
      <c r="AE37" s="1248"/>
      <c r="AF37" s="1248"/>
      <c r="AG37" s="115"/>
    </row>
    <row r="38" spans="1:35" ht="6.75" customHeight="1" x14ac:dyDescent="0.15">
      <c r="A38" s="251"/>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row>
    <row r="39" spans="1:35" ht="6.7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ht="12.75" customHeight="1" x14ac:dyDescent="0.15"/>
    <row r="41" spans="1:35" ht="13.5" customHeight="1" x14ac:dyDescent="0.15">
      <c r="B41" s="252" t="s">
        <v>38</v>
      </c>
    </row>
    <row r="42" spans="1:35" ht="6.75" customHeight="1" x14ac:dyDescent="0.15">
      <c r="D42" s="252"/>
    </row>
    <row r="43" spans="1:35" ht="13.5" customHeight="1" x14ac:dyDescent="0.15">
      <c r="A43" s="252"/>
      <c r="B43" s="252"/>
      <c r="F43" s="162" t="s">
        <v>39</v>
      </c>
      <c r="G43" s="116" t="s">
        <v>40</v>
      </c>
      <c r="S43" s="162" t="s">
        <v>17</v>
      </c>
      <c r="T43" s="116" t="s">
        <v>41</v>
      </c>
      <c r="Z43" s="114"/>
    </row>
    <row r="44" spans="1:35" ht="6.75" customHeight="1" x14ac:dyDescent="0.15">
      <c r="A44" s="252"/>
      <c r="B44" s="252"/>
      <c r="X44" s="114"/>
    </row>
    <row r="45" spans="1:35" ht="13.5" customHeight="1" x14ac:dyDescent="0.15">
      <c r="A45" s="252"/>
      <c r="B45" s="252"/>
      <c r="F45" s="162" t="s">
        <v>17</v>
      </c>
      <c r="G45" s="116" t="s">
        <v>42</v>
      </c>
      <c r="O45" s="1250"/>
      <c r="P45" s="1250"/>
      <c r="Q45" s="1250"/>
      <c r="S45" s="162" t="s">
        <v>17</v>
      </c>
      <c r="T45" s="248" t="s">
        <v>43</v>
      </c>
      <c r="U45" s="114"/>
      <c r="W45" s="114"/>
      <c r="Z45" s="114"/>
    </row>
    <row r="46" spans="1:35" ht="6.75" customHeight="1" x14ac:dyDescent="0.15">
      <c r="A46" s="252"/>
      <c r="B46" s="252"/>
      <c r="S46" s="114"/>
      <c r="T46" s="114"/>
      <c r="U46" s="114"/>
      <c r="V46" s="114"/>
      <c r="W46" s="114"/>
      <c r="X46" s="114"/>
    </row>
    <row r="47" spans="1:35" ht="13.5" customHeight="1" x14ac:dyDescent="0.15">
      <c r="A47" s="252"/>
      <c r="B47" s="252"/>
      <c r="F47" s="162" t="s">
        <v>17</v>
      </c>
      <c r="G47" s="116" t="s">
        <v>314</v>
      </c>
      <c r="S47" s="162" t="s">
        <v>17</v>
      </c>
      <c r="T47" s="116" t="s">
        <v>313</v>
      </c>
    </row>
    <row r="48" spans="1:35" ht="13.5" customHeight="1" x14ac:dyDescent="0.15">
      <c r="A48" s="252"/>
      <c r="B48" s="252"/>
    </row>
    <row r="49" spans="1:51" ht="13.5" customHeight="1" x14ac:dyDescent="0.15">
      <c r="A49" s="252"/>
      <c r="B49" s="252"/>
    </row>
    <row r="50" spans="1:51" ht="13.5" customHeight="1" x14ac:dyDescent="0.15">
      <c r="A50" s="252"/>
      <c r="B50" s="252"/>
      <c r="AV50" s="116" t="s">
        <v>1316</v>
      </c>
    </row>
    <row r="51" spans="1:51" ht="13.5" customHeight="1" x14ac:dyDescent="0.15">
      <c r="A51" s="252"/>
      <c r="B51" s="252"/>
      <c r="AM51" s="427" t="s">
        <v>1315</v>
      </c>
      <c r="AN51" s="427"/>
      <c r="AO51" s="419"/>
      <c r="AP51" s="427"/>
      <c r="AQ51" s="419"/>
      <c r="AR51" s="419"/>
      <c r="AS51" s="427" t="s">
        <v>886</v>
      </c>
      <c r="AT51" s="427"/>
      <c r="AV51" s="419"/>
      <c r="AW51" s="419"/>
      <c r="AX51" s="427" t="s">
        <v>886</v>
      </c>
      <c r="AY51" s="427"/>
    </row>
    <row r="52" spans="1:51" ht="13.5" customHeight="1" x14ac:dyDescent="0.15">
      <c r="A52" s="253" t="s">
        <v>257</v>
      </c>
      <c r="B52" s="254"/>
      <c r="C52" s="254"/>
      <c r="D52" s="254"/>
      <c r="E52" s="254"/>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117"/>
      <c r="AF52" s="117"/>
      <c r="AG52" s="117"/>
      <c r="AH52" s="117"/>
      <c r="AI52" s="256"/>
      <c r="AM52" s="692" t="s">
        <v>887</v>
      </c>
      <c r="AN52" s="692"/>
      <c r="AO52" s="692"/>
      <c r="AP52" s="692"/>
      <c r="AQ52" s="692" t="s">
        <v>967</v>
      </c>
      <c r="AR52" s="692"/>
      <c r="AS52" s="733" t="s">
        <v>968</v>
      </c>
      <c r="AT52" s="733"/>
      <c r="AV52" s="692" t="s">
        <v>967</v>
      </c>
      <c r="AW52" s="692"/>
      <c r="AX52" s="733" t="s">
        <v>968</v>
      </c>
      <c r="AY52" s="733"/>
    </row>
    <row r="53" spans="1:51" ht="13.5" customHeight="1" x14ac:dyDescent="0.15">
      <c r="A53" s="257"/>
      <c r="B53" s="110"/>
      <c r="C53" s="110"/>
      <c r="D53" s="110"/>
      <c r="E53" s="110"/>
      <c r="F53" s="110"/>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I53" s="258"/>
      <c r="AM53" s="733" t="s">
        <v>889</v>
      </c>
      <c r="AN53" s="733"/>
      <c r="AO53" s="733"/>
      <c r="AP53" s="733"/>
      <c r="AQ53" s="1187">
        <v>25000</v>
      </c>
      <c r="AR53" s="1187"/>
      <c r="AS53" s="1187">
        <v>32000</v>
      </c>
      <c r="AT53" s="1187"/>
      <c r="AV53" s="1187">
        <v>23000</v>
      </c>
      <c r="AW53" s="1187"/>
      <c r="AX53" s="1187">
        <v>30000</v>
      </c>
      <c r="AY53" s="1187"/>
    </row>
    <row r="54" spans="1:51" ht="13.5" customHeight="1" x14ac:dyDescent="0.15">
      <c r="A54" s="257"/>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I54" s="258"/>
      <c r="AM54" s="733" t="s">
        <v>891</v>
      </c>
      <c r="AN54" s="733"/>
      <c r="AO54" s="733"/>
      <c r="AP54" s="733"/>
      <c r="AQ54" s="1187">
        <v>34000</v>
      </c>
      <c r="AR54" s="1187"/>
      <c r="AS54" s="1187">
        <v>41000</v>
      </c>
      <c r="AT54" s="1187"/>
      <c r="AV54" s="1187">
        <v>32000</v>
      </c>
      <c r="AW54" s="1187"/>
      <c r="AX54" s="1187">
        <v>39000</v>
      </c>
      <c r="AY54" s="1187"/>
    </row>
    <row r="55" spans="1:51" ht="13.5" customHeight="1" x14ac:dyDescent="0.15">
      <c r="A55" s="259"/>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51"/>
      <c r="AF55" s="251"/>
      <c r="AG55" s="251"/>
      <c r="AH55" s="251"/>
      <c r="AI55" s="261"/>
      <c r="AM55" s="733" t="s">
        <v>893</v>
      </c>
      <c r="AN55" s="733"/>
      <c r="AO55" s="733"/>
      <c r="AP55" s="733"/>
      <c r="AQ55" s="1187">
        <v>44000</v>
      </c>
      <c r="AR55" s="1187"/>
      <c r="AS55" s="1187">
        <v>55000</v>
      </c>
      <c r="AT55" s="1187"/>
      <c r="AV55" s="1187">
        <v>42000</v>
      </c>
      <c r="AW55" s="1187"/>
      <c r="AX55" s="1187">
        <v>53000</v>
      </c>
      <c r="AY55" s="1187"/>
    </row>
    <row r="56" spans="1:51" ht="13.5" customHeight="1" x14ac:dyDescent="0.15">
      <c r="A56" s="14" t="s">
        <v>9</v>
      </c>
      <c r="B56" s="15"/>
      <c r="C56" s="15"/>
      <c r="D56" s="15"/>
      <c r="E56" s="15"/>
      <c r="F56" s="15"/>
      <c r="G56" s="15"/>
      <c r="H56" s="16"/>
      <c r="I56" s="15" t="s">
        <v>45</v>
      </c>
      <c r="J56" s="15"/>
      <c r="K56" s="15"/>
      <c r="L56" s="15"/>
      <c r="M56" s="15"/>
      <c r="N56" s="169"/>
      <c r="O56" s="15" t="s">
        <v>46</v>
      </c>
      <c r="P56" s="15"/>
      <c r="Q56" s="15"/>
      <c r="R56" s="15"/>
      <c r="S56" s="165"/>
      <c r="T56" s="15"/>
      <c r="U56" s="16"/>
      <c r="V56" s="15" t="s">
        <v>258</v>
      </c>
      <c r="W56" s="15"/>
      <c r="X56" s="165"/>
      <c r="Y56" s="15"/>
      <c r="Z56" s="15"/>
      <c r="AA56" s="15"/>
      <c r="AB56" s="14" t="s">
        <v>315</v>
      </c>
      <c r="AC56" s="15"/>
      <c r="AD56" s="15"/>
      <c r="AE56" s="165"/>
      <c r="AF56" s="165"/>
      <c r="AG56" s="165"/>
      <c r="AH56" s="165"/>
      <c r="AI56" s="169"/>
      <c r="AM56" s="733" t="s">
        <v>894</v>
      </c>
      <c r="AN56" s="733"/>
      <c r="AO56" s="733"/>
      <c r="AP56" s="733"/>
      <c r="AQ56" s="1190">
        <v>85000</v>
      </c>
      <c r="AR56" s="1190"/>
      <c r="AS56" s="1190"/>
      <c r="AT56" s="1190"/>
      <c r="AV56" s="1190">
        <v>82000</v>
      </c>
      <c r="AW56" s="1190"/>
      <c r="AX56" s="1190"/>
      <c r="AY56" s="1190"/>
    </row>
    <row r="57" spans="1:51" ht="13.5" customHeight="1" x14ac:dyDescent="0.15">
      <c r="A57" s="171"/>
      <c r="B57" s="18"/>
      <c r="C57" s="18"/>
      <c r="D57" s="18"/>
      <c r="E57" s="18"/>
      <c r="F57" s="18"/>
      <c r="G57" s="18"/>
      <c r="H57" s="19"/>
      <c r="I57" s="17"/>
      <c r="J57" s="18"/>
      <c r="K57" s="18"/>
      <c r="L57" s="18"/>
      <c r="M57" s="18"/>
      <c r="N57" s="19"/>
      <c r="O57" s="17"/>
      <c r="P57" s="18"/>
      <c r="Q57" s="18"/>
      <c r="R57" s="18"/>
      <c r="S57" s="18"/>
      <c r="T57" s="18"/>
      <c r="U57" s="19"/>
      <c r="V57" s="18"/>
      <c r="W57" s="18"/>
      <c r="X57" s="168"/>
      <c r="Y57" s="18"/>
      <c r="Z57" s="18"/>
      <c r="AA57" s="18"/>
      <c r="AB57" s="17"/>
      <c r="AC57" s="18"/>
      <c r="AD57" s="18"/>
      <c r="AE57" s="168"/>
      <c r="AF57" s="168"/>
      <c r="AG57" s="168"/>
      <c r="AH57" s="168"/>
      <c r="AI57" s="172"/>
      <c r="AM57" s="733" t="s">
        <v>895</v>
      </c>
      <c r="AN57" s="733"/>
      <c r="AO57" s="733"/>
      <c r="AP57" s="733"/>
      <c r="AQ57" s="1190">
        <v>115000</v>
      </c>
      <c r="AR57" s="1190"/>
      <c r="AS57" s="1190"/>
      <c r="AT57" s="1190"/>
      <c r="AV57" s="1190">
        <v>113000</v>
      </c>
      <c r="AW57" s="1190"/>
      <c r="AX57" s="1190"/>
      <c r="AY57" s="1190"/>
    </row>
    <row r="58" spans="1:51" ht="13.5" customHeight="1" x14ac:dyDescent="0.15">
      <c r="A58" s="333" t="s">
        <v>966</v>
      </c>
      <c r="B58" s="334"/>
      <c r="C58" s="334"/>
      <c r="D58" s="334"/>
      <c r="E58" s="334"/>
      <c r="F58" s="334"/>
      <c r="G58" s="334"/>
      <c r="H58" s="335"/>
      <c r="I58" s="28" t="s">
        <v>274</v>
      </c>
      <c r="J58" s="28"/>
      <c r="K58" s="28"/>
      <c r="L58" s="28"/>
      <c r="M58" s="28"/>
      <c r="N58" s="28"/>
      <c r="O58" s="25" t="s">
        <v>275</v>
      </c>
      <c r="P58" s="28"/>
      <c r="Q58" s="28"/>
      <c r="R58" s="28"/>
      <c r="S58" s="28"/>
      <c r="T58" s="28"/>
      <c r="U58" s="40"/>
      <c r="V58" s="28" t="s">
        <v>277</v>
      </c>
      <c r="W58" s="28"/>
      <c r="X58" s="48"/>
      <c r="Y58" s="28"/>
      <c r="Z58" s="28"/>
      <c r="AA58" s="28"/>
      <c r="AB58" s="333" t="s">
        <v>966</v>
      </c>
      <c r="AC58" s="334"/>
      <c r="AD58" s="334"/>
      <c r="AE58" s="334"/>
      <c r="AF58" s="334"/>
      <c r="AG58" s="334"/>
      <c r="AH58" s="334"/>
      <c r="AI58" s="335"/>
      <c r="AM58" s="733" t="s">
        <v>896</v>
      </c>
      <c r="AN58" s="733"/>
      <c r="AO58" s="733"/>
      <c r="AP58" s="733"/>
      <c r="AQ58" s="1190">
        <v>170000</v>
      </c>
      <c r="AR58" s="1190"/>
      <c r="AS58" s="1190"/>
      <c r="AT58" s="1190"/>
      <c r="AV58" s="1190">
        <v>165000</v>
      </c>
      <c r="AW58" s="1190"/>
      <c r="AX58" s="1190"/>
      <c r="AY58" s="1190"/>
    </row>
    <row r="59" spans="1:51" ht="13.5" customHeight="1" x14ac:dyDescent="0.15">
      <c r="A59" s="173"/>
      <c r="B59" s="5"/>
      <c r="C59" s="5"/>
      <c r="D59" s="5"/>
      <c r="E59" s="5"/>
      <c r="F59" s="5"/>
      <c r="G59" s="5"/>
      <c r="H59" s="21"/>
      <c r="I59" s="28"/>
      <c r="J59" s="28"/>
      <c r="K59" s="28"/>
      <c r="L59" s="28"/>
      <c r="M59" s="28"/>
      <c r="N59" s="28"/>
      <c r="O59" s="25"/>
      <c r="P59" s="28"/>
      <c r="Q59" s="28" t="s">
        <v>212</v>
      </c>
      <c r="R59" s="28"/>
      <c r="S59" s="28" t="s">
        <v>125</v>
      </c>
      <c r="T59" s="28"/>
      <c r="U59" s="40" t="s">
        <v>214</v>
      </c>
      <c r="V59" s="28"/>
      <c r="W59" s="28"/>
      <c r="X59" s="48"/>
      <c r="Y59" s="28"/>
      <c r="Z59" s="28"/>
      <c r="AA59" s="28"/>
      <c r="AB59" s="20"/>
      <c r="AC59" s="5"/>
      <c r="AD59" s="5"/>
      <c r="AE59" s="36"/>
      <c r="AF59" s="36"/>
      <c r="AG59" s="36"/>
      <c r="AH59" s="36"/>
      <c r="AI59" s="170"/>
      <c r="AM59" s="733" t="s">
        <v>897</v>
      </c>
      <c r="AN59" s="733"/>
      <c r="AO59" s="733"/>
      <c r="AP59" s="733"/>
      <c r="AQ59" s="1190">
        <v>210000</v>
      </c>
      <c r="AR59" s="1190"/>
      <c r="AS59" s="1190"/>
      <c r="AT59" s="1190"/>
      <c r="AV59" s="1190">
        <v>205000</v>
      </c>
      <c r="AW59" s="1190"/>
      <c r="AX59" s="1190"/>
      <c r="AY59" s="1190"/>
    </row>
    <row r="60" spans="1:51" ht="13.5" customHeight="1" x14ac:dyDescent="0.15">
      <c r="A60" s="174"/>
      <c r="B60" s="18"/>
      <c r="C60" s="18"/>
      <c r="D60" s="18"/>
      <c r="E60" s="18"/>
      <c r="F60" s="18"/>
      <c r="G60" s="18"/>
      <c r="H60" s="19"/>
      <c r="I60" s="28"/>
      <c r="J60" s="28" t="s">
        <v>271</v>
      </c>
      <c r="K60" s="28"/>
      <c r="L60" s="28"/>
      <c r="M60" s="28"/>
      <c r="N60" s="28"/>
      <c r="O60" s="25"/>
      <c r="P60" s="28"/>
      <c r="Q60" s="28"/>
      <c r="R60" s="28"/>
      <c r="S60" s="28"/>
      <c r="T60" s="28"/>
      <c r="U60" s="40"/>
      <c r="V60" s="28"/>
      <c r="W60" s="28"/>
      <c r="X60" s="48"/>
      <c r="Y60" s="28"/>
      <c r="Z60" s="28"/>
      <c r="AA60" s="28"/>
      <c r="AB60" s="17"/>
      <c r="AC60" s="18"/>
      <c r="AD60" s="18"/>
      <c r="AE60" s="168"/>
      <c r="AF60" s="168"/>
      <c r="AG60" s="168"/>
      <c r="AH60" s="168"/>
      <c r="AI60" s="172"/>
      <c r="AM60" s="733" t="s">
        <v>899</v>
      </c>
      <c r="AN60" s="733"/>
      <c r="AO60" s="733"/>
      <c r="AP60" s="733"/>
      <c r="AQ60" s="1190">
        <v>275000</v>
      </c>
      <c r="AR60" s="1190"/>
      <c r="AS60" s="1190"/>
      <c r="AT60" s="1190"/>
      <c r="AV60" s="1190">
        <v>270000</v>
      </c>
      <c r="AW60" s="1190"/>
      <c r="AX60" s="1190"/>
      <c r="AY60" s="1190"/>
    </row>
    <row r="61" spans="1:51" ht="13.5" customHeight="1" x14ac:dyDescent="0.15">
      <c r="A61" s="336" t="s">
        <v>809</v>
      </c>
      <c r="B61" s="165"/>
      <c r="C61" s="165"/>
      <c r="D61" s="165"/>
      <c r="E61" s="165"/>
      <c r="F61" s="165"/>
      <c r="G61" s="165"/>
      <c r="H61" s="169" t="s">
        <v>810</v>
      </c>
      <c r="I61" s="48"/>
      <c r="J61" s="28"/>
      <c r="K61" s="28"/>
      <c r="L61" s="28"/>
      <c r="M61" s="28"/>
      <c r="N61" s="28"/>
      <c r="O61" s="25"/>
      <c r="P61" s="28"/>
      <c r="Q61" s="28"/>
      <c r="R61" s="28"/>
      <c r="S61" s="28"/>
      <c r="T61" s="28"/>
      <c r="U61" s="40"/>
      <c r="V61" s="28"/>
      <c r="W61" s="28"/>
      <c r="X61" s="48"/>
      <c r="Y61" s="28"/>
      <c r="Z61" s="28"/>
      <c r="AA61" s="28"/>
      <c r="AB61" s="14" t="s">
        <v>665</v>
      </c>
      <c r="AC61" s="15"/>
      <c r="AD61" s="15"/>
      <c r="AE61" s="15"/>
      <c r="AF61" s="15"/>
      <c r="AG61" s="15"/>
      <c r="AH61" s="15"/>
      <c r="AI61" s="209" t="s">
        <v>160</v>
      </c>
      <c r="AM61" s="733" t="s">
        <v>900</v>
      </c>
      <c r="AN61" s="733"/>
      <c r="AO61" s="733"/>
      <c r="AP61" s="733"/>
      <c r="AQ61" s="1190">
        <v>335000</v>
      </c>
      <c r="AR61" s="1190"/>
      <c r="AS61" s="1190"/>
      <c r="AT61" s="1190"/>
      <c r="AV61" s="1190">
        <v>330000</v>
      </c>
      <c r="AW61" s="1190"/>
      <c r="AX61" s="1190"/>
      <c r="AY61" s="1190"/>
    </row>
    <row r="62" spans="1:51" ht="13.5" customHeight="1" x14ac:dyDescent="0.15">
      <c r="A62" s="173"/>
      <c r="B62" s="5"/>
      <c r="C62" s="5"/>
      <c r="D62" s="5"/>
      <c r="E62" s="5"/>
      <c r="F62" s="5"/>
      <c r="G62" s="5"/>
      <c r="H62" s="21"/>
      <c r="I62" s="28"/>
      <c r="J62" s="28" t="s">
        <v>31</v>
      </c>
      <c r="K62" s="28"/>
      <c r="L62" s="28" t="s">
        <v>26</v>
      </c>
      <c r="M62" s="28"/>
      <c r="N62" s="28"/>
      <c r="O62" s="25"/>
      <c r="P62" s="28"/>
      <c r="Q62" s="28"/>
      <c r="R62" s="28"/>
      <c r="S62" s="28"/>
      <c r="T62" s="28"/>
      <c r="U62" s="40"/>
      <c r="V62" s="25"/>
      <c r="W62" s="28"/>
      <c r="X62" s="48"/>
      <c r="Y62" s="28"/>
      <c r="Z62" s="28"/>
      <c r="AA62" s="28"/>
      <c r="AB62" s="20"/>
      <c r="AC62" s="5"/>
      <c r="AD62" s="5"/>
      <c r="AE62" s="36"/>
      <c r="AF62" s="36"/>
      <c r="AG62" s="36"/>
      <c r="AH62" s="36"/>
      <c r="AI62" s="170"/>
    </row>
    <row r="63" spans="1:51" ht="13.5" customHeight="1" x14ac:dyDescent="0.15">
      <c r="A63" s="174"/>
      <c r="B63" s="18"/>
      <c r="C63" s="18"/>
      <c r="D63" s="18"/>
      <c r="E63" s="18"/>
      <c r="F63" s="18"/>
      <c r="G63" s="18"/>
      <c r="H63" s="19"/>
      <c r="I63" s="28"/>
      <c r="J63" s="28"/>
      <c r="K63" s="28"/>
      <c r="L63" s="28" t="s">
        <v>272</v>
      </c>
      <c r="M63" s="28"/>
      <c r="N63" s="28"/>
      <c r="O63" s="25" t="s">
        <v>276</v>
      </c>
      <c r="P63" s="28"/>
      <c r="Q63" s="28"/>
      <c r="R63" s="28"/>
      <c r="S63" s="28"/>
      <c r="T63" s="28"/>
      <c r="U63" s="40"/>
      <c r="V63" s="25"/>
      <c r="W63" s="28"/>
      <c r="X63" s="48"/>
      <c r="Y63" s="28"/>
      <c r="Z63" s="28"/>
      <c r="AA63" s="28"/>
      <c r="AB63" s="17"/>
      <c r="AC63" s="18"/>
      <c r="AD63" s="18"/>
      <c r="AE63" s="168"/>
      <c r="AF63" s="168"/>
      <c r="AG63" s="168"/>
      <c r="AH63" s="168"/>
      <c r="AI63" s="172"/>
      <c r="AM63" s="116" t="s">
        <v>1317</v>
      </c>
    </row>
    <row r="64" spans="1:51" ht="13.5" customHeight="1" x14ac:dyDescent="0.15">
      <c r="A64" s="20" t="s">
        <v>1066</v>
      </c>
      <c r="B64" s="5"/>
      <c r="C64" s="5"/>
      <c r="D64" s="5"/>
      <c r="E64" s="5"/>
      <c r="F64" s="5"/>
      <c r="G64" s="5"/>
      <c r="H64" s="21"/>
      <c r="I64" s="28"/>
      <c r="J64" s="28"/>
      <c r="K64" s="28"/>
      <c r="L64" s="28" t="s">
        <v>27</v>
      </c>
      <c r="M64" s="28"/>
      <c r="N64" s="28"/>
      <c r="O64" s="25"/>
      <c r="P64" s="28"/>
      <c r="Q64" s="28" t="s">
        <v>212</v>
      </c>
      <c r="R64" s="28"/>
      <c r="S64" s="28" t="s">
        <v>126</v>
      </c>
      <c r="T64" s="28"/>
      <c r="U64" s="40" t="s">
        <v>214</v>
      </c>
      <c r="V64" s="28"/>
      <c r="W64" s="28"/>
      <c r="X64" s="48"/>
      <c r="Y64" s="28"/>
      <c r="Z64" s="28"/>
      <c r="AA64" s="28"/>
      <c r="AB64" s="20" t="s">
        <v>1066</v>
      </c>
      <c r="AC64" s="5"/>
      <c r="AD64" s="5"/>
      <c r="AE64" s="36"/>
      <c r="AF64" s="36"/>
      <c r="AG64" s="36"/>
      <c r="AH64" s="36"/>
      <c r="AI64" s="170"/>
    </row>
    <row r="65" spans="1:43" ht="13.5" customHeight="1" x14ac:dyDescent="0.15">
      <c r="A65" s="173"/>
      <c r="B65" s="5"/>
      <c r="C65" s="5"/>
      <c r="D65" s="5"/>
      <c r="E65" s="5"/>
      <c r="F65" s="5"/>
      <c r="G65" s="5"/>
      <c r="H65" s="21"/>
      <c r="I65" s="28"/>
      <c r="J65" s="28"/>
      <c r="K65" s="28"/>
      <c r="L65" s="28" t="s">
        <v>273</v>
      </c>
      <c r="M65" s="28"/>
      <c r="N65" s="28"/>
      <c r="O65" s="25"/>
      <c r="P65" s="28"/>
      <c r="Q65" s="28"/>
      <c r="R65" s="28"/>
      <c r="S65" s="28"/>
      <c r="T65" s="28"/>
      <c r="U65" s="40"/>
      <c r="V65" s="28"/>
      <c r="W65" s="28"/>
      <c r="X65" s="28"/>
      <c r="Y65" s="28"/>
      <c r="Z65" s="28"/>
      <c r="AA65" s="28"/>
      <c r="AB65" s="20"/>
      <c r="AC65" s="5"/>
      <c r="AD65" s="5"/>
      <c r="AE65" s="36"/>
      <c r="AF65" s="36"/>
      <c r="AG65" s="36"/>
      <c r="AH65" s="36"/>
      <c r="AI65" s="170"/>
    </row>
    <row r="66" spans="1:43" ht="13.5" customHeight="1" x14ac:dyDescent="0.15">
      <c r="A66" s="174"/>
      <c r="B66" s="18"/>
      <c r="C66" s="18"/>
      <c r="D66" s="18"/>
      <c r="E66" s="18"/>
      <c r="F66" s="18"/>
      <c r="G66" s="18"/>
      <c r="H66" s="19"/>
      <c r="I66" s="42"/>
      <c r="J66" s="42"/>
      <c r="K66" s="42"/>
      <c r="L66" s="42"/>
      <c r="M66" s="42"/>
      <c r="N66" s="42"/>
      <c r="O66" s="41"/>
      <c r="P66" s="42"/>
      <c r="Q66" s="42"/>
      <c r="R66" s="42"/>
      <c r="S66" s="42"/>
      <c r="T66" s="42"/>
      <c r="U66" s="43"/>
      <c r="V66" s="42"/>
      <c r="W66" s="42"/>
      <c r="X66" s="42"/>
      <c r="Y66" s="42"/>
      <c r="Z66" s="42"/>
      <c r="AA66" s="42"/>
      <c r="AB66" s="17"/>
      <c r="AC66" s="18"/>
      <c r="AD66" s="18"/>
      <c r="AE66" s="168"/>
      <c r="AF66" s="168"/>
      <c r="AG66" s="168"/>
      <c r="AH66" s="168"/>
      <c r="AI66" s="172"/>
    </row>
    <row r="67" spans="1:43" ht="13.5" customHeight="1" x14ac:dyDescent="0.15">
      <c r="A67" s="117"/>
      <c r="B67" s="268"/>
      <c r="C67" s="268"/>
      <c r="D67" s="268"/>
      <c r="E67" s="268"/>
      <c r="F67" s="268"/>
      <c r="G67" s="268"/>
      <c r="H67" s="268"/>
      <c r="I67" s="255"/>
      <c r="J67" s="255"/>
      <c r="K67" s="255"/>
      <c r="L67" s="255"/>
      <c r="M67" s="255"/>
      <c r="N67" s="255"/>
      <c r="O67" s="255"/>
      <c r="P67" s="255"/>
      <c r="Q67" s="255"/>
      <c r="R67" s="255"/>
      <c r="S67" s="255"/>
      <c r="T67" s="255"/>
      <c r="U67" s="255"/>
      <c r="V67" s="255"/>
      <c r="W67" s="255"/>
      <c r="X67" s="268"/>
      <c r="Y67" s="268"/>
      <c r="Z67" s="268"/>
      <c r="AA67" s="268"/>
      <c r="AB67" s="268"/>
      <c r="AC67" s="268"/>
      <c r="AD67" s="268"/>
      <c r="AE67" s="117"/>
      <c r="AF67" s="117"/>
      <c r="AG67" s="117"/>
      <c r="AH67" s="117"/>
      <c r="AI67" s="117"/>
    </row>
    <row r="68" spans="1:43" ht="13.5" customHeight="1" x14ac:dyDescent="0.15">
      <c r="F68" s="265"/>
      <c r="G68" s="48" t="s">
        <v>508</v>
      </c>
      <c r="H68" s="36"/>
      <c r="I68" s="36"/>
      <c r="J68" s="36"/>
      <c r="K68" s="36"/>
      <c r="L68" s="36"/>
      <c r="M68" s="36"/>
      <c r="N68" s="48"/>
      <c r="O68" s="36"/>
      <c r="P68" s="1247"/>
      <c r="Q68" s="1247"/>
      <c r="R68" s="1247"/>
      <c r="S68" s="1247"/>
      <c r="T68" s="1247"/>
      <c r="U68" s="1247"/>
      <c r="V68" s="1247"/>
      <c r="W68" s="48" t="s">
        <v>156</v>
      </c>
      <c r="X68" s="36"/>
      <c r="Y68" s="1197"/>
      <c r="Z68" s="1197"/>
      <c r="AA68" s="1197"/>
      <c r="AB68" s="1197"/>
      <c r="AC68" s="1197"/>
      <c r="AD68" s="1197"/>
      <c r="AE68" s="1197"/>
      <c r="AF68" s="36"/>
      <c r="AG68" s="36"/>
      <c r="AH68" s="36"/>
      <c r="AI68" s="36"/>
      <c r="AJ68" s="35"/>
      <c r="AK68" s="35"/>
      <c r="AL68" s="35"/>
      <c r="AM68" s="3" t="s">
        <v>912</v>
      </c>
      <c r="AN68" s="3"/>
      <c r="AO68" s="35"/>
      <c r="AP68" s="35"/>
      <c r="AQ68" s="35"/>
    </row>
    <row r="69" spans="1:43" ht="13.5" customHeight="1" x14ac:dyDescent="0.15">
      <c r="F69" s="265"/>
      <c r="G69" s="265"/>
      <c r="N69" s="265"/>
      <c r="P69" s="1248"/>
      <c r="Q69" s="1248"/>
      <c r="R69" s="1248"/>
      <c r="S69" s="1248"/>
      <c r="T69" s="1248"/>
      <c r="U69" s="1248"/>
      <c r="V69" s="1248"/>
      <c r="W69" s="265"/>
      <c r="Y69" s="1249"/>
      <c r="Z69" s="1249"/>
      <c r="AA69" s="1249"/>
      <c r="AB69" s="1249"/>
      <c r="AC69" s="1249"/>
      <c r="AD69" s="1249"/>
      <c r="AE69" s="1249"/>
      <c r="AN69" s="35" t="s">
        <v>913</v>
      </c>
    </row>
    <row r="70" spans="1:43" ht="18" customHeight="1" thickBot="1" x14ac:dyDescent="0.2"/>
    <row r="71" spans="1:43" ht="18" customHeight="1" thickTop="1" x14ac:dyDescent="0.15">
      <c r="AJ71" s="356"/>
      <c r="AK71" s="357"/>
    </row>
    <row r="72" spans="1:43" ht="18" customHeight="1" x14ac:dyDescent="0.15">
      <c r="AJ72" s="358"/>
    </row>
  </sheetData>
  <sheetProtection algorithmName="SHA-512" hashValue="SIpqQ5NuKfrZwI7K4kGvMY/GBUtaboUvkgVaIfsoMk+CGQoch9G/Bjm5/9gOt1PfjEPO/iBEA5BuYrMsZTwglg==" saltValue="py765/OwA18kJobwynubdw==" spinCount="100000" sheet="1" objects="1" scenarios="1"/>
  <protectedRanges>
    <protectedRange sqref="AA23 AD23 X23" name="範囲5"/>
    <protectedRange sqref="P68:V68 Y68:AE68" name="範囲1_1"/>
    <protectedRange sqref="V37" name="範囲1"/>
    <protectedRange sqref="F43 F45 F47 S43 S45 S47" name="範囲2"/>
    <protectedRange sqref="P69:V69 Y69:AE69" name="範囲3"/>
  </protectedRanges>
  <mergeCells count="54">
    <mergeCell ref="AV59:AY59"/>
    <mergeCell ref="AV60:AY60"/>
    <mergeCell ref="AV61:AY61"/>
    <mergeCell ref="AV55:AW55"/>
    <mergeCell ref="AX55:AY55"/>
    <mergeCell ref="AV56:AY56"/>
    <mergeCell ref="AV57:AY57"/>
    <mergeCell ref="AV58:AY58"/>
    <mergeCell ref="AV52:AW52"/>
    <mergeCell ref="AX52:AY52"/>
    <mergeCell ref="AV53:AW53"/>
    <mergeCell ref="AX53:AY53"/>
    <mergeCell ref="AV54:AW54"/>
    <mergeCell ref="AX54:AY54"/>
    <mergeCell ref="AM59:AP59"/>
    <mergeCell ref="AQ59:AT59"/>
    <mergeCell ref="AM60:AP60"/>
    <mergeCell ref="AQ60:AT60"/>
    <mergeCell ref="AM61:AP61"/>
    <mergeCell ref="AQ61:AT61"/>
    <mergeCell ref="AM56:AP56"/>
    <mergeCell ref="AQ56:AT56"/>
    <mergeCell ref="AM57:AP57"/>
    <mergeCell ref="AQ57:AT57"/>
    <mergeCell ref="AM58:AP58"/>
    <mergeCell ref="AQ58:AT58"/>
    <mergeCell ref="AM54:AP54"/>
    <mergeCell ref="AQ54:AR54"/>
    <mergeCell ref="AS54:AT54"/>
    <mergeCell ref="AM55:AP55"/>
    <mergeCell ref="AQ55:AR55"/>
    <mergeCell ref="AS55:AT55"/>
    <mergeCell ref="AM52:AP52"/>
    <mergeCell ref="AQ52:AR52"/>
    <mergeCell ref="AS52:AT52"/>
    <mergeCell ref="AM53:AP53"/>
    <mergeCell ref="AQ53:AR53"/>
    <mergeCell ref="AS53:AT53"/>
    <mergeCell ref="A3:AI5"/>
    <mergeCell ref="V23:W23"/>
    <mergeCell ref="V26:AI26"/>
    <mergeCell ref="V28:AI28"/>
    <mergeCell ref="A6:AI6"/>
    <mergeCell ref="AD23:AE23"/>
    <mergeCell ref="AA23:AB23"/>
    <mergeCell ref="X23:Y23"/>
    <mergeCell ref="V30:AI30"/>
    <mergeCell ref="P68:V68"/>
    <mergeCell ref="Y68:AE68"/>
    <mergeCell ref="P69:V69"/>
    <mergeCell ref="Y69:AE69"/>
    <mergeCell ref="V37:AF37"/>
    <mergeCell ref="O45:Q45"/>
    <mergeCell ref="V32:AI32"/>
  </mergeCells>
  <phoneticPr fontId="2"/>
  <conditionalFormatting sqref="P68:V68 Y68:AE68">
    <cfRule type="containsBlanks" dxfId="0" priority="1" stopIfTrue="1">
      <formula>LEN(TRIM(P68))=0</formula>
    </cfRule>
  </conditionalFormatting>
  <dataValidations count="1">
    <dataValidation type="list" allowBlank="1" showInputMessage="1" showErrorMessage="1" sqref="F43 F47 S47 S45 S43 F45" xr:uid="{00000000-0002-0000-1F00-000000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AG43"/>
  <sheetViews>
    <sheetView workbookViewId="0">
      <selection activeCell="D3" sqref="D3:I4"/>
    </sheetView>
  </sheetViews>
  <sheetFormatPr defaultRowHeight="13.5" x14ac:dyDescent="0.15"/>
  <cols>
    <col min="1" max="1" width="5" customWidth="1"/>
    <col min="2" max="10" width="2.625" customWidth="1"/>
    <col min="12" max="20" width="2.625" customWidth="1"/>
    <col min="21" max="21" width="4.375" customWidth="1"/>
    <col min="22" max="22" width="3.5" customWidth="1"/>
  </cols>
  <sheetData>
    <row r="1" spans="1:33" x14ac:dyDescent="0.15">
      <c r="A1" s="616"/>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row>
    <row r="2" spans="1:33" ht="14.25" x14ac:dyDescent="0.15">
      <c r="A2" s="616"/>
      <c r="B2" s="617" t="s">
        <v>898</v>
      </c>
      <c r="C2" s="618"/>
      <c r="D2" s="618"/>
      <c r="E2" s="618"/>
      <c r="F2" s="618"/>
      <c r="G2" s="619"/>
      <c r="H2" s="619"/>
      <c r="I2" s="619"/>
      <c r="J2" s="620"/>
      <c r="K2" s="616"/>
      <c r="L2" s="621" t="s">
        <v>1291</v>
      </c>
      <c r="M2" s="622" t="s">
        <v>1391</v>
      </c>
      <c r="N2" s="616"/>
      <c r="O2" s="616"/>
      <c r="P2" s="616"/>
      <c r="Q2" s="616"/>
      <c r="R2" s="616"/>
      <c r="S2" s="616"/>
      <c r="T2" s="616"/>
      <c r="U2" s="616"/>
      <c r="V2" s="621"/>
      <c r="W2" s="622"/>
      <c r="X2" s="616"/>
      <c r="Y2" s="616"/>
      <c r="Z2" s="616"/>
      <c r="AA2" s="616"/>
      <c r="AB2" s="616"/>
      <c r="AC2" s="616"/>
      <c r="AD2" s="616"/>
      <c r="AE2" s="616"/>
      <c r="AF2" s="616"/>
      <c r="AG2" s="616"/>
    </row>
    <row r="3" spans="1:33" x14ac:dyDescent="0.15">
      <c r="A3" s="616"/>
      <c r="B3" s="897" t="str">
        <f>申込事前情報!$B$57</f>
        <v>RK-</v>
      </c>
      <c r="C3" s="898"/>
      <c r="D3" s="679"/>
      <c r="E3" s="679"/>
      <c r="F3" s="679"/>
      <c r="G3" s="679"/>
      <c r="H3" s="679"/>
      <c r="I3" s="679"/>
      <c r="J3" s="625"/>
      <c r="K3" s="616"/>
      <c r="L3" s="616"/>
      <c r="M3" s="616"/>
      <c r="N3" s="616"/>
      <c r="O3" s="616"/>
      <c r="P3" s="616"/>
      <c r="Q3" s="616"/>
      <c r="R3" s="616"/>
      <c r="S3" s="616"/>
      <c r="T3" s="616"/>
      <c r="U3" s="616"/>
      <c r="V3" s="616"/>
      <c r="W3" s="616"/>
      <c r="X3" s="616"/>
      <c r="Y3" s="616"/>
      <c r="Z3" s="616"/>
      <c r="AA3" s="616"/>
      <c r="AB3" s="616"/>
      <c r="AC3" s="616"/>
      <c r="AD3" s="616"/>
      <c r="AE3" s="616"/>
      <c r="AF3" s="616"/>
      <c r="AG3" s="616"/>
    </row>
    <row r="4" spans="1:33" x14ac:dyDescent="0.15">
      <c r="A4" s="616"/>
      <c r="B4" s="623"/>
      <c r="C4" s="624"/>
      <c r="D4" s="679"/>
      <c r="E4" s="679"/>
      <c r="F4" s="679"/>
      <c r="G4" s="679"/>
      <c r="H4" s="679"/>
      <c r="I4" s="679"/>
      <c r="J4" s="626"/>
      <c r="K4" s="616"/>
      <c r="L4" s="616"/>
      <c r="M4" s="616" t="s">
        <v>1392</v>
      </c>
      <c r="N4" s="616"/>
      <c r="O4" s="616"/>
      <c r="P4" s="616"/>
      <c r="Q4" s="616"/>
      <c r="R4" s="616"/>
      <c r="S4" s="616"/>
      <c r="T4" s="616"/>
      <c r="U4" s="616"/>
      <c r="V4" s="616"/>
      <c r="W4" s="616"/>
      <c r="X4" s="616"/>
      <c r="Y4" s="616"/>
      <c r="Z4" s="616"/>
      <c r="AA4" s="616"/>
      <c r="AB4" s="616"/>
      <c r="AC4" s="616"/>
      <c r="AD4" s="616"/>
      <c r="AE4" s="616"/>
      <c r="AF4" s="616"/>
      <c r="AG4" s="616"/>
    </row>
    <row r="5" spans="1:33" x14ac:dyDescent="0.15">
      <c r="A5" s="616"/>
      <c r="B5" s="627"/>
      <c r="C5" s="628"/>
      <c r="D5" s="628"/>
      <c r="E5" s="628"/>
      <c r="F5" s="628"/>
      <c r="G5" s="628"/>
      <c r="H5" s="628"/>
      <c r="I5" s="628"/>
      <c r="J5" s="629"/>
      <c r="K5" s="616"/>
      <c r="L5" s="616"/>
      <c r="M5" s="616"/>
      <c r="N5" s="616"/>
      <c r="O5" s="616"/>
      <c r="P5" s="616"/>
      <c r="Q5" s="616"/>
      <c r="R5" s="616"/>
      <c r="S5" s="616"/>
      <c r="T5" s="616"/>
      <c r="U5" s="616"/>
      <c r="V5" s="616"/>
      <c r="W5" s="616"/>
      <c r="X5" s="616"/>
      <c r="Y5" s="616"/>
      <c r="Z5" s="616"/>
      <c r="AA5" s="616"/>
      <c r="AB5" s="616"/>
      <c r="AC5" s="616"/>
      <c r="AD5" s="616"/>
      <c r="AE5" s="616"/>
      <c r="AF5" s="616"/>
      <c r="AG5" s="616"/>
    </row>
    <row r="6" spans="1:33" x14ac:dyDescent="0.15">
      <c r="A6" s="616"/>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row>
    <row r="7" spans="1:33" x14ac:dyDescent="0.15">
      <c r="A7" s="616"/>
      <c r="B7" s="616"/>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row>
    <row r="8" spans="1:33" x14ac:dyDescent="0.15">
      <c r="A8" s="616"/>
      <c r="B8" s="630" t="s">
        <v>124</v>
      </c>
      <c r="C8" s="631"/>
      <c r="D8" s="631"/>
      <c r="E8" s="631"/>
      <c r="F8" s="631"/>
      <c r="G8" s="631"/>
      <c r="H8" s="631"/>
      <c r="I8" s="631"/>
      <c r="J8" s="632"/>
      <c r="K8" s="616"/>
      <c r="L8" s="616"/>
      <c r="M8" s="616"/>
      <c r="N8" s="616"/>
      <c r="O8" s="616"/>
      <c r="P8" s="616"/>
      <c r="Q8" s="616"/>
      <c r="R8" s="616"/>
      <c r="S8" s="616"/>
      <c r="T8" s="616"/>
      <c r="U8" s="616"/>
      <c r="V8" s="616"/>
      <c r="W8" s="616"/>
      <c r="X8" s="616"/>
      <c r="Y8" s="616"/>
      <c r="Z8" s="616"/>
      <c r="AA8" s="616"/>
      <c r="AB8" s="616"/>
      <c r="AC8" s="616"/>
      <c r="AD8" s="616"/>
      <c r="AE8" s="616"/>
      <c r="AF8" s="616"/>
      <c r="AG8" s="616"/>
    </row>
    <row r="9" spans="1:33" x14ac:dyDescent="0.15">
      <c r="A9" s="616"/>
      <c r="B9" s="627"/>
      <c r="C9" s="633"/>
      <c r="D9" s="633"/>
      <c r="E9" s="633"/>
      <c r="F9" s="633"/>
      <c r="G9" s="633"/>
      <c r="H9" s="633"/>
      <c r="I9" s="633"/>
      <c r="J9" s="629"/>
      <c r="K9" s="616"/>
      <c r="L9" s="616"/>
      <c r="M9" s="616"/>
      <c r="N9" s="616"/>
      <c r="O9" s="616"/>
      <c r="P9" s="616"/>
      <c r="Q9" s="616"/>
      <c r="R9" s="616"/>
      <c r="S9" s="616"/>
      <c r="T9" s="616"/>
      <c r="U9" s="616"/>
      <c r="V9" s="616"/>
      <c r="W9" s="616"/>
      <c r="X9" s="616"/>
      <c r="Y9" s="616"/>
      <c r="Z9" s="616"/>
      <c r="AA9" s="616"/>
      <c r="AB9" s="616"/>
      <c r="AC9" s="616"/>
      <c r="AD9" s="616"/>
      <c r="AE9" s="616"/>
      <c r="AF9" s="616"/>
      <c r="AG9" s="616"/>
    </row>
    <row r="10" spans="1:33" ht="14.25" x14ac:dyDescent="0.15">
      <c r="A10" s="616"/>
      <c r="B10" s="899" t="s">
        <v>965</v>
      </c>
      <c r="C10" s="900"/>
      <c r="D10" s="900"/>
      <c r="E10" s="900"/>
      <c r="F10" s="900"/>
      <c r="G10" s="900"/>
      <c r="H10" s="900"/>
      <c r="I10" s="900"/>
      <c r="J10" s="901"/>
      <c r="K10" s="616"/>
      <c r="L10" s="621" t="s">
        <v>1291</v>
      </c>
      <c r="M10" s="622" t="s">
        <v>1390</v>
      </c>
      <c r="N10" s="616"/>
      <c r="O10" s="616"/>
      <c r="P10" s="616"/>
      <c r="Q10" s="616"/>
      <c r="R10" s="616"/>
      <c r="S10" s="616"/>
      <c r="T10" s="616"/>
      <c r="U10" s="616"/>
      <c r="V10" s="616"/>
      <c r="W10" s="616"/>
      <c r="X10" s="621"/>
      <c r="Y10" s="621"/>
      <c r="Z10" s="621"/>
      <c r="AA10" s="616"/>
      <c r="AB10" s="616"/>
      <c r="AC10" s="616"/>
      <c r="AD10" s="616"/>
      <c r="AE10" s="616"/>
      <c r="AF10" s="616"/>
      <c r="AG10" s="616"/>
    </row>
    <row r="11" spans="1:33" ht="13.5" customHeight="1" x14ac:dyDescent="0.15">
      <c r="A11" s="616"/>
      <c r="B11" s="902"/>
      <c r="C11" s="903"/>
      <c r="D11" s="903"/>
      <c r="E11" s="903"/>
      <c r="F11" s="903"/>
      <c r="G11" s="903"/>
      <c r="H11" s="903"/>
      <c r="I11" s="903"/>
      <c r="J11" s="904"/>
      <c r="K11" s="616"/>
      <c r="L11" s="616"/>
      <c r="M11" s="621" t="s">
        <v>1339</v>
      </c>
      <c r="N11" s="616"/>
      <c r="O11" s="616"/>
      <c r="P11" s="616"/>
      <c r="Q11" s="616"/>
      <c r="R11" s="616"/>
      <c r="S11" s="616"/>
      <c r="T11" s="616"/>
      <c r="U11" s="616"/>
      <c r="V11" s="616"/>
      <c r="W11" s="616"/>
      <c r="X11" s="621"/>
      <c r="Y11" s="621"/>
      <c r="Z11" s="621"/>
      <c r="AA11" s="616"/>
      <c r="AB11" s="616"/>
      <c r="AC11" s="616"/>
      <c r="AD11" s="616"/>
      <c r="AE11" s="616"/>
      <c r="AF11" s="616"/>
      <c r="AG11" s="616"/>
    </row>
    <row r="12" spans="1:33" ht="13.5" customHeight="1" x14ac:dyDescent="0.15">
      <c r="A12" s="616"/>
      <c r="B12" s="905"/>
      <c r="C12" s="906"/>
      <c r="D12" s="906"/>
      <c r="E12" s="906"/>
      <c r="F12" s="906"/>
      <c r="G12" s="906"/>
      <c r="H12" s="906"/>
      <c r="I12" s="906"/>
      <c r="J12" s="907"/>
      <c r="K12" s="616"/>
      <c r="L12" s="616"/>
      <c r="M12" s="616"/>
      <c r="N12" s="616"/>
      <c r="O12" s="616"/>
      <c r="P12" s="616"/>
      <c r="Q12" s="616"/>
      <c r="R12" s="616"/>
      <c r="S12" s="616"/>
      <c r="T12" s="616"/>
      <c r="U12" s="616"/>
      <c r="V12" s="616"/>
      <c r="W12" s="616"/>
      <c r="X12" s="621"/>
      <c r="Y12" s="621"/>
      <c r="Z12" s="621"/>
      <c r="AA12" s="616"/>
      <c r="AB12" s="616"/>
      <c r="AC12" s="616"/>
      <c r="AD12" s="616"/>
      <c r="AE12" s="616"/>
      <c r="AF12" s="616"/>
      <c r="AG12" s="616"/>
    </row>
    <row r="13" spans="1:33" x14ac:dyDescent="0.15">
      <c r="A13" s="616"/>
      <c r="B13" s="630" t="s">
        <v>806</v>
      </c>
      <c r="C13" s="631"/>
      <c r="D13" s="631"/>
      <c r="E13" s="631"/>
      <c r="F13" s="631"/>
      <c r="G13" s="631"/>
      <c r="H13" s="631"/>
      <c r="I13" s="631"/>
      <c r="J13" s="634" t="s">
        <v>807</v>
      </c>
      <c r="K13" s="616"/>
      <c r="L13" s="616"/>
      <c r="M13" s="616" t="s">
        <v>1393</v>
      </c>
      <c r="N13" s="616"/>
      <c r="O13" s="616"/>
      <c r="P13" s="616"/>
      <c r="Q13" s="616"/>
      <c r="R13" s="616"/>
      <c r="S13" s="616"/>
      <c r="T13" s="616"/>
      <c r="U13" s="616"/>
      <c r="V13" s="616"/>
      <c r="W13" s="616"/>
      <c r="X13" s="621"/>
      <c r="Y13" s="621"/>
      <c r="Z13" s="621"/>
      <c r="AA13" s="616"/>
      <c r="AB13" s="616"/>
      <c r="AC13" s="616"/>
      <c r="AD13" s="616"/>
      <c r="AE13" s="616"/>
      <c r="AF13" s="616"/>
      <c r="AG13" s="616"/>
    </row>
    <row r="14" spans="1:33" ht="13.5" customHeight="1" x14ac:dyDescent="0.15">
      <c r="A14" s="616"/>
      <c r="B14" s="908"/>
      <c r="C14" s="909"/>
      <c r="D14" s="909"/>
      <c r="E14" s="909"/>
      <c r="F14" s="909"/>
      <c r="G14" s="909"/>
      <c r="H14" s="909"/>
      <c r="I14" s="909"/>
      <c r="J14" s="910"/>
      <c r="K14" s="616"/>
      <c r="L14" s="616"/>
      <c r="M14" s="616"/>
      <c r="N14" s="616"/>
      <c r="O14" s="616"/>
      <c r="P14" s="616"/>
      <c r="Q14" s="616"/>
      <c r="R14" s="616"/>
      <c r="S14" s="616"/>
      <c r="T14" s="616"/>
      <c r="U14" s="616"/>
      <c r="V14" s="616"/>
      <c r="W14" s="616"/>
      <c r="X14" s="621"/>
      <c r="Y14" s="621"/>
      <c r="Z14" s="621"/>
      <c r="AA14" s="616"/>
      <c r="AB14" s="616"/>
      <c r="AC14" s="616"/>
      <c r="AD14" s="616"/>
      <c r="AE14" s="616"/>
      <c r="AF14" s="616"/>
      <c r="AG14" s="616"/>
    </row>
    <row r="15" spans="1:33" ht="13.5" customHeight="1" x14ac:dyDescent="0.15">
      <c r="A15" s="616"/>
      <c r="B15" s="911"/>
      <c r="C15" s="912"/>
      <c r="D15" s="912"/>
      <c r="E15" s="912"/>
      <c r="F15" s="912"/>
      <c r="G15" s="912"/>
      <c r="H15" s="912"/>
      <c r="I15" s="912"/>
      <c r="J15" s="913"/>
      <c r="K15" s="616"/>
      <c r="L15" s="616"/>
      <c r="M15" s="616"/>
      <c r="N15" s="616"/>
      <c r="O15" s="616"/>
      <c r="P15" s="616"/>
      <c r="Q15" s="616"/>
      <c r="R15" s="616"/>
      <c r="S15" s="616"/>
      <c r="T15" s="616"/>
      <c r="U15" s="616"/>
      <c r="V15" s="616"/>
      <c r="W15" s="616"/>
      <c r="X15" s="616"/>
      <c r="Y15" s="616"/>
      <c r="Z15" s="616"/>
      <c r="AA15" s="616"/>
      <c r="AB15" s="616"/>
      <c r="AC15" s="616"/>
      <c r="AD15" s="616"/>
      <c r="AE15" s="616"/>
      <c r="AF15" s="616"/>
      <c r="AG15" s="616"/>
    </row>
    <row r="16" spans="1:33" x14ac:dyDescent="0.15">
      <c r="A16" s="616"/>
      <c r="B16" s="616"/>
      <c r="C16" s="616"/>
      <c r="D16" s="616"/>
      <c r="E16" s="616"/>
      <c r="F16" s="616"/>
      <c r="G16" s="616"/>
      <c r="H16" s="616"/>
      <c r="I16" s="616"/>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row>
    <row r="17" spans="1:33" x14ac:dyDescent="0.15">
      <c r="A17" s="616"/>
      <c r="B17" s="616"/>
      <c r="C17" s="616"/>
      <c r="D17" s="616"/>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6"/>
      <c r="AG17" s="616"/>
    </row>
    <row r="18" spans="1:33" x14ac:dyDescent="0.15">
      <c r="A18" s="616"/>
      <c r="B18" s="635" t="s">
        <v>10</v>
      </c>
      <c r="C18" s="636"/>
      <c r="D18" s="636"/>
      <c r="E18" s="636"/>
      <c r="F18" s="636"/>
      <c r="G18" s="636"/>
      <c r="H18" s="636"/>
      <c r="I18" s="636"/>
      <c r="J18" s="637"/>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row>
    <row r="19" spans="1:33" x14ac:dyDescent="0.15">
      <c r="A19" s="616"/>
      <c r="B19" s="638"/>
      <c r="C19" s="639"/>
      <c r="D19" s="639"/>
      <c r="E19" s="639"/>
      <c r="F19" s="639"/>
      <c r="G19" s="639"/>
      <c r="H19" s="639"/>
      <c r="I19" s="639"/>
      <c r="J19" s="640"/>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row>
    <row r="20" spans="1:33" ht="14.25" x14ac:dyDescent="0.15">
      <c r="A20" s="616"/>
      <c r="B20" s="899" t="s">
        <v>965</v>
      </c>
      <c r="C20" s="900"/>
      <c r="D20" s="900"/>
      <c r="E20" s="900"/>
      <c r="F20" s="900"/>
      <c r="G20" s="900"/>
      <c r="H20" s="900"/>
      <c r="I20" s="900"/>
      <c r="J20" s="901"/>
      <c r="K20" s="616"/>
      <c r="L20" s="621" t="s">
        <v>1291</v>
      </c>
      <c r="M20" s="622" t="s">
        <v>1292</v>
      </c>
      <c r="N20" s="616"/>
      <c r="O20" s="616"/>
      <c r="P20" s="616"/>
      <c r="Q20" s="616"/>
      <c r="R20" s="616"/>
      <c r="S20" s="616"/>
      <c r="T20" s="616"/>
      <c r="U20" s="616"/>
      <c r="V20" s="616"/>
      <c r="W20" s="616"/>
      <c r="X20" s="616"/>
      <c r="Y20" s="616"/>
      <c r="Z20" s="616"/>
      <c r="AA20" s="616"/>
      <c r="AB20" s="616"/>
      <c r="AC20" s="616"/>
      <c r="AD20" s="616"/>
      <c r="AE20" s="616"/>
      <c r="AF20" s="616"/>
      <c r="AG20" s="616"/>
    </row>
    <row r="21" spans="1:33" x14ac:dyDescent="0.15">
      <c r="A21" s="616"/>
      <c r="B21" s="914"/>
      <c r="C21" s="915"/>
      <c r="D21" s="915"/>
      <c r="E21" s="915"/>
      <c r="F21" s="915"/>
      <c r="G21" s="915"/>
      <c r="H21" s="915"/>
      <c r="I21" s="915"/>
      <c r="J21" s="916"/>
      <c r="K21" s="616"/>
      <c r="L21" s="621"/>
      <c r="M21" s="621" t="s">
        <v>1339</v>
      </c>
      <c r="N21" s="616"/>
      <c r="O21" s="616"/>
      <c r="P21" s="616"/>
      <c r="Q21" s="616"/>
      <c r="R21" s="616"/>
      <c r="S21" s="616"/>
      <c r="T21" s="616"/>
      <c r="U21" s="616"/>
      <c r="V21" s="616"/>
      <c r="W21" s="616"/>
      <c r="X21" s="616"/>
      <c r="Y21" s="616"/>
      <c r="Z21" s="616"/>
      <c r="AA21" s="616"/>
      <c r="AB21" s="616"/>
      <c r="AC21" s="616"/>
      <c r="AD21" s="616"/>
      <c r="AE21" s="616"/>
      <c r="AF21" s="616"/>
      <c r="AG21" s="616"/>
    </row>
    <row r="22" spans="1:33" x14ac:dyDescent="0.15">
      <c r="A22" s="616"/>
      <c r="B22" s="917"/>
      <c r="C22" s="918"/>
      <c r="D22" s="918"/>
      <c r="E22" s="918"/>
      <c r="F22" s="918"/>
      <c r="G22" s="918"/>
      <c r="H22" s="918"/>
      <c r="I22" s="918"/>
      <c r="J22" s="919"/>
      <c r="K22" s="616"/>
      <c r="L22" s="621"/>
      <c r="M22" s="641"/>
      <c r="N22" s="616"/>
      <c r="O22" s="616"/>
      <c r="P22" s="616"/>
      <c r="Q22" s="616"/>
      <c r="R22" s="616"/>
      <c r="S22" s="616"/>
      <c r="T22" s="616"/>
      <c r="U22" s="616"/>
      <c r="V22" s="616"/>
      <c r="W22" s="616"/>
      <c r="X22" s="616"/>
      <c r="Y22" s="616"/>
      <c r="Z22" s="616"/>
      <c r="AA22" s="616"/>
      <c r="AB22" s="616"/>
      <c r="AC22" s="616"/>
      <c r="AD22" s="616"/>
      <c r="AE22" s="616"/>
      <c r="AF22" s="616"/>
      <c r="AG22" s="616"/>
    </row>
    <row r="23" spans="1:33" x14ac:dyDescent="0.15">
      <c r="A23" s="616"/>
      <c r="B23" s="630" t="s">
        <v>808</v>
      </c>
      <c r="C23" s="631"/>
      <c r="D23" s="631"/>
      <c r="E23" s="631"/>
      <c r="F23" s="631"/>
      <c r="G23" s="631"/>
      <c r="H23" s="631"/>
      <c r="I23" s="631"/>
      <c r="J23" s="634" t="s">
        <v>807</v>
      </c>
      <c r="K23" s="616"/>
      <c r="L23" s="621"/>
      <c r="M23" s="641" t="s">
        <v>1293</v>
      </c>
      <c r="N23" s="616"/>
      <c r="O23" s="616"/>
      <c r="P23" s="616"/>
      <c r="Q23" s="616"/>
      <c r="R23" s="616"/>
      <c r="S23" s="616"/>
      <c r="T23" s="616"/>
      <c r="U23" s="616"/>
      <c r="V23" s="616"/>
      <c r="W23" s="616"/>
      <c r="X23" s="616"/>
      <c r="Y23" s="616"/>
      <c r="Z23" s="616"/>
      <c r="AA23" s="616"/>
      <c r="AB23" s="616"/>
      <c r="AC23" s="616"/>
      <c r="AD23" s="616"/>
      <c r="AE23" s="616"/>
      <c r="AF23" s="616"/>
      <c r="AG23" s="616"/>
    </row>
    <row r="24" spans="1:33" x14ac:dyDescent="0.15">
      <c r="A24" s="616"/>
      <c r="B24" s="908"/>
      <c r="C24" s="909"/>
      <c r="D24" s="909"/>
      <c r="E24" s="909"/>
      <c r="F24" s="909"/>
      <c r="G24" s="909"/>
      <c r="H24" s="909"/>
      <c r="I24" s="909"/>
      <c r="J24" s="910"/>
      <c r="K24" s="616"/>
      <c r="L24" s="621"/>
      <c r="M24" s="621" t="s">
        <v>1294</v>
      </c>
      <c r="N24" s="616"/>
      <c r="O24" s="616"/>
      <c r="P24" s="616"/>
      <c r="Q24" s="616"/>
      <c r="R24" s="616"/>
      <c r="S24" s="616"/>
      <c r="T24" s="616"/>
      <c r="U24" s="616"/>
      <c r="V24" s="616"/>
      <c r="W24" s="616"/>
      <c r="X24" s="616"/>
      <c r="Y24" s="616"/>
      <c r="Z24" s="616"/>
      <c r="AA24" s="616"/>
      <c r="AB24" s="616"/>
      <c r="AC24" s="616"/>
      <c r="AD24" s="616"/>
      <c r="AE24" s="616"/>
      <c r="AF24" s="616"/>
      <c r="AG24" s="616"/>
    </row>
    <row r="25" spans="1:33" x14ac:dyDescent="0.15">
      <c r="A25" s="616"/>
      <c r="B25" s="911"/>
      <c r="C25" s="912"/>
      <c r="D25" s="912"/>
      <c r="E25" s="912"/>
      <c r="F25" s="912"/>
      <c r="G25" s="912"/>
      <c r="H25" s="912"/>
      <c r="I25" s="912"/>
      <c r="J25" s="913"/>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row>
    <row r="26" spans="1:33" x14ac:dyDescent="0.15">
      <c r="A26" s="616"/>
      <c r="B26" s="616"/>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row>
    <row r="27" spans="1:33" x14ac:dyDescent="0.15">
      <c r="A27" s="616"/>
      <c r="B27" s="616"/>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row>
    <row r="28" spans="1:33" x14ac:dyDescent="0.15">
      <c r="A28" s="616"/>
      <c r="B28" s="616"/>
      <c r="C28" s="616"/>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row>
    <row r="29" spans="1:33" x14ac:dyDescent="0.15">
      <c r="A29" s="616"/>
      <c r="B29" s="616" t="s">
        <v>1398</v>
      </c>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row>
    <row r="30" spans="1:33" ht="14.25" x14ac:dyDescent="0.15">
      <c r="A30" s="616"/>
      <c r="B30" s="899" t="s">
        <v>965</v>
      </c>
      <c r="C30" s="920"/>
      <c r="D30" s="920"/>
      <c r="E30" s="920"/>
      <c r="F30" s="920"/>
      <c r="G30" s="920"/>
      <c r="H30" s="920"/>
      <c r="I30" s="920"/>
      <c r="J30" s="901"/>
      <c r="K30" s="616"/>
      <c r="L30" s="621" t="s">
        <v>1291</v>
      </c>
      <c r="M30" s="622" t="s">
        <v>1405</v>
      </c>
      <c r="N30" s="616"/>
      <c r="O30" s="616"/>
      <c r="P30" s="616"/>
      <c r="Q30" s="616"/>
      <c r="R30" s="616"/>
      <c r="S30" s="616"/>
      <c r="T30" s="616"/>
      <c r="U30" s="616"/>
      <c r="V30" s="616"/>
      <c r="W30" s="616"/>
      <c r="X30" s="616"/>
      <c r="Y30" s="616"/>
      <c r="Z30" s="616"/>
      <c r="AA30" s="616"/>
      <c r="AB30" s="616"/>
      <c r="AC30" s="616"/>
      <c r="AD30" s="616"/>
      <c r="AE30" s="616"/>
      <c r="AF30" s="616"/>
      <c r="AG30" s="616"/>
    </row>
    <row r="31" spans="1:33" x14ac:dyDescent="0.15">
      <c r="A31" s="616"/>
      <c r="B31" s="921"/>
      <c r="C31" s="922"/>
      <c r="D31" s="922"/>
      <c r="E31" s="922"/>
      <c r="F31" s="922"/>
      <c r="G31" s="922"/>
      <c r="H31" s="922"/>
      <c r="I31" s="922"/>
      <c r="J31" s="923"/>
      <c r="K31" s="616"/>
      <c r="L31" s="621"/>
      <c r="M31" s="621" t="s">
        <v>1339</v>
      </c>
      <c r="N31" s="616"/>
      <c r="O31" s="616"/>
      <c r="P31" s="616"/>
      <c r="Q31" s="616"/>
      <c r="R31" s="616"/>
      <c r="S31" s="616"/>
      <c r="T31" s="616"/>
      <c r="U31" s="616"/>
      <c r="V31" s="616"/>
      <c r="W31" s="616"/>
      <c r="X31" s="616"/>
      <c r="Y31" s="616"/>
      <c r="Z31" s="616"/>
      <c r="AA31" s="616"/>
      <c r="AB31" s="616"/>
      <c r="AC31" s="616"/>
      <c r="AD31" s="616"/>
      <c r="AE31" s="616"/>
      <c r="AF31" s="616"/>
      <c r="AG31" s="616"/>
    </row>
    <row r="32" spans="1:33" x14ac:dyDescent="0.15">
      <c r="A32" s="616"/>
      <c r="B32" s="924"/>
      <c r="C32" s="925"/>
      <c r="D32" s="925"/>
      <c r="E32" s="925"/>
      <c r="F32" s="925"/>
      <c r="G32" s="925"/>
      <c r="H32" s="925"/>
      <c r="I32" s="925"/>
      <c r="J32" s="926"/>
      <c r="K32" s="616"/>
      <c r="L32" s="621"/>
      <c r="M32" s="641" t="s">
        <v>1406</v>
      </c>
      <c r="N32" s="616"/>
      <c r="O32" s="616"/>
      <c r="P32" s="616"/>
      <c r="Q32" s="616"/>
      <c r="R32" s="616"/>
      <c r="S32" s="616"/>
      <c r="T32" s="616"/>
      <c r="U32" s="616"/>
      <c r="V32" s="616"/>
      <c r="W32" s="616"/>
      <c r="X32" s="616"/>
      <c r="Y32" s="616"/>
      <c r="Z32" s="616"/>
      <c r="AA32" s="616"/>
      <c r="AB32" s="616"/>
      <c r="AC32" s="616"/>
      <c r="AD32" s="616"/>
      <c r="AE32" s="616"/>
      <c r="AF32" s="616"/>
      <c r="AG32" s="616"/>
    </row>
    <row r="33" spans="1:33" x14ac:dyDescent="0.15">
      <c r="A33" s="616"/>
      <c r="B33" s="616" t="s">
        <v>1399</v>
      </c>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row>
    <row r="34" spans="1:33" x14ac:dyDescent="0.15">
      <c r="A34" s="616"/>
      <c r="B34" s="899" t="s">
        <v>965</v>
      </c>
      <c r="C34" s="920"/>
      <c r="D34" s="920"/>
      <c r="E34" s="920"/>
      <c r="F34" s="920"/>
      <c r="G34" s="920"/>
      <c r="H34" s="920"/>
      <c r="I34" s="920"/>
      <c r="J34" s="901"/>
      <c r="K34" s="927" t="s">
        <v>1400</v>
      </c>
      <c r="L34" s="928"/>
      <c r="M34" s="616"/>
      <c r="N34" s="616"/>
      <c r="O34" s="616"/>
      <c r="P34" s="616"/>
      <c r="Q34" s="616"/>
      <c r="R34" s="616"/>
      <c r="S34" s="616"/>
      <c r="T34" s="616"/>
      <c r="U34" s="616"/>
      <c r="V34" s="616"/>
      <c r="W34" s="616"/>
      <c r="X34" s="616"/>
      <c r="Y34" s="616"/>
      <c r="Z34" s="616"/>
      <c r="AA34" s="616"/>
      <c r="AB34" s="616"/>
      <c r="AC34" s="616"/>
      <c r="AD34" s="616"/>
      <c r="AE34" s="616"/>
      <c r="AF34" s="616"/>
      <c r="AG34" s="616"/>
    </row>
    <row r="35" spans="1:33" x14ac:dyDescent="0.15">
      <c r="A35" s="616"/>
      <c r="B35" s="921"/>
      <c r="C35" s="922"/>
      <c r="D35" s="922"/>
      <c r="E35" s="922"/>
      <c r="F35" s="922"/>
      <c r="G35" s="922"/>
      <c r="H35" s="922"/>
      <c r="I35" s="922"/>
      <c r="J35" s="923"/>
      <c r="K35" s="929"/>
      <c r="L35" s="931" t="s">
        <v>49</v>
      </c>
      <c r="M35" s="616"/>
      <c r="N35" s="616"/>
      <c r="O35" s="616"/>
      <c r="P35" s="616"/>
      <c r="Q35" s="616"/>
      <c r="R35" s="616"/>
      <c r="S35" s="616"/>
      <c r="T35" s="616"/>
      <c r="U35" s="616"/>
      <c r="V35" s="616"/>
      <c r="W35" s="616"/>
      <c r="X35" s="616"/>
      <c r="Y35" s="616"/>
      <c r="Z35" s="616"/>
      <c r="AA35" s="616"/>
      <c r="AB35" s="616"/>
      <c r="AC35" s="616"/>
      <c r="AD35" s="616"/>
      <c r="AE35" s="616"/>
      <c r="AF35" s="616"/>
      <c r="AG35" s="616"/>
    </row>
    <row r="36" spans="1:33" x14ac:dyDescent="0.15">
      <c r="A36" s="616"/>
      <c r="B36" s="924"/>
      <c r="C36" s="925"/>
      <c r="D36" s="925"/>
      <c r="E36" s="925"/>
      <c r="F36" s="925"/>
      <c r="G36" s="925"/>
      <c r="H36" s="925"/>
      <c r="I36" s="925"/>
      <c r="J36" s="926"/>
      <c r="K36" s="930"/>
      <c r="L36" s="932"/>
      <c r="M36" s="616"/>
      <c r="N36" s="616"/>
      <c r="O36" s="616"/>
      <c r="P36" s="616"/>
      <c r="Q36" s="616"/>
      <c r="R36" s="616"/>
      <c r="S36" s="616"/>
      <c r="T36" s="616"/>
      <c r="U36" s="616"/>
      <c r="V36" s="616"/>
      <c r="W36" s="616"/>
      <c r="X36" s="616"/>
      <c r="Y36" s="616"/>
      <c r="Z36" s="616"/>
      <c r="AA36" s="616"/>
      <c r="AB36" s="616"/>
      <c r="AC36" s="616"/>
      <c r="AD36" s="616"/>
      <c r="AE36" s="616"/>
      <c r="AF36" s="616"/>
      <c r="AG36" s="616"/>
    </row>
    <row r="37" spans="1:33" x14ac:dyDescent="0.15">
      <c r="A37" s="616"/>
      <c r="B37" s="616" t="s">
        <v>1401</v>
      </c>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row>
    <row r="38" spans="1:33" x14ac:dyDescent="0.15">
      <c r="A38" s="616"/>
      <c r="B38" s="899" t="s">
        <v>965</v>
      </c>
      <c r="C38" s="920"/>
      <c r="D38" s="920"/>
      <c r="E38" s="920"/>
      <c r="F38" s="920"/>
      <c r="G38" s="920"/>
      <c r="H38" s="920"/>
      <c r="I38" s="920"/>
      <c r="J38" s="901"/>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row>
    <row r="39" spans="1:33" x14ac:dyDescent="0.15">
      <c r="A39" s="616"/>
      <c r="B39" s="921"/>
      <c r="C39" s="922"/>
      <c r="D39" s="922"/>
      <c r="E39" s="922"/>
      <c r="F39" s="922"/>
      <c r="G39" s="922"/>
      <c r="H39" s="922"/>
      <c r="I39" s="922"/>
      <c r="J39" s="923"/>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row>
    <row r="40" spans="1:33" x14ac:dyDescent="0.15">
      <c r="A40" s="616"/>
      <c r="B40" s="924"/>
      <c r="C40" s="925"/>
      <c r="D40" s="925"/>
      <c r="E40" s="925"/>
      <c r="F40" s="925"/>
      <c r="G40" s="925"/>
      <c r="H40" s="925"/>
      <c r="I40" s="925"/>
      <c r="J40" s="92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row>
    <row r="41" spans="1:33" x14ac:dyDescent="0.15">
      <c r="A41" s="616"/>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row>
    <row r="42" spans="1:33" x14ac:dyDescent="0.15">
      <c r="A42" s="616"/>
      <c r="B42" s="616"/>
      <c r="C42" s="616"/>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row>
    <row r="43" spans="1:33" x14ac:dyDescent="0.15">
      <c r="A43" s="616"/>
      <c r="B43" s="616"/>
      <c r="C43" s="616"/>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row>
  </sheetData>
  <sheetProtection algorithmName="SHA-512" hashValue="9bHHSBv3T0QDqZegEyy53qRBmCIUTNlvHsXPPslrPndcABt8wNsGGzpBh1LqjG1RJQPQBMmC13aSnvEmvZt70Q==" saltValue="RpZyW6Tp5+A33CpDwR7Z7w==" spinCount="100000" sheet="1" objects="1" scenarios="1"/>
  <protectedRanges>
    <protectedRange sqref="D3 B11 B14 B21 B24 B31 B35 K35 B39" name="範囲1"/>
  </protectedRanges>
  <mergeCells count="17">
    <mergeCell ref="B38:J38"/>
    <mergeCell ref="B39:J40"/>
    <mergeCell ref="B34:J34"/>
    <mergeCell ref="K34:L34"/>
    <mergeCell ref="B35:J36"/>
    <mergeCell ref="K35:K36"/>
    <mergeCell ref="L35:L36"/>
    <mergeCell ref="B20:J20"/>
    <mergeCell ref="B21:J22"/>
    <mergeCell ref="B24:J25"/>
    <mergeCell ref="B30:J30"/>
    <mergeCell ref="B31:J32"/>
    <mergeCell ref="D3:I4"/>
    <mergeCell ref="B3:C3"/>
    <mergeCell ref="B10:J10"/>
    <mergeCell ref="B11:J12"/>
    <mergeCell ref="B14:J15"/>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AK175"/>
  <sheetViews>
    <sheetView view="pageBreakPreview" zoomScaleNormal="100" zoomScaleSheetLayoutView="100" workbookViewId="0">
      <selection sqref="A1:AI2"/>
    </sheetView>
  </sheetViews>
  <sheetFormatPr defaultColWidth="4.125" defaultRowHeight="12.75" x14ac:dyDescent="0.15"/>
  <cols>
    <col min="1" max="35" width="2.625" style="141" customWidth="1"/>
    <col min="36" max="16384" width="4.125" style="141"/>
  </cols>
  <sheetData>
    <row r="1" spans="1:35" x14ac:dyDescent="0.15">
      <c r="A1" s="946" t="s">
        <v>246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5"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35" x14ac:dyDescent="0.15">
      <c r="A3" s="134" t="s">
        <v>278</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1:35" ht="6.75"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6.75" customHeight="1" x14ac:dyDescent="0.15">
      <c r="A5" s="134"/>
      <c r="B5" s="134"/>
      <c r="C5" s="134"/>
      <c r="D5" s="134"/>
      <c r="E5" s="134"/>
      <c r="F5" s="134"/>
      <c r="G5" s="134"/>
      <c r="H5" s="134"/>
      <c r="I5" s="134"/>
      <c r="J5" s="134"/>
      <c r="K5" s="134"/>
      <c r="L5" s="134"/>
      <c r="M5" s="134"/>
      <c r="N5" s="134"/>
      <c r="O5" s="134"/>
      <c r="P5" s="134"/>
      <c r="Q5" s="134"/>
      <c r="R5" s="134"/>
      <c r="S5" s="134"/>
      <c r="T5" s="134"/>
      <c r="U5" s="134"/>
      <c r="V5" s="177"/>
      <c r="W5" s="177"/>
      <c r="X5" s="177"/>
      <c r="Y5" s="177"/>
      <c r="Z5" s="177"/>
      <c r="AA5" s="177"/>
      <c r="AB5" s="177"/>
      <c r="AC5" s="177"/>
      <c r="AD5" s="177"/>
      <c r="AE5" s="177"/>
      <c r="AF5" s="177"/>
      <c r="AG5" s="177"/>
      <c r="AH5" s="177"/>
      <c r="AI5" s="177"/>
    </row>
    <row r="6" spans="1:35" x14ac:dyDescent="0.15">
      <c r="A6" s="27" t="s">
        <v>693</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1:35" x14ac:dyDescent="0.15">
      <c r="A7" s="134"/>
      <c r="C7" s="134" t="s">
        <v>69</v>
      </c>
      <c r="D7" s="134"/>
      <c r="E7" s="134"/>
      <c r="F7" s="134"/>
      <c r="G7" s="134"/>
      <c r="H7" s="134"/>
      <c r="I7" s="134"/>
      <c r="J7" s="134"/>
      <c r="K7" s="948" t="str">
        <f>IF(確２面!K7="","",確２面!K7)</f>
        <v/>
      </c>
      <c r="L7" s="948"/>
      <c r="M7" s="948"/>
      <c r="N7" s="948"/>
      <c r="O7" s="948"/>
      <c r="P7" s="948"/>
      <c r="Q7" s="948"/>
      <c r="R7" s="948"/>
      <c r="S7" s="948"/>
      <c r="T7" s="948"/>
      <c r="U7" s="948"/>
      <c r="V7" s="948"/>
      <c r="W7" s="948"/>
      <c r="X7" s="948"/>
      <c r="Y7" s="948"/>
      <c r="Z7" s="948"/>
      <c r="AA7" s="948"/>
      <c r="AB7" s="948"/>
      <c r="AC7" s="948"/>
      <c r="AD7" s="948"/>
      <c r="AE7" s="948"/>
      <c r="AF7" s="948"/>
      <c r="AG7" s="948"/>
      <c r="AH7" s="948"/>
      <c r="AI7" s="948"/>
    </row>
    <row r="8" spans="1:35" x14ac:dyDescent="0.15">
      <c r="A8" s="134"/>
      <c r="C8" s="134" t="s">
        <v>70</v>
      </c>
      <c r="D8" s="134"/>
      <c r="E8" s="134"/>
      <c r="F8" s="134"/>
      <c r="G8" s="134"/>
      <c r="H8" s="136" t="str">
        <f>IF(概１面!H13="","",概１面!H13)</f>
        <v/>
      </c>
      <c r="I8" s="136"/>
      <c r="J8" s="134"/>
      <c r="K8" s="948" t="str">
        <f>IF(確２面!K8="","",確２面!K8)</f>
        <v/>
      </c>
      <c r="L8" s="948"/>
      <c r="M8" s="948"/>
      <c r="N8" s="948"/>
      <c r="O8" s="948"/>
      <c r="P8" s="948"/>
      <c r="Q8" s="948"/>
      <c r="R8" s="948"/>
      <c r="S8" s="948"/>
      <c r="T8" s="948"/>
      <c r="U8" s="948"/>
      <c r="V8" s="948"/>
      <c r="W8" s="948"/>
      <c r="X8" s="948"/>
      <c r="Y8" s="948"/>
      <c r="Z8" s="948"/>
      <c r="AA8" s="948"/>
      <c r="AB8" s="948"/>
      <c r="AC8" s="948"/>
      <c r="AD8" s="948"/>
      <c r="AE8" s="948"/>
      <c r="AF8" s="948"/>
      <c r="AG8" s="948"/>
      <c r="AH8" s="948"/>
      <c r="AI8" s="948"/>
    </row>
    <row r="9" spans="1:35" x14ac:dyDescent="0.15">
      <c r="A9" s="134"/>
      <c r="C9" s="134" t="s">
        <v>71</v>
      </c>
      <c r="D9" s="134"/>
      <c r="E9" s="134"/>
      <c r="F9" s="134"/>
      <c r="G9" s="134"/>
      <c r="H9" s="178" t="str">
        <f>IF(概１面!H14="","",概１面!H14)</f>
        <v/>
      </c>
      <c r="I9" s="178"/>
      <c r="J9" s="134"/>
      <c r="K9" s="948" t="str">
        <f>IF(確２面!K9="","",確２面!K9)</f>
        <v/>
      </c>
      <c r="L9" s="948"/>
      <c r="M9" s="948"/>
      <c r="N9" s="948"/>
      <c r="O9" s="948"/>
      <c r="P9" s="948"/>
      <c r="Q9" s="948"/>
      <c r="R9" s="948"/>
      <c r="S9" s="948"/>
      <c r="T9" s="948"/>
      <c r="U9" s="948"/>
      <c r="V9" s="948"/>
      <c r="W9" s="948"/>
      <c r="X9" s="948"/>
      <c r="Y9" s="948"/>
      <c r="Z9" s="948"/>
      <c r="AA9" s="948"/>
      <c r="AB9" s="948"/>
      <c r="AC9" s="948"/>
      <c r="AD9" s="948"/>
      <c r="AE9" s="948"/>
      <c r="AF9" s="948"/>
      <c r="AG9" s="948"/>
      <c r="AH9" s="948"/>
      <c r="AI9" s="948"/>
    </row>
    <row r="10" spans="1:35" x14ac:dyDescent="0.15">
      <c r="A10" s="134"/>
      <c r="C10" s="134" t="s">
        <v>72</v>
      </c>
      <c r="D10" s="134"/>
      <c r="E10" s="134"/>
      <c r="F10" s="134"/>
      <c r="G10" s="134"/>
      <c r="H10" s="136" t="str">
        <f>IF(概１面!H15="","",概１面!H15)</f>
        <v/>
      </c>
      <c r="I10" s="136"/>
      <c r="J10" s="134"/>
      <c r="K10" s="948" t="str">
        <f>IF(確２面!K10="","",確２面!K10)</f>
        <v/>
      </c>
      <c r="L10" s="948"/>
      <c r="M10" s="948"/>
      <c r="N10" s="948"/>
      <c r="O10" s="948"/>
      <c r="P10" s="948"/>
      <c r="Q10" s="948"/>
      <c r="R10" s="948"/>
      <c r="S10" s="948"/>
      <c r="T10" s="948"/>
      <c r="U10" s="948"/>
      <c r="V10" s="948"/>
      <c r="W10" s="948"/>
      <c r="X10" s="948"/>
      <c r="Y10" s="948"/>
      <c r="Z10" s="948"/>
      <c r="AA10" s="948"/>
      <c r="AB10" s="948"/>
      <c r="AC10" s="948"/>
      <c r="AD10" s="948"/>
      <c r="AE10" s="948"/>
      <c r="AF10" s="948"/>
      <c r="AG10" s="948"/>
      <c r="AH10" s="948"/>
      <c r="AI10" s="948"/>
    </row>
    <row r="11" spans="1:35" x14ac:dyDescent="0.15">
      <c r="A11" s="134"/>
      <c r="C11" s="134" t="s">
        <v>73</v>
      </c>
      <c r="D11" s="134"/>
      <c r="E11" s="134"/>
      <c r="F11" s="134"/>
      <c r="G11" s="134"/>
      <c r="H11" s="136"/>
      <c r="I11" s="136"/>
      <c r="J11" s="134"/>
      <c r="K11" s="948" t="str">
        <f>IF(確２面!K11="","",確２面!K11)</f>
        <v/>
      </c>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row>
    <row r="12" spans="1:35" ht="6.75"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6.75"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x14ac:dyDescent="0.15">
      <c r="A14" s="134" t="s">
        <v>159</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1:35" x14ac:dyDescent="0.15">
      <c r="A15" s="134"/>
      <c r="C15" s="134" t="s">
        <v>74</v>
      </c>
      <c r="D15" s="134"/>
      <c r="E15" s="134"/>
      <c r="F15" s="134"/>
      <c r="G15" s="134"/>
      <c r="H15" s="134"/>
      <c r="I15" s="134"/>
      <c r="J15" s="135" t="s">
        <v>13</v>
      </c>
      <c r="K15" s="1251" t="str">
        <f>IF(確２面!K15="","",確２面!K15)</f>
        <v/>
      </c>
      <c r="L15" s="1251"/>
      <c r="M15" s="134" t="s">
        <v>77</v>
      </c>
      <c r="N15" s="134"/>
      <c r="O15" s="134"/>
      <c r="P15" s="134"/>
      <c r="Q15" s="134"/>
      <c r="R15" s="135" t="s">
        <v>13</v>
      </c>
      <c r="S15" s="947" t="str">
        <f>IF(確２面!S15="","",確２面!S15)</f>
        <v/>
      </c>
      <c r="T15" s="947"/>
      <c r="U15" s="947"/>
      <c r="V15" s="947"/>
      <c r="W15" s="134" t="s">
        <v>83</v>
      </c>
      <c r="X15" s="134"/>
      <c r="Y15" s="134"/>
      <c r="Z15" s="134"/>
      <c r="AA15" s="134"/>
      <c r="AB15" s="946" t="str">
        <f>IF(確２面!AB15="","",確２面!AB15)</f>
        <v/>
      </c>
      <c r="AC15" s="946"/>
      <c r="AD15" s="946"/>
      <c r="AE15" s="946"/>
      <c r="AF15" s="946"/>
      <c r="AG15" s="946"/>
      <c r="AH15" s="134" t="s">
        <v>160</v>
      </c>
      <c r="AI15" s="134"/>
    </row>
    <row r="16" spans="1:35" x14ac:dyDescent="0.15">
      <c r="A16" s="134"/>
      <c r="C16" s="134" t="s">
        <v>70</v>
      </c>
      <c r="D16" s="134"/>
      <c r="E16" s="134"/>
      <c r="F16" s="134"/>
      <c r="G16" s="134"/>
      <c r="H16" s="134"/>
      <c r="I16" s="134"/>
      <c r="J16" s="134"/>
      <c r="K16" s="948" t="str">
        <f>IF(確２面!K16="","",確２面!K16)</f>
        <v/>
      </c>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row>
    <row r="17" spans="1:35" x14ac:dyDescent="0.15">
      <c r="A17" s="134"/>
      <c r="C17" s="134" t="s">
        <v>81</v>
      </c>
      <c r="D17" s="134"/>
      <c r="E17" s="134"/>
      <c r="F17" s="134"/>
      <c r="G17" s="134"/>
      <c r="H17" s="134"/>
      <c r="I17" s="134"/>
      <c r="J17" s="135" t="s">
        <v>13</v>
      </c>
      <c r="K17" s="1251" t="str">
        <f>IF(確２面!K17="","",確２面!K17)</f>
        <v/>
      </c>
      <c r="L17" s="1251"/>
      <c r="M17" s="134" t="s">
        <v>76</v>
      </c>
      <c r="N17" s="134"/>
      <c r="O17" s="134"/>
      <c r="P17" s="134"/>
      <c r="Q17" s="134"/>
      <c r="R17" s="135" t="s">
        <v>13</v>
      </c>
      <c r="S17" s="946" t="str">
        <f>IF(確２面!S17="","",確２面!S17)</f>
        <v/>
      </c>
      <c r="T17" s="946"/>
      <c r="U17" s="946"/>
      <c r="V17" s="946"/>
      <c r="W17" s="134" t="s">
        <v>75</v>
      </c>
      <c r="X17" s="134"/>
      <c r="Y17" s="134"/>
      <c r="Z17" s="134"/>
      <c r="AA17" s="134"/>
      <c r="AB17" s="946" t="str">
        <f>IF(確２面!AB17="","",確２面!AB17)</f>
        <v/>
      </c>
      <c r="AC17" s="946"/>
      <c r="AD17" s="946"/>
      <c r="AE17" s="946"/>
      <c r="AF17" s="946"/>
      <c r="AG17" s="946"/>
      <c r="AH17" s="134" t="s">
        <v>160</v>
      </c>
      <c r="AI17" s="134"/>
    </row>
    <row r="18" spans="1:35" x14ac:dyDescent="0.15">
      <c r="A18" s="134"/>
      <c r="C18" s="134"/>
      <c r="D18" s="134"/>
      <c r="E18" s="134"/>
      <c r="F18" s="134"/>
      <c r="G18" s="134"/>
      <c r="H18" s="134" t="str">
        <f>IF(概１面!H23="","",概１面!H23)</f>
        <v/>
      </c>
      <c r="I18" s="134"/>
      <c r="J18" s="134"/>
      <c r="K18" s="948" t="str">
        <f>IF(確２面!K18="","",確２面!K18)</f>
        <v/>
      </c>
      <c r="L18" s="948"/>
      <c r="M18" s="948"/>
      <c r="N18" s="948"/>
      <c r="O18" s="948"/>
      <c r="P18" s="948"/>
      <c r="Q18" s="948"/>
      <c r="R18" s="948"/>
      <c r="S18" s="948"/>
      <c r="T18" s="948"/>
      <c r="U18" s="948"/>
      <c r="V18" s="948"/>
      <c r="W18" s="948"/>
      <c r="X18" s="948"/>
      <c r="Y18" s="948"/>
      <c r="Z18" s="948"/>
      <c r="AA18" s="948"/>
      <c r="AB18" s="948"/>
      <c r="AC18" s="948"/>
      <c r="AD18" s="948"/>
      <c r="AE18" s="948"/>
      <c r="AF18" s="948"/>
      <c r="AG18" s="948"/>
      <c r="AH18" s="948"/>
      <c r="AI18" s="948"/>
    </row>
    <row r="19" spans="1:35" x14ac:dyDescent="0.15">
      <c r="A19" s="134"/>
      <c r="C19" s="134" t="s">
        <v>78</v>
      </c>
      <c r="D19" s="134"/>
      <c r="E19" s="134"/>
      <c r="F19" s="134"/>
      <c r="G19" s="134"/>
      <c r="H19" s="134" t="str">
        <f>IF(概１面!H24="","",概１面!H24)</f>
        <v/>
      </c>
      <c r="I19" s="134"/>
      <c r="J19" s="136"/>
      <c r="K19" s="948" t="str">
        <f>IF(確２面!K19="","",確２面!K19)</f>
        <v/>
      </c>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row>
    <row r="20" spans="1:35" x14ac:dyDescent="0.15">
      <c r="A20" s="134"/>
      <c r="C20" s="134" t="s">
        <v>79</v>
      </c>
      <c r="D20" s="134"/>
      <c r="E20" s="134"/>
      <c r="F20" s="134"/>
      <c r="G20" s="134"/>
      <c r="H20" s="134" t="str">
        <f>IF(概１面!H25="","",概１面!H25)</f>
        <v/>
      </c>
      <c r="I20" s="134"/>
      <c r="J20" s="134"/>
      <c r="K20" s="948" t="str">
        <f>IF(確２面!K20="","",確２面!K20)</f>
        <v/>
      </c>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row>
    <row r="21" spans="1:35" x14ac:dyDescent="0.15">
      <c r="A21" s="134"/>
      <c r="C21" s="134" t="s">
        <v>80</v>
      </c>
      <c r="D21" s="134"/>
      <c r="E21" s="134"/>
      <c r="F21" s="134"/>
      <c r="G21" s="134"/>
      <c r="H21" s="134" t="str">
        <f>IF(概１面!H26="","",概１面!H26)</f>
        <v/>
      </c>
      <c r="I21" s="134"/>
      <c r="J21" s="134"/>
      <c r="K21" s="948" t="str">
        <f>IF(確２面!K21="","",確２面!K21)</f>
        <v/>
      </c>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row>
    <row r="22" spans="1:35" ht="6.75"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5" ht="6.75"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5" x14ac:dyDescent="0.15">
      <c r="A24" s="134" t="s">
        <v>161</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row>
    <row r="25" spans="1:35" x14ac:dyDescent="0.15">
      <c r="A25" s="134" t="s">
        <v>3</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1:35" x14ac:dyDescent="0.15">
      <c r="A26" s="134"/>
      <c r="C26" s="134" t="s">
        <v>74</v>
      </c>
      <c r="D26" s="134"/>
      <c r="E26" s="134"/>
      <c r="F26" s="134"/>
      <c r="G26" s="134"/>
      <c r="H26" s="179"/>
      <c r="I26" s="135"/>
      <c r="J26" s="135" t="s">
        <v>13</v>
      </c>
      <c r="K26" s="1251" t="str">
        <f>IF(確２面!K26="","",確２面!K26)</f>
        <v/>
      </c>
      <c r="L26" s="1251"/>
      <c r="M26" s="134" t="s">
        <v>77</v>
      </c>
      <c r="N26" s="134"/>
      <c r="O26" s="134"/>
      <c r="P26" s="134"/>
      <c r="Q26" s="134"/>
      <c r="R26" s="135" t="s">
        <v>13</v>
      </c>
      <c r="S26" s="947" t="str">
        <f>IF(確２面!S26="","",確２面!S26)</f>
        <v/>
      </c>
      <c r="T26" s="947"/>
      <c r="U26" s="947"/>
      <c r="V26" s="947"/>
      <c r="W26" s="134" t="s">
        <v>83</v>
      </c>
      <c r="X26" s="134"/>
      <c r="Y26" s="134"/>
      <c r="Z26" s="134"/>
      <c r="AA26" s="134"/>
      <c r="AB26" s="946" t="str">
        <f>IF(確２面!AB26="","",確２面!AB26)</f>
        <v/>
      </c>
      <c r="AC26" s="946"/>
      <c r="AD26" s="946"/>
      <c r="AE26" s="946"/>
      <c r="AF26" s="946"/>
      <c r="AG26" s="946"/>
      <c r="AH26" s="134" t="s">
        <v>160</v>
      </c>
      <c r="AI26" s="134"/>
    </row>
    <row r="27" spans="1:35" x14ac:dyDescent="0.15">
      <c r="A27" s="134"/>
      <c r="C27" s="134" t="s">
        <v>70</v>
      </c>
      <c r="D27" s="134"/>
      <c r="E27" s="134"/>
      <c r="F27" s="134"/>
      <c r="G27" s="134"/>
      <c r="H27" s="134"/>
      <c r="I27" s="134"/>
      <c r="J27" s="134"/>
      <c r="K27" s="948" t="str">
        <f>IF(確２面!K27="","",確２面!K27)</f>
        <v/>
      </c>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row>
    <row r="28" spans="1:35" x14ac:dyDescent="0.15">
      <c r="A28" s="134"/>
      <c r="C28" s="134" t="s">
        <v>81</v>
      </c>
      <c r="D28" s="134"/>
      <c r="E28" s="134"/>
      <c r="F28" s="134"/>
      <c r="G28" s="134"/>
      <c r="H28" s="179"/>
      <c r="I28" s="135"/>
      <c r="J28" s="135" t="s">
        <v>13</v>
      </c>
      <c r="K28" s="1251" t="str">
        <f>IF(確２面!K28="","",確２面!K28)</f>
        <v/>
      </c>
      <c r="L28" s="1251"/>
      <c r="M28" s="134" t="s">
        <v>76</v>
      </c>
      <c r="N28" s="134"/>
      <c r="O28" s="134"/>
      <c r="P28" s="134"/>
      <c r="Q28" s="134"/>
      <c r="R28" s="135" t="s">
        <v>13</v>
      </c>
      <c r="S28" s="946" t="str">
        <f>IF(確２面!S28="","",確２面!S28)</f>
        <v/>
      </c>
      <c r="T28" s="946"/>
      <c r="U28" s="946"/>
      <c r="V28" s="946"/>
      <c r="W28" s="134" t="s">
        <v>75</v>
      </c>
      <c r="X28" s="134"/>
      <c r="Y28" s="134"/>
      <c r="Z28" s="134"/>
      <c r="AA28" s="134"/>
      <c r="AB28" s="946" t="str">
        <f>IF(確２面!AB28="","",確２面!AB28)</f>
        <v/>
      </c>
      <c r="AC28" s="946"/>
      <c r="AD28" s="946"/>
      <c r="AE28" s="946"/>
      <c r="AF28" s="946"/>
      <c r="AG28" s="946"/>
      <c r="AH28" s="134" t="s">
        <v>160</v>
      </c>
      <c r="AI28" s="134"/>
    </row>
    <row r="29" spans="1:35" x14ac:dyDescent="0.15">
      <c r="A29" s="134"/>
      <c r="C29" s="134"/>
      <c r="D29" s="134"/>
      <c r="E29" s="134"/>
      <c r="F29" s="134"/>
      <c r="G29" s="134"/>
      <c r="H29" s="134"/>
      <c r="I29" s="134"/>
      <c r="J29" s="134"/>
      <c r="K29" s="948" t="str">
        <f>IF(確２面!K29="","",確２面!K29)</f>
        <v/>
      </c>
      <c r="L29" s="948"/>
      <c r="M29" s="948"/>
      <c r="N29" s="948"/>
      <c r="O29" s="948"/>
      <c r="P29" s="948"/>
      <c r="Q29" s="948"/>
      <c r="R29" s="948"/>
      <c r="S29" s="948"/>
      <c r="T29" s="948"/>
      <c r="U29" s="948"/>
      <c r="V29" s="948"/>
      <c r="W29" s="948"/>
      <c r="X29" s="948"/>
      <c r="Y29" s="948"/>
      <c r="Z29" s="948"/>
      <c r="AA29" s="948"/>
      <c r="AB29" s="948"/>
      <c r="AC29" s="948"/>
      <c r="AD29" s="948"/>
      <c r="AE29" s="948"/>
      <c r="AF29" s="948"/>
      <c r="AG29" s="948"/>
      <c r="AH29" s="948"/>
      <c r="AI29" s="948"/>
    </row>
    <row r="30" spans="1:35" x14ac:dyDescent="0.15">
      <c r="A30" s="134"/>
      <c r="C30" s="134" t="s">
        <v>78</v>
      </c>
      <c r="D30" s="134"/>
      <c r="E30" s="134"/>
      <c r="F30" s="134"/>
      <c r="G30" s="134"/>
      <c r="H30" s="134"/>
      <c r="I30" s="134"/>
      <c r="J30" s="136"/>
      <c r="K30" s="948" t="str">
        <f>IF(確２面!K30="","",確２面!K30)</f>
        <v/>
      </c>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row>
    <row r="31" spans="1:35" x14ac:dyDescent="0.15">
      <c r="A31" s="134"/>
      <c r="C31" s="134" t="s">
        <v>79</v>
      </c>
      <c r="D31" s="134"/>
      <c r="E31" s="134"/>
      <c r="F31" s="134"/>
      <c r="G31" s="134"/>
      <c r="H31" s="134"/>
      <c r="I31" s="134"/>
      <c r="J31" s="134"/>
      <c r="K31" s="948" t="str">
        <f>IF(確２面!K31="","",確２面!K31)</f>
        <v/>
      </c>
      <c r="L31" s="948"/>
      <c r="M31" s="948"/>
      <c r="N31" s="948"/>
      <c r="O31" s="948"/>
      <c r="P31" s="948"/>
      <c r="Q31" s="948"/>
      <c r="R31" s="948"/>
      <c r="S31" s="948"/>
      <c r="T31" s="948"/>
      <c r="U31" s="948"/>
      <c r="V31" s="948"/>
      <c r="W31" s="948"/>
      <c r="X31" s="948"/>
      <c r="Y31" s="948"/>
      <c r="Z31" s="948"/>
      <c r="AA31" s="948"/>
      <c r="AB31" s="948"/>
      <c r="AC31" s="948"/>
      <c r="AD31" s="948"/>
      <c r="AE31" s="948"/>
      <c r="AF31" s="948"/>
      <c r="AG31" s="948"/>
      <c r="AH31" s="948"/>
      <c r="AI31" s="948"/>
    </row>
    <row r="32" spans="1:35" x14ac:dyDescent="0.15">
      <c r="A32" s="134"/>
      <c r="C32" s="134" t="s">
        <v>80</v>
      </c>
      <c r="D32" s="134"/>
      <c r="E32" s="134"/>
      <c r="F32" s="134"/>
      <c r="G32" s="134"/>
      <c r="H32" s="134"/>
      <c r="I32" s="134"/>
      <c r="J32" s="134"/>
      <c r="K32" s="948" t="str">
        <f>IF(確２面!K32="","",確２面!K32)</f>
        <v/>
      </c>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row>
    <row r="33" spans="1:35" x14ac:dyDescent="0.15">
      <c r="A33" s="134"/>
      <c r="C33" s="134" t="s">
        <v>279</v>
      </c>
      <c r="D33" s="134"/>
      <c r="E33" s="134"/>
      <c r="F33" s="134"/>
      <c r="G33" s="134"/>
      <c r="H33" s="134"/>
      <c r="I33" s="134"/>
      <c r="J33" s="134"/>
      <c r="K33" s="152"/>
      <c r="L33" s="152"/>
      <c r="M33" s="948" t="str">
        <f>IF(確２面!M33="","",確２面!M33)</f>
        <v/>
      </c>
      <c r="N33" s="948"/>
      <c r="O33" s="948"/>
      <c r="P33" s="948"/>
      <c r="Q33" s="948"/>
      <c r="R33" s="948"/>
      <c r="S33" s="948"/>
      <c r="T33" s="948"/>
      <c r="U33" s="948"/>
      <c r="V33" s="948"/>
      <c r="W33" s="948"/>
      <c r="X33" s="948"/>
      <c r="Y33" s="948"/>
      <c r="Z33" s="948"/>
      <c r="AA33" s="948"/>
      <c r="AB33" s="948"/>
      <c r="AC33" s="948"/>
      <c r="AD33" s="948"/>
      <c r="AE33" s="948"/>
      <c r="AF33" s="948"/>
      <c r="AG33" s="948"/>
      <c r="AH33" s="948"/>
      <c r="AI33" s="948"/>
    </row>
    <row r="34" spans="1:35" ht="6.75"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5" ht="6.75"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5" x14ac:dyDescent="0.15">
      <c r="A36" s="134" t="s">
        <v>4</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row>
    <row r="37" spans="1:35" x14ac:dyDescent="0.15">
      <c r="A37" s="134"/>
      <c r="C37" s="134" t="s">
        <v>74</v>
      </c>
      <c r="D37" s="134"/>
      <c r="E37" s="134"/>
      <c r="F37" s="134"/>
      <c r="G37" s="134"/>
      <c r="H37" s="179"/>
      <c r="I37" s="135"/>
      <c r="J37" s="135" t="s">
        <v>13</v>
      </c>
      <c r="K37" s="1251" t="str">
        <f>IF(確２面!K37="","",確２面!K37)</f>
        <v/>
      </c>
      <c r="L37" s="1251"/>
      <c r="M37" s="134" t="s">
        <v>77</v>
      </c>
      <c r="N37" s="134"/>
      <c r="O37" s="134"/>
      <c r="P37" s="134"/>
      <c r="Q37" s="134"/>
      <c r="R37" s="135" t="s">
        <v>13</v>
      </c>
      <c r="S37" s="947" t="str">
        <f>IF(確２面!S37="","",確２面!S37)</f>
        <v/>
      </c>
      <c r="T37" s="947"/>
      <c r="U37" s="947"/>
      <c r="V37" s="947"/>
      <c r="W37" s="134" t="s">
        <v>83</v>
      </c>
      <c r="X37" s="134"/>
      <c r="Y37" s="134"/>
      <c r="Z37" s="134"/>
      <c r="AA37" s="134"/>
      <c r="AB37" s="946" t="str">
        <f>IF(確２面!AB37="","",確２面!AB37)</f>
        <v/>
      </c>
      <c r="AC37" s="946"/>
      <c r="AD37" s="946"/>
      <c r="AE37" s="946"/>
      <c r="AF37" s="946"/>
      <c r="AG37" s="946"/>
      <c r="AH37" s="134" t="s">
        <v>160</v>
      </c>
      <c r="AI37" s="134"/>
    </row>
    <row r="38" spans="1:35" x14ac:dyDescent="0.15">
      <c r="A38" s="134"/>
      <c r="C38" s="134" t="s">
        <v>70</v>
      </c>
      <c r="D38" s="134"/>
      <c r="E38" s="134"/>
      <c r="F38" s="134"/>
      <c r="G38" s="134"/>
      <c r="H38" s="134"/>
      <c r="I38" s="134"/>
      <c r="J38" s="134"/>
      <c r="K38" s="948" t="str">
        <f>IF(確２面!K38="","",確２面!K38)</f>
        <v/>
      </c>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row>
    <row r="39" spans="1:35" x14ac:dyDescent="0.15">
      <c r="A39" s="134"/>
      <c r="C39" s="134" t="s">
        <v>81</v>
      </c>
      <c r="D39" s="134"/>
      <c r="E39" s="134"/>
      <c r="F39" s="134"/>
      <c r="G39" s="134"/>
      <c r="H39" s="179"/>
      <c r="I39" s="135"/>
      <c r="J39" s="135" t="s">
        <v>13</v>
      </c>
      <c r="K39" s="1251" t="str">
        <f>IF(確２面!K39="","",確２面!K39)</f>
        <v/>
      </c>
      <c r="L39" s="1251"/>
      <c r="M39" s="134" t="s">
        <v>76</v>
      </c>
      <c r="N39" s="134"/>
      <c r="O39" s="134"/>
      <c r="P39" s="134"/>
      <c r="Q39" s="134"/>
      <c r="R39" s="135" t="s">
        <v>13</v>
      </c>
      <c r="S39" s="946" t="str">
        <f>IF(確２面!S39="","",確２面!S39)</f>
        <v/>
      </c>
      <c r="T39" s="946"/>
      <c r="U39" s="946"/>
      <c r="V39" s="946"/>
      <c r="W39" s="134" t="s">
        <v>75</v>
      </c>
      <c r="X39" s="134"/>
      <c r="Y39" s="134"/>
      <c r="Z39" s="134"/>
      <c r="AA39" s="134"/>
      <c r="AB39" s="946" t="str">
        <f>IF(確２面!AB39="","",確２面!AB39)</f>
        <v/>
      </c>
      <c r="AC39" s="946"/>
      <c r="AD39" s="946"/>
      <c r="AE39" s="946"/>
      <c r="AF39" s="946"/>
      <c r="AG39" s="946"/>
      <c r="AH39" s="134" t="s">
        <v>160</v>
      </c>
      <c r="AI39" s="134"/>
    </row>
    <row r="40" spans="1:35" x14ac:dyDescent="0.15">
      <c r="A40" s="134"/>
      <c r="C40" s="134"/>
      <c r="D40" s="134"/>
      <c r="E40" s="134"/>
      <c r="F40" s="134"/>
      <c r="G40" s="134"/>
      <c r="H40" s="134"/>
      <c r="I40" s="134"/>
      <c r="J40" s="134"/>
      <c r="K40" s="948" t="str">
        <f>IF(確２面!K40="","",確２面!K40)</f>
        <v/>
      </c>
      <c r="L40" s="948"/>
      <c r="M40" s="948"/>
      <c r="N40" s="948"/>
      <c r="O40" s="948"/>
      <c r="P40" s="948"/>
      <c r="Q40" s="948"/>
      <c r="R40" s="948"/>
      <c r="S40" s="948"/>
      <c r="T40" s="948"/>
      <c r="U40" s="948"/>
      <c r="V40" s="948"/>
      <c r="W40" s="948"/>
      <c r="X40" s="948"/>
      <c r="Y40" s="948"/>
      <c r="Z40" s="948"/>
      <c r="AA40" s="948"/>
      <c r="AB40" s="948"/>
      <c r="AC40" s="948"/>
      <c r="AD40" s="948"/>
      <c r="AE40" s="948"/>
      <c r="AF40" s="948"/>
      <c r="AG40" s="948"/>
      <c r="AH40" s="948"/>
      <c r="AI40" s="948"/>
    </row>
    <row r="41" spans="1:35" x14ac:dyDescent="0.15">
      <c r="A41" s="134"/>
      <c r="C41" s="134" t="s">
        <v>78</v>
      </c>
      <c r="D41" s="134"/>
      <c r="E41" s="134"/>
      <c r="F41" s="134"/>
      <c r="G41" s="134"/>
      <c r="H41" s="134"/>
      <c r="I41" s="134"/>
      <c r="J41" s="136"/>
      <c r="K41" s="948" t="str">
        <f>IF(確２面!K41="","",確２面!K41)</f>
        <v/>
      </c>
      <c r="L41" s="948"/>
      <c r="M41" s="948"/>
      <c r="N41" s="948"/>
      <c r="O41" s="948"/>
      <c r="P41" s="948"/>
      <c r="Q41" s="948"/>
      <c r="R41" s="948"/>
      <c r="S41" s="948"/>
      <c r="T41" s="948"/>
      <c r="U41" s="948"/>
      <c r="V41" s="948"/>
      <c r="W41" s="948"/>
      <c r="X41" s="948"/>
      <c r="Y41" s="948"/>
      <c r="Z41" s="948"/>
      <c r="AA41" s="948"/>
      <c r="AB41" s="948"/>
      <c r="AC41" s="948"/>
      <c r="AD41" s="948"/>
      <c r="AE41" s="948"/>
      <c r="AF41" s="948"/>
      <c r="AG41" s="948"/>
      <c r="AH41" s="948"/>
      <c r="AI41" s="948"/>
    </row>
    <row r="42" spans="1:35" x14ac:dyDescent="0.15">
      <c r="A42" s="134"/>
      <c r="C42" s="134" t="s">
        <v>79</v>
      </c>
      <c r="D42" s="134"/>
      <c r="E42" s="134"/>
      <c r="F42" s="134"/>
      <c r="G42" s="134"/>
      <c r="H42" s="134"/>
      <c r="I42" s="134"/>
      <c r="J42" s="134"/>
      <c r="K42" s="948" t="str">
        <f>IF(確２面!K42="","",確２面!K42)</f>
        <v/>
      </c>
      <c r="L42" s="948"/>
      <c r="M42" s="948"/>
      <c r="N42" s="948"/>
      <c r="O42" s="948"/>
      <c r="P42" s="948"/>
      <c r="Q42" s="948"/>
      <c r="R42" s="948"/>
      <c r="S42" s="948"/>
      <c r="T42" s="948"/>
      <c r="U42" s="948"/>
      <c r="V42" s="948"/>
      <c r="W42" s="948"/>
      <c r="X42" s="948"/>
      <c r="Y42" s="948"/>
      <c r="Z42" s="948"/>
      <c r="AA42" s="948"/>
      <c r="AB42" s="948"/>
      <c r="AC42" s="948"/>
      <c r="AD42" s="948"/>
      <c r="AE42" s="948"/>
      <c r="AF42" s="948"/>
      <c r="AG42" s="948"/>
      <c r="AH42" s="948"/>
      <c r="AI42" s="948"/>
    </row>
    <row r="43" spans="1:35" x14ac:dyDescent="0.15">
      <c r="A43" s="134"/>
      <c r="C43" s="134" t="s">
        <v>80</v>
      </c>
      <c r="D43" s="134"/>
      <c r="E43" s="134"/>
      <c r="F43" s="134"/>
      <c r="G43" s="134"/>
      <c r="H43" s="134"/>
      <c r="I43" s="134"/>
      <c r="J43" s="134"/>
      <c r="K43" s="948" t="str">
        <f>IF(確２面!K43="","",確２面!K43)</f>
        <v/>
      </c>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row>
    <row r="44" spans="1:35" x14ac:dyDescent="0.15">
      <c r="A44" s="134"/>
      <c r="C44" s="134" t="s">
        <v>279</v>
      </c>
      <c r="D44" s="134"/>
      <c r="E44" s="134"/>
      <c r="F44" s="134"/>
      <c r="G44" s="134"/>
      <c r="H44" s="134"/>
      <c r="I44" s="134"/>
      <c r="J44" s="134"/>
      <c r="K44" s="134"/>
      <c r="L44" s="134"/>
      <c r="M44" s="948" t="str">
        <f>IF(確２面!M44="","",確２面!M44)</f>
        <v/>
      </c>
      <c r="N44" s="948"/>
      <c r="O44" s="948"/>
      <c r="P44" s="948"/>
      <c r="Q44" s="948"/>
      <c r="R44" s="948"/>
      <c r="S44" s="948"/>
      <c r="T44" s="948"/>
      <c r="U44" s="948"/>
      <c r="V44" s="948"/>
      <c r="W44" s="948"/>
      <c r="X44" s="948"/>
      <c r="Y44" s="948"/>
      <c r="Z44" s="948"/>
      <c r="AA44" s="948"/>
      <c r="AB44" s="948"/>
      <c r="AC44" s="948"/>
      <c r="AD44" s="948"/>
      <c r="AE44" s="948"/>
      <c r="AF44" s="948"/>
      <c r="AG44" s="948"/>
      <c r="AH44" s="948"/>
      <c r="AI44" s="948"/>
    </row>
    <row r="45" spans="1:35" ht="6.75"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5" ht="6.75"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5" x14ac:dyDescent="0.15">
      <c r="A47" s="134"/>
      <c r="C47" s="134" t="s">
        <v>74</v>
      </c>
      <c r="D47" s="134"/>
      <c r="E47" s="134"/>
      <c r="F47" s="134"/>
      <c r="G47" s="134"/>
      <c r="H47" s="179"/>
      <c r="I47" s="135"/>
      <c r="J47" s="135" t="s">
        <v>13</v>
      </c>
      <c r="K47" s="1251" t="str">
        <f>IF(確２面!K47="","",確２面!K47)</f>
        <v/>
      </c>
      <c r="L47" s="1251"/>
      <c r="M47" s="134" t="s">
        <v>77</v>
      </c>
      <c r="N47" s="134"/>
      <c r="O47" s="134"/>
      <c r="P47" s="134"/>
      <c r="Q47" s="134"/>
      <c r="R47" s="135" t="s">
        <v>13</v>
      </c>
      <c r="S47" s="947" t="str">
        <f>IF(確２面!S47="","",確２面!S47)</f>
        <v/>
      </c>
      <c r="T47" s="947"/>
      <c r="U47" s="947"/>
      <c r="V47" s="947"/>
      <c r="W47" s="134" t="s">
        <v>83</v>
      </c>
      <c r="X47" s="134"/>
      <c r="Y47" s="134"/>
      <c r="Z47" s="134"/>
      <c r="AA47" s="134"/>
      <c r="AB47" s="946" t="str">
        <f>IF(確２面!AB47="","",確２面!AB47)</f>
        <v/>
      </c>
      <c r="AC47" s="946"/>
      <c r="AD47" s="946"/>
      <c r="AE47" s="946"/>
      <c r="AF47" s="946"/>
      <c r="AG47" s="946"/>
      <c r="AH47" s="134" t="s">
        <v>160</v>
      </c>
      <c r="AI47" s="134"/>
    </row>
    <row r="48" spans="1:35" x14ac:dyDescent="0.15">
      <c r="A48" s="134"/>
      <c r="C48" s="134" t="s">
        <v>70</v>
      </c>
      <c r="D48" s="134"/>
      <c r="E48" s="134"/>
      <c r="F48" s="134"/>
      <c r="G48" s="134"/>
      <c r="H48" s="134"/>
      <c r="I48" s="134"/>
      <c r="J48" s="134"/>
      <c r="K48" s="948" t="str">
        <f>IF(確２面!K48="","",確２面!K48)</f>
        <v/>
      </c>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row>
    <row r="49" spans="1:35" x14ac:dyDescent="0.15">
      <c r="A49" s="134"/>
      <c r="C49" s="134" t="s">
        <v>81</v>
      </c>
      <c r="D49" s="134"/>
      <c r="E49" s="134"/>
      <c r="F49" s="134"/>
      <c r="G49" s="134"/>
      <c r="H49" s="179"/>
      <c r="I49" s="135"/>
      <c r="J49" s="135" t="s">
        <v>13</v>
      </c>
      <c r="K49" s="1251" t="str">
        <f>IF(確２面!K49="","",確２面!K49)</f>
        <v/>
      </c>
      <c r="L49" s="1251"/>
      <c r="M49" s="134" t="s">
        <v>76</v>
      </c>
      <c r="N49" s="134"/>
      <c r="O49" s="134"/>
      <c r="P49" s="134"/>
      <c r="Q49" s="134"/>
      <c r="R49" s="135" t="s">
        <v>13</v>
      </c>
      <c r="S49" s="946" t="str">
        <f>IF(確２面!S49="","",確２面!S49)</f>
        <v/>
      </c>
      <c r="T49" s="946"/>
      <c r="U49" s="946"/>
      <c r="V49" s="946"/>
      <c r="W49" s="134" t="s">
        <v>75</v>
      </c>
      <c r="X49" s="134"/>
      <c r="Y49" s="134"/>
      <c r="Z49" s="134"/>
      <c r="AA49" s="134"/>
      <c r="AB49" s="946" t="str">
        <f>IF(確２面!AB49="","",確２面!AB49)</f>
        <v/>
      </c>
      <c r="AC49" s="946"/>
      <c r="AD49" s="946"/>
      <c r="AE49" s="946"/>
      <c r="AF49" s="946"/>
      <c r="AG49" s="946"/>
      <c r="AH49" s="134" t="s">
        <v>160</v>
      </c>
      <c r="AI49" s="134"/>
    </row>
    <row r="50" spans="1:35" x14ac:dyDescent="0.15">
      <c r="A50" s="134"/>
      <c r="C50" s="134"/>
      <c r="D50" s="134"/>
      <c r="E50" s="134"/>
      <c r="F50" s="134"/>
      <c r="G50" s="134"/>
      <c r="H50" s="134"/>
      <c r="I50" s="134"/>
      <c r="J50" s="134"/>
      <c r="K50" s="948" t="str">
        <f>IF(確２面!K50="","",確２面!K50)</f>
        <v/>
      </c>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row>
    <row r="51" spans="1:35" x14ac:dyDescent="0.15">
      <c r="A51" s="134"/>
      <c r="C51" s="134" t="s">
        <v>78</v>
      </c>
      <c r="D51" s="134"/>
      <c r="E51" s="134"/>
      <c r="F51" s="134"/>
      <c r="G51" s="134"/>
      <c r="H51" s="134"/>
      <c r="I51" s="134"/>
      <c r="J51" s="136"/>
      <c r="K51" s="948" t="str">
        <f>IF(確２面!K51="","",確２面!K51)</f>
        <v/>
      </c>
      <c r="L51" s="948"/>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row>
    <row r="52" spans="1:35" x14ac:dyDescent="0.15">
      <c r="A52" s="134"/>
      <c r="C52" s="134" t="s">
        <v>79</v>
      </c>
      <c r="D52" s="134"/>
      <c r="E52" s="134"/>
      <c r="F52" s="134"/>
      <c r="G52" s="134"/>
      <c r="H52" s="134"/>
      <c r="I52" s="134"/>
      <c r="J52" s="134"/>
      <c r="K52" s="948" t="str">
        <f>IF(確２面!K52="","",確２面!K52)</f>
        <v/>
      </c>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row>
    <row r="53" spans="1:35" x14ac:dyDescent="0.15">
      <c r="A53" s="134"/>
      <c r="C53" s="134" t="s">
        <v>80</v>
      </c>
      <c r="D53" s="134"/>
      <c r="E53" s="134"/>
      <c r="F53" s="134"/>
      <c r="G53" s="134"/>
      <c r="H53" s="134"/>
      <c r="I53" s="134"/>
      <c r="J53" s="134"/>
      <c r="K53" s="948" t="str">
        <f>IF(確２面!K53="","",確２面!K53)</f>
        <v/>
      </c>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row>
    <row r="54" spans="1:35" x14ac:dyDescent="0.15">
      <c r="A54" s="134"/>
      <c r="C54" s="134" t="s">
        <v>279</v>
      </c>
      <c r="D54" s="134"/>
      <c r="E54" s="134"/>
      <c r="F54" s="134"/>
      <c r="G54" s="134"/>
      <c r="H54" s="134"/>
      <c r="I54" s="134"/>
      <c r="J54" s="134"/>
      <c r="K54" s="134"/>
      <c r="L54" s="134"/>
      <c r="M54" s="948" t="str">
        <f>IF(確２面!M54="","",確２面!M54)</f>
        <v/>
      </c>
      <c r="N54" s="948"/>
      <c r="O54" s="948"/>
      <c r="P54" s="948"/>
      <c r="Q54" s="948"/>
      <c r="R54" s="948"/>
      <c r="S54" s="948"/>
      <c r="T54" s="948"/>
      <c r="U54" s="948"/>
      <c r="V54" s="948"/>
      <c r="W54" s="948"/>
      <c r="X54" s="948"/>
      <c r="Y54" s="948"/>
      <c r="Z54" s="948"/>
      <c r="AA54" s="948"/>
      <c r="AB54" s="948"/>
      <c r="AC54" s="948"/>
      <c r="AD54" s="948"/>
      <c r="AE54" s="948"/>
      <c r="AF54" s="948"/>
      <c r="AG54" s="948"/>
      <c r="AH54" s="948"/>
      <c r="AI54" s="948"/>
    </row>
    <row r="55" spans="1:35" ht="6.75" customHeight="1"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5" ht="6.75" customHeight="1"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5" x14ac:dyDescent="0.15">
      <c r="A57" s="134"/>
      <c r="C57" s="134" t="s">
        <v>74</v>
      </c>
      <c r="D57" s="134"/>
      <c r="E57" s="134"/>
      <c r="F57" s="134"/>
      <c r="G57" s="134"/>
      <c r="H57" s="179"/>
      <c r="I57" s="135"/>
      <c r="J57" s="135" t="s">
        <v>13</v>
      </c>
      <c r="K57" s="1251" t="str">
        <f>IF(確２面!K57="","",確２面!K57)</f>
        <v/>
      </c>
      <c r="L57" s="1251"/>
      <c r="M57" s="134" t="s">
        <v>77</v>
      </c>
      <c r="N57" s="134"/>
      <c r="O57" s="134"/>
      <c r="P57" s="134"/>
      <c r="Q57" s="134"/>
      <c r="R57" s="135" t="s">
        <v>13</v>
      </c>
      <c r="S57" s="947" t="str">
        <f>IF(確２面!S57="","",確２面!S57)</f>
        <v/>
      </c>
      <c r="T57" s="947"/>
      <c r="U57" s="947"/>
      <c r="V57" s="947"/>
      <c r="W57" s="134" t="s">
        <v>83</v>
      </c>
      <c r="X57" s="134"/>
      <c r="Y57" s="134"/>
      <c r="Z57" s="134"/>
      <c r="AA57" s="134"/>
      <c r="AB57" s="946" t="str">
        <f>IF(確２面!AB57="","",確２面!AB57)</f>
        <v/>
      </c>
      <c r="AC57" s="946"/>
      <c r="AD57" s="946"/>
      <c r="AE57" s="946"/>
      <c r="AF57" s="946"/>
      <c r="AG57" s="946"/>
      <c r="AH57" s="134" t="s">
        <v>160</v>
      </c>
      <c r="AI57" s="134"/>
    </row>
    <row r="58" spans="1:35" x14ac:dyDescent="0.15">
      <c r="A58" s="134"/>
      <c r="C58" s="134" t="s">
        <v>70</v>
      </c>
      <c r="D58" s="134"/>
      <c r="E58" s="134"/>
      <c r="F58" s="134"/>
      <c r="G58" s="134"/>
      <c r="H58" s="134"/>
      <c r="I58" s="134"/>
      <c r="J58" s="134"/>
      <c r="K58" s="948" t="str">
        <f>IF(確２面!K58="","",確２面!K58)</f>
        <v/>
      </c>
      <c r="L58" s="948"/>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row>
    <row r="59" spans="1:35" x14ac:dyDescent="0.15">
      <c r="A59" s="134"/>
      <c r="C59" s="134" t="s">
        <v>81</v>
      </c>
      <c r="D59" s="134"/>
      <c r="E59" s="134"/>
      <c r="F59" s="134"/>
      <c r="G59" s="134"/>
      <c r="H59" s="179"/>
      <c r="I59" s="135"/>
      <c r="J59" s="135" t="s">
        <v>13</v>
      </c>
      <c r="K59" s="1251" t="str">
        <f>IF(確２面!K59="","",確２面!K59)</f>
        <v/>
      </c>
      <c r="L59" s="1251"/>
      <c r="M59" s="134" t="s">
        <v>76</v>
      </c>
      <c r="N59" s="134"/>
      <c r="O59" s="134"/>
      <c r="P59" s="134"/>
      <c r="Q59" s="134"/>
      <c r="R59" s="135" t="s">
        <v>13</v>
      </c>
      <c r="S59" s="946" t="str">
        <f>IF(確２面!S59="","",確２面!S59)</f>
        <v/>
      </c>
      <c r="T59" s="946"/>
      <c r="U59" s="946"/>
      <c r="V59" s="946"/>
      <c r="W59" s="134" t="s">
        <v>75</v>
      </c>
      <c r="X59" s="134"/>
      <c r="Y59" s="134"/>
      <c r="Z59" s="134"/>
      <c r="AA59" s="134"/>
      <c r="AB59" s="946" t="str">
        <f>IF(確２面!AB59="","",確２面!AB59)</f>
        <v/>
      </c>
      <c r="AC59" s="946"/>
      <c r="AD59" s="946"/>
      <c r="AE59" s="946"/>
      <c r="AF59" s="946"/>
      <c r="AG59" s="946"/>
      <c r="AH59" s="134" t="s">
        <v>160</v>
      </c>
      <c r="AI59" s="134"/>
    </row>
    <row r="60" spans="1:35" x14ac:dyDescent="0.15">
      <c r="A60" s="134"/>
      <c r="C60" s="134"/>
      <c r="D60" s="134"/>
      <c r="E60" s="134"/>
      <c r="F60" s="134"/>
      <c r="G60" s="134"/>
      <c r="H60" s="134"/>
      <c r="I60" s="134"/>
      <c r="J60" s="134"/>
      <c r="K60" s="948" t="str">
        <f>IF(確２面!K60="","",確２面!K60)</f>
        <v/>
      </c>
      <c r="L60" s="948"/>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row>
    <row r="61" spans="1:35" x14ac:dyDescent="0.15">
      <c r="A61" s="134"/>
      <c r="C61" s="134" t="s">
        <v>78</v>
      </c>
      <c r="D61" s="134"/>
      <c r="E61" s="134"/>
      <c r="F61" s="134"/>
      <c r="G61" s="134"/>
      <c r="H61" s="134"/>
      <c r="I61" s="134"/>
      <c r="J61" s="136"/>
      <c r="K61" s="948" t="str">
        <f>IF(確２面!K61="","",確２面!K61)</f>
        <v/>
      </c>
      <c r="L61" s="948"/>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row>
    <row r="62" spans="1:35" x14ac:dyDescent="0.15">
      <c r="A62" s="134"/>
      <c r="C62" s="134" t="s">
        <v>79</v>
      </c>
      <c r="D62" s="134"/>
      <c r="E62" s="134"/>
      <c r="F62" s="134"/>
      <c r="G62" s="134"/>
      <c r="H62" s="134"/>
      <c r="I62" s="134"/>
      <c r="J62" s="134"/>
      <c r="K62" s="948" t="str">
        <f>IF(確２面!K62="","",確２面!K62)</f>
        <v/>
      </c>
      <c r="L62" s="948"/>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row>
    <row r="63" spans="1:35" x14ac:dyDescent="0.15">
      <c r="A63" s="134"/>
      <c r="C63" s="134" t="s">
        <v>80</v>
      </c>
      <c r="D63" s="134"/>
      <c r="E63" s="134"/>
      <c r="F63" s="134"/>
      <c r="G63" s="134"/>
      <c r="H63" s="134"/>
      <c r="I63" s="134"/>
      <c r="J63" s="134"/>
      <c r="K63" s="948" t="str">
        <f>IF(確２面!K63="","",確２面!K63)</f>
        <v/>
      </c>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row>
    <row r="64" spans="1:35" x14ac:dyDescent="0.15">
      <c r="A64" s="134"/>
      <c r="C64" s="134" t="s">
        <v>279</v>
      </c>
      <c r="D64" s="134"/>
      <c r="E64" s="134"/>
      <c r="F64" s="134"/>
      <c r="G64" s="134"/>
      <c r="H64" s="134"/>
      <c r="I64" s="134"/>
      <c r="J64" s="134"/>
      <c r="K64" s="134"/>
      <c r="L64" s="134"/>
      <c r="M64" s="948" t="str">
        <f>IF(確２面!M64="","",確２面!M64)</f>
        <v/>
      </c>
      <c r="N64" s="948"/>
      <c r="O64" s="948"/>
      <c r="P64" s="948"/>
      <c r="Q64" s="948"/>
      <c r="R64" s="948"/>
      <c r="S64" s="948"/>
      <c r="T64" s="948"/>
      <c r="U64" s="948"/>
      <c r="V64" s="948"/>
      <c r="W64" s="948"/>
      <c r="X64" s="948"/>
      <c r="Y64" s="948"/>
      <c r="Z64" s="948"/>
      <c r="AA64" s="948"/>
      <c r="AB64" s="948"/>
      <c r="AC64" s="948"/>
      <c r="AD64" s="948"/>
      <c r="AE64" s="948"/>
      <c r="AF64" s="948"/>
      <c r="AG64" s="948"/>
      <c r="AH64" s="948"/>
      <c r="AI64" s="948"/>
    </row>
    <row r="65" spans="1:37" ht="6.75" customHeight="1"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row>
    <row r="66" spans="1:37" ht="6.75" customHeight="1" thickBot="1" x14ac:dyDescent="0.2">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37" ht="13.5" customHeight="1" thickTop="1" x14ac:dyDescent="0.15">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373"/>
      <c r="AK67" s="373"/>
    </row>
    <row r="68" spans="1:37" ht="13.5" customHeight="1" x14ac:dyDescent="0.1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row>
    <row r="69" spans="1:37" ht="6.75" customHeight="1" x14ac:dyDescent="0.15">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row>
    <row r="70" spans="1:37" x14ac:dyDescent="0.15">
      <c r="A70" s="134" t="s">
        <v>280</v>
      </c>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row>
    <row r="71" spans="1:37" x14ac:dyDescent="0.15">
      <c r="A71" s="134" t="s">
        <v>5</v>
      </c>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row>
    <row r="72" spans="1:37" x14ac:dyDescent="0.15">
      <c r="A72" s="134"/>
      <c r="C72" s="134" t="s">
        <v>74</v>
      </c>
      <c r="D72" s="134"/>
      <c r="E72" s="134"/>
      <c r="F72" s="134"/>
      <c r="G72" s="134"/>
      <c r="H72" s="179"/>
      <c r="I72" s="135"/>
      <c r="J72" s="135" t="s">
        <v>13</v>
      </c>
      <c r="K72" s="1251" t="str">
        <f>IF(確２面!K138="","",確２面!K138)</f>
        <v/>
      </c>
      <c r="L72" s="1251"/>
      <c r="M72" s="134" t="s">
        <v>77</v>
      </c>
      <c r="N72" s="134"/>
      <c r="O72" s="134"/>
      <c r="P72" s="134"/>
      <c r="Q72" s="134"/>
      <c r="R72" s="135" t="s">
        <v>13</v>
      </c>
      <c r="S72" s="947" t="str">
        <f>IF(確２面!S138="","",確２面!S138)</f>
        <v/>
      </c>
      <c r="T72" s="947"/>
      <c r="U72" s="947"/>
      <c r="V72" s="947"/>
      <c r="W72" s="134" t="s">
        <v>83</v>
      </c>
      <c r="X72" s="134"/>
      <c r="Y72" s="134"/>
      <c r="Z72" s="134"/>
      <c r="AA72" s="134"/>
      <c r="AB72" s="946" t="str">
        <f>IF(確２面!AB138="","",確２面!AB138)</f>
        <v/>
      </c>
      <c r="AC72" s="946"/>
      <c r="AD72" s="946"/>
      <c r="AE72" s="946"/>
      <c r="AF72" s="946"/>
      <c r="AG72" s="946"/>
      <c r="AH72" s="134" t="s">
        <v>160</v>
      </c>
      <c r="AI72" s="134"/>
    </row>
    <row r="73" spans="1:37" x14ac:dyDescent="0.15">
      <c r="A73" s="134"/>
      <c r="C73" s="134" t="s">
        <v>70</v>
      </c>
      <c r="D73" s="134"/>
      <c r="E73" s="134"/>
      <c r="F73" s="134"/>
      <c r="G73" s="134"/>
      <c r="H73" s="134"/>
      <c r="I73" s="134"/>
      <c r="J73" s="134"/>
      <c r="K73" s="948" t="str">
        <f>IF(確２面!K139="","",確２面!K139)</f>
        <v/>
      </c>
      <c r="L73" s="948"/>
      <c r="M73" s="948"/>
      <c r="N73" s="948"/>
      <c r="O73" s="948"/>
      <c r="P73" s="948"/>
      <c r="Q73" s="948"/>
      <c r="R73" s="948"/>
      <c r="S73" s="948"/>
      <c r="T73" s="948"/>
      <c r="U73" s="948"/>
      <c r="V73" s="948"/>
      <c r="W73" s="948"/>
      <c r="X73" s="948"/>
      <c r="Y73" s="948"/>
      <c r="Z73" s="948"/>
      <c r="AA73" s="948"/>
      <c r="AB73" s="948"/>
      <c r="AC73" s="948"/>
      <c r="AD73" s="948"/>
      <c r="AE73" s="948"/>
      <c r="AF73" s="948"/>
      <c r="AG73" s="948"/>
      <c r="AH73" s="948"/>
      <c r="AI73" s="948"/>
    </row>
    <row r="74" spans="1:37" x14ac:dyDescent="0.15">
      <c r="A74" s="134"/>
      <c r="C74" s="134" t="s">
        <v>81</v>
      </c>
      <c r="D74" s="134"/>
      <c r="E74" s="134"/>
      <c r="F74" s="134"/>
      <c r="G74" s="134"/>
      <c r="H74" s="179"/>
      <c r="I74" s="135"/>
      <c r="J74" s="135" t="s">
        <v>13</v>
      </c>
      <c r="K74" s="1251" t="str">
        <f>IF(確２面!K140="","",確２面!K140)</f>
        <v/>
      </c>
      <c r="L74" s="1251"/>
      <c r="M74" s="134" t="s">
        <v>76</v>
      </c>
      <c r="N74" s="134"/>
      <c r="O74" s="134"/>
      <c r="P74" s="134"/>
      <c r="Q74" s="134"/>
      <c r="R74" s="135" t="s">
        <v>13</v>
      </c>
      <c r="S74" s="946" t="str">
        <f>IF(確２面!S140="","",確２面!S140)</f>
        <v/>
      </c>
      <c r="T74" s="946"/>
      <c r="U74" s="946"/>
      <c r="V74" s="946"/>
      <c r="W74" s="134" t="s">
        <v>75</v>
      </c>
      <c r="X74" s="134"/>
      <c r="Y74" s="134"/>
      <c r="Z74" s="134"/>
      <c r="AA74" s="134"/>
      <c r="AB74" s="946" t="str">
        <f>IF(確２面!AB140="","",確２面!AB140)</f>
        <v/>
      </c>
      <c r="AC74" s="946"/>
      <c r="AD74" s="946"/>
      <c r="AE74" s="946"/>
      <c r="AF74" s="946"/>
      <c r="AG74" s="946"/>
      <c r="AH74" s="134" t="s">
        <v>160</v>
      </c>
      <c r="AI74" s="134"/>
    </row>
    <row r="75" spans="1:37" x14ac:dyDescent="0.15">
      <c r="A75" s="134"/>
      <c r="C75" s="134"/>
      <c r="D75" s="134"/>
      <c r="E75" s="134"/>
      <c r="F75" s="134"/>
      <c r="G75" s="134"/>
      <c r="H75" s="134"/>
      <c r="I75" s="134"/>
      <c r="J75" s="134"/>
      <c r="K75" s="948" t="str">
        <f>IF(確２面!K141="","",確２面!K141)</f>
        <v/>
      </c>
      <c r="L75" s="948"/>
      <c r="M75" s="948"/>
      <c r="N75" s="948"/>
      <c r="O75" s="948"/>
      <c r="P75" s="948"/>
      <c r="Q75" s="948"/>
      <c r="R75" s="948"/>
      <c r="S75" s="948"/>
      <c r="T75" s="948"/>
      <c r="U75" s="948"/>
      <c r="V75" s="948"/>
      <c r="W75" s="948"/>
      <c r="X75" s="948"/>
      <c r="Y75" s="948"/>
      <c r="Z75" s="948"/>
      <c r="AA75" s="948"/>
      <c r="AB75" s="948"/>
      <c r="AC75" s="948"/>
      <c r="AD75" s="948"/>
      <c r="AE75" s="948"/>
      <c r="AF75" s="948"/>
      <c r="AG75" s="948"/>
      <c r="AH75" s="948"/>
      <c r="AI75" s="948"/>
    </row>
    <row r="76" spans="1:37" x14ac:dyDescent="0.15">
      <c r="A76" s="134"/>
      <c r="C76" s="134" t="s">
        <v>78</v>
      </c>
      <c r="D76" s="134"/>
      <c r="E76" s="134"/>
      <c r="F76" s="134"/>
      <c r="G76" s="134"/>
      <c r="H76" s="134"/>
      <c r="I76" s="134"/>
      <c r="J76" s="136"/>
      <c r="K76" s="948" t="str">
        <f>IF(確２面!K142="","",確２面!K142)</f>
        <v/>
      </c>
      <c r="L76" s="948"/>
      <c r="M76" s="948"/>
      <c r="N76" s="948"/>
      <c r="O76" s="948"/>
      <c r="P76" s="948"/>
      <c r="Q76" s="948"/>
      <c r="R76" s="948"/>
      <c r="S76" s="948"/>
      <c r="T76" s="948"/>
      <c r="U76" s="948"/>
      <c r="V76" s="948"/>
      <c r="W76" s="948"/>
      <c r="X76" s="948"/>
      <c r="Y76" s="948"/>
      <c r="Z76" s="948"/>
      <c r="AA76" s="948"/>
      <c r="AB76" s="948"/>
      <c r="AC76" s="948"/>
      <c r="AD76" s="948"/>
      <c r="AE76" s="948"/>
      <c r="AF76" s="948"/>
      <c r="AG76" s="948"/>
      <c r="AH76" s="948"/>
      <c r="AI76" s="948"/>
    </row>
    <row r="77" spans="1:37" x14ac:dyDescent="0.15">
      <c r="A77" s="134"/>
      <c r="C77" s="134" t="s">
        <v>79</v>
      </c>
      <c r="D77" s="134"/>
      <c r="E77" s="134"/>
      <c r="F77" s="134"/>
      <c r="G77" s="134"/>
      <c r="H77" s="134"/>
      <c r="I77" s="134"/>
      <c r="J77" s="134"/>
      <c r="K77" s="948" t="str">
        <f>IF(確２面!K143="","",確２面!K143)</f>
        <v/>
      </c>
      <c r="L77" s="948"/>
      <c r="M77" s="948"/>
      <c r="N77" s="948"/>
      <c r="O77" s="948"/>
      <c r="P77" s="948"/>
      <c r="Q77" s="948"/>
      <c r="R77" s="948"/>
      <c r="S77" s="948"/>
      <c r="T77" s="948"/>
      <c r="U77" s="948"/>
      <c r="V77" s="948"/>
      <c r="W77" s="948"/>
      <c r="X77" s="948"/>
      <c r="Y77" s="948"/>
      <c r="Z77" s="948"/>
      <c r="AA77" s="948"/>
      <c r="AB77" s="948"/>
      <c r="AC77" s="948"/>
      <c r="AD77" s="948"/>
      <c r="AE77" s="948"/>
      <c r="AF77" s="948"/>
      <c r="AG77" s="948"/>
      <c r="AH77" s="948"/>
      <c r="AI77" s="948"/>
    </row>
    <row r="78" spans="1:37" x14ac:dyDescent="0.15">
      <c r="A78" s="134"/>
      <c r="C78" s="134" t="s">
        <v>80</v>
      </c>
      <c r="D78" s="134"/>
      <c r="E78" s="134"/>
      <c r="F78" s="134"/>
      <c r="G78" s="134"/>
      <c r="H78" s="134"/>
      <c r="I78" s="134"/>
      <c r="J78" s="134"/>
      <c r="K78" s="948" t="str">
        <f>IF(確２面!K144="","",確２面!K144)</f>
        <v/>
      </c>
      <c r="L78" s="948"/>
      <c r="M78" s="948"/>
      <c r="N78" s="948"/>
      <c r="O78" s="948"/>
      <c r="P78" s="948"/>
      <c r="Q78" s="948"/>
      <c r="R78" s="948"/>
      <c r="S78" s="948"/>
      <c r="T78" s="948"/>
      <c r="U78" s="948"/>
      <c r="V78" s="948"/>
      <c r="W78" s="948"/>
      <c r="X78" s="948"/>
      <c r="Y78" s="948"/>
      <c r="Z78" s="948"/>
      <c r="AA78" s="948"/>
      <c r="AB78" s="948"/>
      <c r="AC78" s="948"/>
      <c r="AD78" s="948"/>
      <c r="AE78" s="948"/>
      <c r="AF78" s="948"/>
      <c r="AG78" s="948"/>
      <c r="AH78" s="948"/>
      <c r="AI78" s="948"/>
    </row>
    <row r="79" spans="1:37" x14ac:dyDescent="0.15">
      <c r="A79" s="134"/>
      <c r="C79" s="134" t="s">
        <v>281</v>
      </c>
      <c r="D79" s="134"/>
      <c r="E79" s="134"/>
      <c r="F79" s="134"/>
      <c r="G79" s="134"/>
      <c r="H79" s="134"/>
      <c r="I79" s="134"/>
      <c r="J79" s="134"/>
      <c r="K79" s="152"/>
      <c r="L79" s="152"/>
      <c r="M79" s="948" t="str">
        <f>IF(確２面!M145="","",確２面!M145)</f>
        <v/>
      </c>
      <c r="N79" s="948"/>
      <c r="O79" s="948"/>
      <c r="P79" s="948"/>
      <c r="Q79" s="948"/>
      <c r="R79" s="948"/>
      <c r="S79" s="948"/>
      <c r="T79" s="948"/>
      <c r="U79" s="948"/>
      <c r="V79" s="948"/>
      <c r="W79" s="948"/>
      <c r="X79" s="948"/>
      <c r="Y79" s="948"/>
      <c r="Z79" s="948"/>
      <c r="AA79" s="948"/>
      <c r="AB79" s="948"/>
      <c r="AC79" s="948"/>
      <c r="AD79" s="948"/>
      <c r="AE79" s="948"/>
      <c r="AF79" s="948"/>
      <c r="AG79" s="948"/>
      <c r="AH79" s="948"/>
      <c r="AI79" s="948"/>
    </row>
    <row r="80" spans="1:37" x14ac:dyDescent="0.15">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row>
    <row r="81" spans="1:35" ht="6.75" customHeight="1" x14ac:dyDescent="0.15">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row>
    <row r="82" spans="1:35" ht="6.75" customHeight="1" x14ac:dyDescent="0.15">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row>
    <row r="83" spans="1:35" x14ac:dyDescent="0.15">
      <c r="A83" s="134" t="s">
        <v>6</v>
      </c>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row>
    <row r="84" spans="1:35" x14ac:dyDescent="0.15">
      <c r="A84" s="134"/>
      <c r="C84" s="134" t="s">
        <v>74</v>
      </c>
      <c r="D84" s="134"/>
      <c r="E84" s="134"/>
      <c r="F84" s="134"/>
      <c r="G84" s="134"/>
      <c r="H84" s="179"/>
      <c r="I84" s="135"/>
      <c r="J84" s="135" t="s">
        <v>13</v>
      </c>
      <c r="K84" s="1251" t="str">
        <f>IF(確２面!K149="","",確２面!K149)</f>
        <v/>
      </c>
      <c r="L84" s="1251"/>
      <c r="M84" s="134" t="s">
        <v>77</v>
      </c>
      <c r="N84" s="134"/>
      <c r="O84" s="134"/>
      <c r="P84" s="134"/>
      <c r="Q84" s="134"/>
      <c r="R84" s="135" t="s">
        <v>13</v>
      </c>
      <c r="S84" s="947" t="str">
        <f>IF(確２面!S149="","",確２面!S149)</f>
        <v/>
      </c>
      <c r="T84" s="947"/>
      <c r="U84" s="947"/>
      <c r="V84" s="947"/>
      <c r="W84" s="134" t="s">
        <v>83</v>
      </c>
      <c r="X84" s="134"/>
      <c r="Y84" s="134"/>
      <c r="Z84" s="134"/>
      <c r="AA84" s="134"/>
      <c r="AB84" s="946" t="str">
        <f>IF(確２面!AB149="","",確２面!AB149)</f>
        <v/>
      </c>
      <c r="AC84" s="946"/>
      <c r="AD84" s="946"/>
      <c r="AE84" s="946"/>
      <c r="AF84" s="946"/>
      <c r="AG84" s="946"/>
      <c r="AH84" s="134" t="s">
        <v>160</v>
      </c>
      <c r="AI84" s="134"/>
    </row>
    <row r="85" spans="1:35" x14ac:dyDescent="0.15">
      <c r="A85" s="134"/>
      <c r="C85" s="134" t="s">
        <v>70</v>
      </c>
      <c r="D85" s="134"/>
      <c r="E85" s="134"/>
      <c r="F85" s="134"/>
      <c r="G85" s="134"/>
      <c r="H85" s="134"/>
      <c r="I85" s="134"/>
      <c r="J85" s="134"/>
      <c r="K85" s="948" t="str">
        <f>IF(確２面!K150="","",確２面!K150)</f>
        <v/>
      </c>
      <c r="L85" s="948"/>
      <c r="M85" s="948"/>
      <c r="N85" s="948"/>
      <c r="O85" s="948"/>
      <c r="P85" s="948"/>
      <c r="Q85" s="948"/>
      <c r="R85" s="948"/>
      <c r="S85" s="948"/>
      <c r="T85" s="948"/>
      <c r="U85" s="948"/>
      <c r="V85" s="948"/>
      <c r="W85" s="948"/>
      <c r="X85" s="948"/>
      <c r="Y85" s="948"/>
      <c r="Z85" s="948"/>
      <c r="AA85" s="948"/>
      <c r="AB85" s="948"/>
      <c r="AC85" s="948"/>
      <c r="AD85" s="948"/>
      <c r="AE85" s="948"/>
      <c r="AF85" s="948"/>
      <c r="AG85" s="948"/>
      <c r="AH85" s="948"/>
      <c r="AI85" s="948"/>
    </row>
    <row r="86" spans="1:35" x14ac:dyDescent="0.15">
      <c r="A86" s="134"/>
      <c r="C86" s="134" t="s">
        <v>81</v>
      </c>
      <c r="D86" s="134"/>
      <c r="E86" s="134"/>
      <c r="F86" s="134"/>
      <c r="G86" s="134"/>
      <c r="H86" s="179"/>
      <c r="I86" s="135"/>
      <c r="J86" s="135" t="s">
        <v>13</v>
      </c>
      <c r="K86" s="1251" t="str">
        <f>IF(確２面!K151="","",確２面!K151)</f>
        <v/>
      </c>
      <c r="L86" s="1251"/>
      <c r="M86" s="134" t="s">
        <v>76</v>
      </c>
      <c r="N86" s="134"/>
      <c r="O86" s="134"/>
      <c r="P86" s="134"/>
      <c r="Q86" s="134"/>
      <c r="R86" s="135" t="s">
        <v>13</v>
      </c>
      <c r="S86" s="946" t="str">
        <f>IF(確２面!S151="","",確２面!S151)</f>
        <v/>
      </c>
      <c r="T86" s="946"/>
      <c r="U86" s="946"/>
      <c r="V86" s="946"/>
      <c r="W86" s="134" t="s">
        <v>75</v>
      </c>
      <c r="X86" s="134"/>
      <c r="Y86" s="134"/>
      <c r="Z86" s="134"/>
      <c r="AA86" s="134"/>
      <c r="AB86" s="946" t="str">
        <f>IF(確２面!AB151="","",確２面!AB151)</f>
        <v/>
      </c>
      <c r="AC86" s="946"/>
      <c r="AD86" s="946"/>
      <c r="AE86" s="946"/>
      <c r="AF86" s="946"/>
      <c r="AG86" s="946"/>
      <c r="AH86" s="134" t="s">
        <v>160</v>
      </c>
      <c r="AI86" s="134"/>
    </row>
    <row r="87" spans="1:35" x14ac:dyDescent="0.15">
      <c r="A87" s="134"/>
      <c r="C87" s="134"/>
      <c r="D87" s="134"/>
      <c r="E87" s="134"/>
      <c r="F87" s="134"/>
      <c r="G87" s="134"/>
      <c r="H87" s="134"/>
      <c r="I87" s="134"/>
      <c r="J87" s="134"/>
      <c r="K87" s="948" t="str">
        <f>IF(確２面!K152="","",確２面!K152)</f>
        <v/>
      </c>
      <c r="L87" s="948"/>
      <c r="M87" s="948"/>
      <c r="N87" s="948"/>
      <c r="O87" s="948"/>
      <c r="P87" s="948"/>
      <c r="Q87" s="948"/>
      <c r="R87" s="948"/>
      <c r="S87" s="948"/>
      <c r="T87" s="948"/>
      <c r="U87" s="948"/>
      <c r="V87" s="948"/>
      <c r="W87" s="948"/>
      <c r="X87" s="948"/>
      <c r="Y87" s="948"/>
      <c r="Z87" s="948"/>
      <c r="AA87" s="948"/>
      <c r="AB87" s="948"/>
      <c r="AC87" s="948"/>
      <c r="AD87" s="948"/>
      <c r="AE87" s="948"/>
      <c r="AF87" s="948"/>
      <c r="AG87" s="948"/>
      <c r="AH87" s="948"/>
      <c r="AI87" s="948"/>
    </row>
    <row r="88" spans="1:35" x14ac:dyDescent="0.15">
      <c r="A88" s="134"/>
      <c r="C88" s="134" t="s">
        <v>78</v>
      </c>
      <c r="D88" s="134"/>
      <c r="E88" s="134"/>
      <c r="F88" s="134"/>
      <c r="G88" s="134"/>
      <c r="H88" s="134"/>
      <c r="I88" s="134"/>
      <c r="J88" s="136"/>
      <c r="K88" s="948" t="str">
        <f>IF(確２面!K153="","",確２面!K153)</f>
        <v/>
      </c>
      <c r="L88" s="948"/>
      <c r="M88" s="948"/>
      <c r="N88" s="948"/>
      <c r="O88" s="948"/>
      <c r="P88" s="948"/>
      <c r="Q88" s="948"/>
      <c r="R88" s="948"/>
      <c r="S88" s="948"/>
      <c r="T88" s="948"/>
      <c r="U88" s="948"/>
      <c r="V88" s="948"/>
      <c r="W88" s="948"/>
      <c r="X88" s="948"/>
      <c r="Y88" s="948"/>
      <c r="Z88" s="948"/>
      <c r="AA88" s="948"/>
      <c r="AB88" s="948"/>
      <c r="AC88" s="948"/>
      <c r="AD88" s="948"/>
      <c r="AE88" s="948"/>
      <c r="AF88" s="948"/>
      <c r="AG88" s="948"/>
      <c r="AH88" s="948"/>
      <c r="AI88" s="948"/>
    </row>
    <row r="89" spans="1:35" x14ac:dyDescent="0.15">
      <c r="A89" s="134"/>
      <c r="C89" s="134" t="s">
        <v>79</v>
      </c>
      <c r="D89" s="134"/>
      <c r="E89" s="134"/>
      <c r="F89" s="134"/>
      <c r="G89" s="134"/>
      <c r="H89" s="134"/>
      <c r="I89" s="134"/>
      <c r="J89" s="134"/>
      <c r="K89" s="948" t="str">
        <f>IF(確２面!K154="","",確２面!K154)</f>
        <v/>
      </c>
      <c r="L89" s="948"/>
      <c r="M89" s="948"/>
      <c r="N89" s="948"/>
      <c r="O89" s="948"/>
      <c r="P89" s="948"/>
      <c r="Q89" s="948"/>
      <c r="R89" s="948"/>
      <c r="S89" s="948"/>
      <c r="T89" s="948"/>
      <c r="U89" s="948"/>
      <c r="V89" s="948"/>
      <c r="W89" s="948"/>
      <c r="X89" s="948"/>
      <c r="Y89" s="948"/>
      <c r="Z89" s="948"/>
      <c r="AA89" s="948"/>
      <c r="AB89" s="948"/>
      <c r="AC89" s="948"/>
      <c r="AD89" s="948"/>
      <c r="AE89" s="948"/>
      <c r="AF89" s="948"/>
      <c r="AG89" s="948"/>
      <c r="AH89" s="948"/>
      <c r="AI89" s="948"/>
    </row>
    <row r="90" spans="1:35" x14ac:dyDescent="0.15">
      <c r="A90" s="134"/>
      <c r="C90" s="134" t="s">
        <v>80</v>
      </c>
      <c r="D90" s="134"/>
      <c r="E90" s="134"/>
      <c r="F90" s="134"/>
      <c r="G90" s="134"/>
      <c r="H90" s="134"/>
      <c r="I90" s="134"/>
      <c r="J90" s="134"/>
      <c r="K90" s="948" t="str">
        <f>IF(確２面!K155="","",確２面!K155)</f>
        <v/>
      </c>
      <c r="L90" s="948"/>
      <c r="M90" s="948"/>
      <c r="N90" s="948"/>
      <c r="O90" s="948"/>
      <c r="P90" s="948"/>
      <c r="Q90" s="948"/>
      <c r="R90" s="948"/>
      <c r="S90" s="948"/>
      <c r="T90" s="948"/>
      <c r="U90" s="948"/>
      <c r="V90" s="948"/>
      <c r="W90" s="948"/>
      <c r="X90" s="948"/>
      <c r="Y90" s="948"/>
      <c r="Z90" s="948"/>
      <c r="AA90" s="948"/>
      <c r="AB90" s="948"/>
      <c r="AC90" s="948"/>
      <c r="AD90" s="948"/>
      <c r="AE90" s="948"/>
      <c r="AF90" s="948"/>
      <c r="AG90" s="948"/>
      <c r="AH90" s="948"/>
      <c r="AI90" s="948"/>
    </row>
    <row r="91" spans="1:35" x14ac:dyDescent="0.15">
      <c r="A91" s="134"/>
      <c r="C91" s="134" t="s">
        <v>281</v>
      </c>
      <c r="D91" s="134"/>
      <c r="E91" s="134"/>
      <c r="F91" s="134"/>
      <c r="G91" s="134"/>
      <c r="H91" s="134"/>
      <c r="I91" s="134"/>
      <c r="J91" s="134"/>
      <c r="K91" s="152"/>
      <c r="L91" s="152"/>
      <c r="M91" s="948" t="str">
        <f>IF(確２面!M156="","",確２面!M156)</f>
        <v/>
      </c>
      <c r="N91" s="948"/>
      <c r="O91" s="948"/>
      <c r="P91" s="948"/>
      <c r="Q91" s="948"/>
      <c r="R91" s="948"/>
      <c r="S91" s="948"/>
      <c r="T91" s="948"/>
      <c r="U91" s="948"/>
      <c r="V91" s="948"/>
      <c r="W91" s="948"/>
      <c r="X91" s="948"/>
      <c r="Y91" s="948"/>
      <c r="Z91" s="948"/>
      <c r="AA91" s="948"/>
      <c r="AB91" s="948"/>
      <c r="AC91" s="948"/>
      <c r="AD91" s="948"/>
      <c r="AE91" s="948"/>
      <c r="AF91" s="948"/>
      <c r="AG91" s="948"/>
      <c r="AH91" s="948"/>
      <c r="AI91" s="948"/>
    </row>
    <row r="92" spans="1:35" x14ac:dyDescent="0.15">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row>
    <row r="93" spans="1:35" ht="6.75" customHeight="1" x14ac:dyDescent="0.15">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row>
    <row r="94" spans="1:35" ht="6.75" customHeight="1" x14ac:dyDescent="0.15">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row>
    <row r="95" spans="1:35" x14ac:dyDescent="0.15">
      <c r="A95" s="134"/>
      <c r="C95" s="134" t="s">
        <v>74</v>
      </c>
      <c r="D95" s="134"/>
      <c r="E95" s="134"/>
      <c r="F95" s="134"/>
      <c r="G95" s="134"/>
      <c r="H95" s="179"/>
      <c r="I95" s="135"/>
      <c r="J95" s="135" t="s">
        <v>13</v>
      </c>
      <c r="K95" s="1251" t="str">
        <f>IF(確２面!K159="","",確２面!K159)</f>
        <v/>
      </c>
      <c r="L95" s="1251"/>
      <c r="M95" s="134" t="s">
        <v>77</v>
      </c>
      <c r="N95" s="134"/>
      <c r="O95" s="134"/>
      <c r="P95" s="134"/>
      <c r="Q95" s="134"/>
      <c r="R95" s="135" t="s">
        <v>13</v>
      </c>
      <c r="S95" s="947" t="str">
        <f>IF(確２面!S159="","",確２面!S159)</f>
        <v/>
      </c>
      <c r="T95" s="947"/>
      <c r="U95" s="947"/>
      <c r="V95" s="947"/>
      <c r="W95" s="134" t="s">
        <v>83</v>
      </c>
      <c r="X95" s="134"/>
      <c r="Y95" s="134"/>
      <c r="Z95" s="134"/>
      <c r="AA95" s="134"/>
      <c r="AB95" s="946" t="str">
        <f>IF(確２面!AB159="","",確２面!AB159)</f>
        <v/>
      </c>
      <c r="AC95" s="946"/>
      <c r="AD95" s="946"/>
      <c r="AE95" s="946"/>
      <c r="AF95" s="946"/>
      <c r="AG95" s="946"/>
      <c r="AH95" s="134" t="s">
        <v>160</v>
      </c>
      <c r="AI95" s="134"/>
    </row>
    <row r="96" spans="1:35" x14ac:dyDescent="0.15">
      <c r="A96" s="134"/>
      <c r="C96" s="134" t="s">
        <v>70</v>
      </c>
      <c r="D96" s="134"/>
      <c r="E96" s="134"/>
      <c r="F96" s="134"/>
      <c r="G96" s="134"/>
      <c r="H96" s="134"/>
      <c r="I96" s="134"/>
      <c r="J96" s="134"/>
      <c r="K96" s="948" t="str">
        <f>IF(確２面!K160="","",確２面!K160)</f>
        <v/>
      </c>
      <c r="L96" s="948"/>
      <c r="M96" s="948"/>
      <c r="N96" s="948"/>
      <c r="O96" s="948"/>
      <c r="P96" s="948"/>
      <c r="Q96" s="948"/>
      <c r="R96" s="948"/>
      <c r="S96" s="948"/>
      <c r="T96" s="948"/>
      <c r="U96" s="948"/>
      <c r="V96" s="948"/>
      <c r="W96" s="948"/>
      <c r="X96" s="948"/>
      <c r="Y96" s="948"/>
      <c r="Z96" s="948"/>
      <c r="AA96" s="948"/>
      <c r="AB96" s="948"/>
      <c r="AC96" s="948"/>
      <c r="AD96" s="948"/>
      <c r="AE96" s="948"/>
      <c r="AF96" s="948"/>
      <c r="AG96" s="948"/>
      <c r="AH96" s="948"/>
      <c r="AI96" s="948"/>
    </row>
    <row r="97" spans="1:35" x14ac:dyDescent="0.15">
      <c r="A97" s="134"/>
      <c r="C97" s="134" t="s">
        <v>81</v>
      </c>
      <c r="D97" s="134"/>
      <c r="E97" s="134"/>
      <c r="F97" s="134"/>
      <c r="G97" s="134"/>
      <c r="H97" s="179"/>
      <c r="I97" s="135"/>
      <c r="J97" s="135" t="s">
        <v>13</v>
      </c>
      <c r="K97" s="1251" t="str">
        <f>IF(確２面!K161="","",確２面!K161)</f>
        <v/>
      </c>
      <c r="L97" s="1251"/>
      <c r="M97" s="134" t="s">
        <v>76</v>
      </c>
      <c r="N97" s="134"/>
      <c r="O97" s="134"/>
      <c r="P97" s="134"/>
      <c r="Q97" s="134"/>
      <c r="R97" s="135" t="s">
        <v>13</v>
      </c>
      <c r="S97" s="946" t="str">
        <f>IF(確２面!S161="","",確２面!S161)</f>
        <v/>
      </c>
      <c r="T97" s="946"/>
      <c r="U97" s="946"/>
      <c r="V97" s="946"/>
      <c r="W97" s="134" t="s">
        <v>75</v>
      </c>
      <c r="X97" s="134"/>
      <c r="Y97" s="134"/>
      <c r="Z97" s="134"/>
      <c r="AA97" s="134"/>
      <c r="AB97" s="946" t="str">
        <f>IF(確２面!AB161="","",確２面!AB161)</f>
        <v/>
      </c>
      <c r="AC97" s="946"/>
      <c r="AD97" s="946"/>
      <c r="AE97" s="946"/>
      <c r="AF97" s="946"/>
      <c r="AG97" s="946"/>
      <c r="AH97" s="134" t="s">
        <v>160</v>
      </c>
      <c r="AI97" s="134"/>
    </row>
    <row r="98" spans="1:35" x14ac:dyDescent="0.15">
      <c r="A98" s="134"/>
      <c r="C98" s="134"/>
      <c r="D98" s="134"/>
      <c r="E98" s="134"/>
      <c r="F98" s="134"/>
      <c r="G98" s="134"/>
      <c r="H98" s="134"/>
      <c r="I98" s="134"/>
      <c r="J98" s="134"/>
      <c r="K98" s="948" t="str">
        <f>IF(確２面!K162="","",確２面!K162)</f>
        <v/>
      </c>
      <c r="L98" s="948"/>
      <c r="M98" s="948"/>
      <c r="N98" s="948"/>
      <c r="O98" s="948"/>
      <c r="P98" s="948"/>
      <c r="Q98" s="948"/>
      <c r="R98" s="948"/>
      <c r="S98" s="948"/>
      <c r="T98" s="948"/>
      <c r="U98" s="948"/>
      <c r="V98" s="948"/>
      <c r="W98" s="948"/>
      <c r="X98" s="948"/>
      <c r="Y98" s="948"/>
      <c r="Z98" s="948"/>
      <c r="AA98" s="948"/>
      <c r="AB98" s="948"/>
      <c r="AC98" s="948"/>
      <c r="AD98" s="948"/>
      <c r="AE98" s="948"/>
      <c r="AF98" s="948"/>
      <c r="AG98" s="948"/>
      <c r="AH98" s="948"/>
      <c r="AI98" s="948"/>
    </row>
    <row r="99" spans="1:35" x14ac:dyDescent="0.15">
      <c r="A99" s="134"/>
      <c r="C99" s="134" t="s">
        <v>78</v>
      </c>
      <c r="D99" s="134"/>
      <c r="E99" s="134"/>
      <c r="F99" s="134"/>
      <c r="G99" s="134"/>
      <c r="H99" s="134"/>
      <c r="I99" s="134"/>
      <c r="J99" s="136"/>
      <c r="K99" s="948" t="str">
        <f>IF(確２面!K163="","",確２面!K163)</f>
        <v/>
      </c>
      <c r="L99" s="948"/>
      <c r="M99" s="948"/>
      <c r="N99" s="948"/>
      <c r="O99" s="948"/>
      <c r="P99" s="948"/>
      <c r="Q99" s="948"/>
      <c r="R99" s="948"/>
      <c r="S99" s="948"/>
      <c r="T99" s="948"/>
      <c r="U99" s="948"/>
      <c r="V99" s="948"/>
      <c r="W99" s="948"/>
      <c r="X99" s="948"/>
      <c r="Y99" s="948"/>
      <c r="Z99" s="948"/>
      <c r="AA99" s="948"/>
      <c r="AB99" s="948"/>
      <c r="AC99" s="948"/>
      <c r="AD99" s="948"/>
      <c r="AE99" s="948"/>
      <c r="AF99" s="948"/>
      <c r="AG99" s="948"/>
      <c r="AH99" s="948"/>
      <c r="AI99" s="948"/>
    </row>
    <row r="100" spans="1:35" x14ac:dyDescent="0.15">
      <c r="A100" s="134"/>
      <c r="C100" s="134" t="s">
        <v>79</v>
      </c>
      <c r="D100" s="134"/>
      <c r="E100" s="134"/>
      <c r="F100" s="134"/>
      <c r="G100" s="134"/>
      <c r="H100" s="134"/>
      <c r="I100" s="134"/>
      <c r="J100" s="134"/>
      <c r="K100" s="948" t="str">
        <f>IF(確２面!K164="","",確２面!K164)</f>
        <v/>
      </c>
      <c r="L100" s="948"/>
      <c r="M100" s="948"/>
      <c r="N100" s="948"/>
      <c r="O100" s="948"/>
      <c r="P100" s="948"/>
      <c r="Q100" s="948"/>
      <c r="R100" s="948"/>
      <c r="S100" s="948"/>
      <c r="T100" s="948"/>
      <c r="U100" s="948"/>
      <c r="V100" s="948"/>
      <c r="W100" s="948"/>
      <c r="X100" s="948"/>
      <c r="Y100" s="948"/>
      <c r="Z100" s="948"/>
      <c r="AA100" s="948"/>
      <c r="AB100" s="948"/>
      <c r="AC100" s="948"/>
      <c r="AD100" s="948"/>
      <c r="AE100" s="948"/>
      <c r="AF100" s="948"/>
      <c r="AG100" s="948"/>
      <c r="AH100" s="948"/>
      <c r="AI100" s="948"/>
    </row>
    <row r="101" spans="1:35" x14ac:dyDescent="0.15">
      <c r="A101" s="134"/>
      <c r="C101" s="134" t="s">
        <v>80</v>
      </c>
      <c r="D101" s="134"/>
      <c r="E101" s="134"/>
      <c r="F101" s="134"/>
      <c r="G101" s="134"/>
      <c r="H101" s="134"/>
      <c r="I101" s="134"/>
      <c r="J101" s="134"/>
      <c r="K101" s="948" t="str">
        <f>IF(確２面!K165="","",確２面!K165)</f>
        <v/>
      </c>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row>
    <row r="102" spans="1:35" x14ac:dyDescent="0.15">
      <c r="A102" s="134"/>
      <c r="C102" s="134" t="s">
        <v>281</v>
      </c>
      <c r="D102" s="134"/>
      <c r="E102" s="134"/>
      <c r="F102" s="134"/>
      <c r="G102" s="134"/>
      <c r="H102" s="134"/>
      <c r="I102" s="134"/>
      <c r="J102" s="134"/>
      <c r="K102" s="152"/>
      <c r="L102" s="152"/>
      <c r="M102" s="948" t="str">
        <f>IF(確２面!M166="","",確２面!M166)</f>
        <v/>
      </c>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row>
    <row r="103" spans="1:35" x14ac:dyDescent="0.15">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row>
    <row r="104" spans="1:35" ht="6.75" customHeight="1" x14ac:dyDescent="0.15">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row>
    <row r="105" spans="1:35" ht="6.75" customHeight="1" x14ac:dyDescent="0.15">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row>
    <row r="106" spans="1:35" x14ac:dyDescent="0.15">
      <c r="A106" s="134"/>
      <c r="C106" s="134" t="s">
        <v>74</v>
      </c>
      <c r="D106" s="134"/>
      <c r="E106" s="134"/>
      <c r="F106" s="134"/>
      <c r="G106" s="134"/>
      <c r="H106" s="179"/>
      <c r="I106" s="135"/>
      <c r="J106" s="135" t="s">
        <v>13</v>
      </c>
      <c r="K106" s="1251" t="str">
        <f>IF(確２面!K169="","",確２面!K169)</f>
        <v/>
      </c>
      <c r="L106" s="1251"/>
      <c r="M106" s="134" t="s">
        <v>77</v>
      </c>
      <c r="N106" s="134"/>
      <c r="O106" s="134"/>
      <c r="P106" s="134"/>
      <c r="Q106" s="134"/>
      <c r="R106" s="135" t="s">
        <v>13</v>
      </c>
      <c r="S106" s="947" t="str">
        <f>IF(確２面!S169="","",確２面!S169)</f>
        <v/>
      </c>
      <c r="T106" s="947"/>
      <c r="U106" s="947"/>
      <c r="V106" s="947"/>
      <c r="W106" s="134" t="s">
        <v>83</v>
      </c>
      <c r="X106" s="134"/>
      <c r="Y106" s="134"/>
      <c r="Z106" s="134"/>
      <c r="AA106" s="134"/>
      <c r="AB106" s="946" t="str">
        <f>IF(確２面!AB169="","",確２面!AB169)</f>
        <v/>
      </c>
      <c r="AC106" s="946"/>
      <c r="AD106" s="946"/>
      <c r="AE106" s="946"/>
      <c r="AF106" s="946"/>
      <c r="AG106" s="946"/>
      <c r="AH106" s="134" t="s">
        <v>160</v>
      </c>
      <c r="AI106" s="134"/>
    </row>
    <row r="107" spans="1:35" x14ac:dyDescent="0.15">
      <c r="A107" s="134"/>
      <c r="C107" s="134" t="s">
        <v>70</v>
      </c>
      <c r="D107" s="134"/>
      <c r="E107" s="134"/>
      <c r="F107" s="134"/>
      <c r="G107" s="134"/>
      <c r="H107" s="134"/>
      <c r="I107" s="134"/>
      <c r="J107" s="134"/>
      <c r="K107" s="948" t="str">
        <f>IF(確２面!K170="","",確２面!K170)</f>
        <v/>
      </c>
      <c r="L107" s="948"/>
      <c r="M107" s="948"/>
      <c r="N107" s="948"/>
      <c r="O107" s="948"/>
      <c r="P107" s="948"/>
      <c r="Q107" s="948"/>
      <c r="R107" s="948"/>
      <c r="S107" s="948"/>
      <c r="T107" s="948"/>
      <c r="U107" s="948"/>
      <c r="V107" s="948"/>
      <c r="W107" s="948"/>
      <c r="X107" s="948"/>
      <c r="Y107" s="948"/>
      <c r="Z107" s="948"/>
      <c r="AA107" s="948"/>
      <c r="AB107" s="948"/>
      <c r="AC107" s="948"/>
      <c r="AD107" s="948"/>
      <c r="AE107" s="948"/>
      <c r="AF107" s="948"/>
      <c r="AG107" s="948"/>
      <c r="AH107" s="948"/>
      <c r="AI107" s="948"/>
    </row>
    <row r="108" spans="1:35" x14ac:dyDescent="0.15">
      <c r="A108" s="134"/>
      <c r="C108" s="134" t="s">
        <v>81</v>
      </c>
      <c r="D108" s="134"/>
      <c r="E108" s="134"/>
      <c r="F108" s="134"/>
      <c r="G108" s="134"/>
      <c r="H108" s="179"/>
      <c r="I108" s="135"/>
      <c r="J108" s="135" t="s">
        <v>13</v>
      </c>
      <c r="K108" s="1251" t="str">
        <f>IF(確２面!K171="","",確２面!K171)</f>
        <v/>
      </c>
      <c r="L108" s="1251"/>
      <c r="M108" s="134" t="s">
        <v>76</v>
      </c>
      <c r="N108" s="134"/>
      <c r="O108" s="134"/>
      <c r="P108" s="134"/>
      <c r="Q108" s="134"/>
      <c r="R108" s="135" t="s">
        <v>13</v>
      </c>
      <c r="S108" s="946" t="str">
        <f>IF(確２面!S171="","",確２面!S171)</f>
        <v/>
      </c>
      <c r="T108" s="946"/>
      <c r="U108" s="946"/>
      <c r="V108" s="946"/>
      <c r="W108" s="134" t="s">
        <v>75</v>
      </c>
      <c r="X108" s="134"/>
      <c r="Y108" s="134"/>
      <c r="Z108" s="134"/>
      <c r="AA108" s="134"/>
      <c r="AB108" s="946" t="str">
        <f>IF(確２面!AB171="","",確２面!AB171)</f>
        <v/>
      </c>
      <c r="AC108" s="946"/>
      <c r="AD108" s="946"/>
      <c r="AE108" s="946"/>
      <c r="AF108" s="946"/>
      <c r="AG108" s="946"/>
      <c r="AH108" s="134" t="s">
        <v>160</v>
      </c>
      <c r="AI108" s="134"/>
    </row>
    <row r="109" spans="1:35" x14ac:dyDescent="0.15">
      <c r="A109" s="134"/>
      <c r="C109" s="134"/>
      <c r="D109" s="134"/>
      <c r="E109" s="134"/>
      <c r="F109" s="134"/>
      <c r="G109" s="134"/>
      <c r="H109" s="134"/>
      <c r="I109" s="134"/>
      <c r="J109" s="134"/>
      <c r="K109" s="948" t="str">
        <f>IF(確２面!K172="","",確２面!K172)</f>
        <v/>
      </c>
      <c r="L109" s="948"/>
      <c r="M109" s="948"/>
      <c r="N109" s="948"/>
      <c r="O109" s="948"/>
      <c r="P109" s="948"/>
      <c r="Q109" s="948"/>
      <c r="R109" s="948"/>
      <c r="S109" s="948"/>
      <c r="T109" s="948"/>
      <c r="U109" s="948"/>
      <c r="V109" s="948"/>
      <c r="W109" s="948"/>
      <c r="X109" s="948"/>
      <c r="Y109" s="948"/>
      <c r="Z109" s="948"/>
      <c r="AA109" s="948"/>
      <c r="AB109" s="948"/>
      <c r="AC109" s="948"/>
      <c r="AD109" s="948"/>
      <c r="AE109" s="948"/>
      <c r="AF109" s="948"/>
      <c r="AG109" s="948"/>
      <c r="AH109" s="948"/>
      <c r="AI109" s="948"/>
    </row>
    <row r="110" spans="1:35" x14ac:dyDescent="0.15">
      <c r="A110" s="134"/>
      <c r="C110" s="134" t="s">
        <v>78</v>
      </c>
      <c r="D110" s="134"/>
      <c r="E110" s="134"/>
      <c r="F110" s="134"/>
      <c r="G110" s="134"/>
      <c r="H110" s="134"/>
      <c r="I110" s="134"/>
      <c r="J110" s="136"/>
      <c r="K110" s="948" t="str">
        <f>IF(確２面!K173="","",確２面!K173)</f>
        <v/>
      </c>
      <c r="L110" s="948"/>
      <c r="M110" s="948"/>
      <c r="N110" s="948"/>
      <c r="O110" s="948"/>
      <c r="P110" s="948"/>
      <c r="Q110" s="948"/>
      <c r="R110" s="948"/>
      <c r="S110" s="948"/>
      <c r="T110" s="948"/>
      <c r="U110" s="948"/>
      <c r="V110" s="948"/>
      <c r="W110" s="948"/>
      <c r="X110" s="948"/>
      <c r="Y110" s="948"/>
      <c r="Z110" s="948"/>
      <c r="AA110" s="948"/>
      <c r="AB110" s="948"/>
      <c r="AC110" s="948"/>
      <c r="AD110" s="948"/>
      <c r="AE110" s="948"/>
      <c r="AF110" s="948"/>
      <c r="AG110" s="948"/>
      <c r="AH110" s="948"/>
      <c r="AI110" s="948"/>
    </row>
    <row r="111" spans="1:35" x14ac:dyDescent="0.15">
      <c r="A111" s="134"/>
      <c r="C111" s="134" t="s">
        <v>79</v>
      </c>
      <c r="D111" s="134"/>
      <c r="E111" s="134"/>
      <c r="F111" s="134"/>
      <c r="G111" s="134"/>
      <c r="H111" s="134"/>
      <c r="I111" s="134"/>
      <c r="J111" s="134"/>
      <c r="K111" s="948" t="str">
        <f>IF(確２面!K174="","",確２面!K174)</f>
        <v/>
      </c>
      <c r="L111" s="948"/>
      <c r="M111" s="948"/>
      <c r="N111" s="948"/>
      <c r="O111" s="948"/>
      <c r="P111" s="948"/>
      <c r="Q111" s="948"/>
      <c r="R111" s="948"/>
      <c r="S111" s="948"/>
      <c r="T111" s="948"/>
      <c r="U111" s="948"/>
      <c r="V111" s="948"/>
      <c r="W111" s="948"/>
      <c r="X111" s="948"/>
      <c r="Y111" s="948"/>
      <c r="Z111" s="948"/>
      <c r="AA111" s="948"/>
      <c r="AB111" s="948"/>
      <c r="AC111" s="948"/>
      <c r="AD111" s="948"/>
      <c r="AE111" s="948"/>
      <c r="AF111" s="948"/>
      <c r="AG111" s="948"/>
      <c r="AH111" s="948"/>
      <c r="AI111" s="948"/>
    </row>
    <row r="112" spans="1:35" x14ac:dyDescent="0.15">
      <c r="A112" s="134"/>
      <c r="C112" s="134" t="s">
        <v>80</v>
      </c>
      <c r="D112" s="134"/>
      <c r="E112" s="134"/>
      <c r="F112" s="134"/>
      <c r="G112" s="134"/>
      <c r="H112" s="134"/>
      <c r="I112" s="134"/>
      <c r="J112" s="134"/>
      <c r="K112" s="948" t="str">
        <f>IF(確２面!K175="","",確２面!K175)</f>
        <v/>
      </c>
      <c r="L112" s="948"/>
      <c r="M112" s="948"/>
      <c r="N112" s="948"/>
      <c r="O112" s="948"/>
      <c r="P112" s="948"/>
      <c r="Q112" s="948"/>
      <c r="R112" s="948"/>
      <c r="S112" s="948"/>
      <c r="T112" s="948"/>
      <c r="U112" s="948"/>
      <c r="V112" s="948"/>
      <c r="W112" s="948"/>
      <c r="X112" s="948"/>
      <c r="Y112" s="948"/>
      <c r="Z112" s="948"/>
      <c r="AA112" s="948"/>
      <c r="AB112" s="948"/>
      <c r="AC112" s="948"/>
      <c r="AD112" s="948"/>
      <c r="AE112" s="948"/>
      <c r="AF112" s="948"/>
      <c r="AG112" s="948"/>
      <c r="AH112" s="948"/>
      <c r="AI112" s="948"/>
    </row>
    <row r="113" spans="1:37" x14ac:dyDescent="0.15">
      <c r="A113" s="134"/>
      <c r="C113" s="134" t="s">
        <v>281</v>
      </c>
      <c r="D113" s="134"/>
      <c r="E113" s="134"/>
      <c r="F113" s="134"/>
      <c r="G113" s="134"/>
      <c r="H113" s="134"/>
      <c r="I113" s="134"/>
      <c r="J113" s="134"/>
      <c r="K113" s="152"/>
      <c r="L113" s="152"/>
      <c r="M113" s="948" t="str">
        <f>IF(確２面!M176="","",確２面!M176)</f>
        <v/>
      </c>
      <c r="N113" s="948"/>
      <c r="O113" s="948"/>
      <c r="P113" s="948"/>
      <c r="Q113" s="948"/>
      <c r="R113" s="948"/>
      <c r="S113" s="948"/>
      <c r="T113" s="948"/>
      <c r="U113" s="948"/>
      <c r="V113" s="948"/>
      <c r="W113" s="948"/>
      <c r="X113" s="948"/>
      <c r="Y113" s="948"/>
      <c r="Z113" s="948"/>
      <c r="AA113" s="948"/>
      <c r="AB113" s="948"/>
      <c r="AC113" s="948"/>
      <c r="AD113" s="948"/>
      <c r="AE113" s="948"/>
      <c r="AF113" s="948"/>
      <c r="AG113" s="948"/>
      <c r="AH113" s="948"/>
      <c r="AI113" s="948"/>
    </row>
    <row r="114" spans="1:37" ht="6.75" customHeight="1" x14ac:dyDescent="0.15">
      <c r="A114" s="137"/>
      <c r="B114" s="137"/>
      <c r="C114" s="137"/>
      <c r="D114" s="137"/>
      <c r="E114" s="137"/>
      <c r="F114" s="137"/>
      <c r="G114" s="137"/>
      <c r="H114" s="137"/>
      <c r="I114" s="137"/>
      <c r="J114" s="137"/>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row>
    <row r="115" spans="1:37" ht="6.75" customHeight="1" thickBot="1" x14ac:dyDescent="0.2">
      <c r="A115" s="177"/>
      <c r="B115" s="177"/>
      <c r="C115" s="177"/>
      <c r="D115" s="177"/>
      <c r="E115" s="177"/>
      <c r="F115" s="177"/>
      <c r="G115" s="177"/>
      <c r="H115" s="177"/>
      <c r="I115" s="177"/>
      <c r="J115" s="177"/>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row>
    <row r="116" spans="1:37" ht="13.5" customHeight="1" thickTop="1" x14ac:dyDescent="0.15">
      <c r="A116" s="134"/>
      <c r="B116" s="134"/>
      <c r="C116" s="134"/>
      <c r="D116" s="134"/>
      <c r="E116" s="134"/>
      <c r="F116" s="134"/>
      <c r="G116" s="134"/>
      <c r="H116" s="134"/>
      <c r="I116" s="134"/>
      <c r="J116" s="134"/>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373"/>
      <c r="AK116" s="373"/>
    </row>
    <row r="117" spans="1:37" ht="13.5" customHeight="1" x14ac:dyDescent="0.15">
      <c r="A117" s="137"/>
      <c r="B117" s="137"/>
      <c r="C117" s="137"/>
      <c r="D117" s="137"/>
      <c r="E117" s="137"/>
      <c r="F117" s="137"/>
      <c r="G117" s="137"/>
      <c r="H117" s="137"/>
      <c r="I117" s="137"/>
      <c r="J117" s="137"/>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row>
    <row r="118" spans="1:37" ht="6.75" customHeight="1" x14ac:dyDescent="0.15">
      <c r="A118" s="134"/>
      <c r="B118" s="134"/>
      <c r="C118" s="134"/>
      <c r="D118" s="134"/>
      <c r="E118" s="134"/>
      <c r="F118" s="134"/>
      <c r="G118" s="134"/>
      <c r="H118" s="134"/>
      <c r="I118" s="134"/>
      <c r="J118" s="134"/>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row>
    <row r="119" spans="1:37" x14ac:dyDescent="0.15">
      <c r="A119" s="134" t="s">
        <v>376</v>
      </c>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row>
    <row r="120" spans="1:37" x14ac:dyDescent="0.15">
      <c r="A120" s="134" t="s">
        <v>316</v>
      </c>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row>
    <row r="121" spans="1:37" x14ac:dyDescent="0.15">
      <c r="A121" s="134"/>
      <c r="C121" s="134" t="s">
        <v>84</v>
      </c>
      <c r="D121" s="134"/>
      <c r="E121" s="134"/>
      <c r="F121" s="134"/>
      <c r="G121" s="134"/>
      <c r="H121" s="136"/>
      <c r="I121" s="136"/>
      <c r="J121" s="136"/>
      <c r="K121" s="948" t="str">
        <f>IF(確２面!K96="","",確２面!K96)</f>
        <v/>
      </c>
      <c r="L121" s="948"/>
      <c r="M121" s="948"/>
      <c r="N121" s="948"/>
      <c r="O121" s="948"/>
      <c r="P121" s="948"/>
      <c r="Q121" s="948"/>
      <c r="R121" s="948"/>
      <c r="S121" s="948"/>
      <c r="T121" s="948"/>
      <c r="U121" s="948"/>
      <c r="V121" s="948"/>
      <c r="W121" s="948"/>
      <c r="X121" s="948"/>
      <c r="Y121" s="948"/>
      <c r="Z121" s="948"/>
      <c r="AA121" s="948"/>
      <c r="AB121" s="948"/>
      <c r="AC121" s="948"/>
      <c r="AD121" s="948"/>
      <c r="AE121" s="948"/>
      <c r="AF121" s="948"/>
      <c r="AG121" s="948"/>
      <c r="AH121" s="948"/>
      <c r="AI121" s="948"/>
    </row>
    <row r="122" spans="1:37" x14ac:dyDescent="0.15">
      <c r="A122" s="134"/>
      <c r="C122" s="134" t="s">
        <v>86</v>
      </c>
      <c r="D122" s="134"/>
      <c r="E122" s="134"/>
      <c r="F122" s="134"/>
      <c r="G122" s="134"/>
      <c r="H122" s="136"/>
      <c r="I122" s="136"/>
      <c r="J122" s="136"/>
      <c r="K122" s="948" t="str">
        <f>IF(確２面!K97="","",確２面!K97)</f>
        <v/>
      </c>
      <c r="L122" s="948"/>
      <c r="M122" s="948"/>
      <c r="N122" s="948"/>
      <c r="O122" s="948"/>
      <c r="P122" s="948"/>
      <c r="Q122" s="948"/>
      <c r="R122" s="948"/>
      <c r="S122" s="948"/>
      <c r="T122" s="948"/>
      <c r="U122" s="948"/>
      <c r="V122" s="948"/>
      <c r="W122" s="948"/>
      <c r="X122" s="948"/>
      <c r="Y122" s="948"/>
      <c r="Z122" s="948"/>
      <c r="AA122" s="948"/>
      <c r="AB122" s="948"/>
      <c r="AC122" s="948"/>
      <c r="AD122" s="948"/>
      <c r="AE122" s="948"/>
      <c r="AF122" s="948"/>
      <c r="AG122" s="948"/>
      <c r="AH122" s="948"/>
      <c r="AI122" s="948"/>
    </row>
    <row r="123" spans="1:37" x14ac:dyDescent="0.15">
      <c r="A123" s="134"/>
      <c r="C123" s="134" t="s">
        <v>71</v>
      </c>
      <c r="D123" s="134"/>
      <c r="E123" s="134"/>
      <c r="F123" s="134"/>
      <c r="G123" s="134"/>
      <c r="H123" s="136"/>
      <c r="I123" s="136"/>
      <c r="J123" s="136"/>
      <c r="K123" s="948" t="str">
        <f>IF(確２面!K98="","",確２面!K98)</f>
        <v/>
      </c>
      <c r="L123" s="948"/>
      <c r="M123" s="948"/>
      <c r="N123" s="948"/>
      <c r="O123" s="948"/>
      <c r="P123" s="948"/>
      <c r="Q123" s="948"/>
      <c r="R123" s="948"/>
      <c r="S123" s="948"/>
      <c r="T123" s="948"/>
      <c r="U123" s="948"/>
      <c r="V123" s="948"/>
      <c r="W123" s="948"/>
      <c r="X123" s="948"/>
      <c r="Y123" s="948"/>
      <c r="Z123" s="948"/>
      <c r="AA123" s="948"/>
      <c r="AB123" s="948"/>
      <c r="AC123" s="948"/>
      <c r="AD123" s="948"/>
      <c r="AE123" s="948"/>
      <c r="AF123" s="948"/>
      <c r="AG123" s="948"/>
      <c r="AH123" s="948"/>
      <c r="AI123" s="948"/>
    </row>
    <row r="124" spans="1:37" x14ac:dyDescent="0.15">
      <c r="A124" s="134"/>
      <c r="C124" s="134" t="s">
        <v>87</v>
      </c>
      <c r="D124" s="134"/>
      <c r="E124" s="134"/>
      <c r="F124" s="134"/>
      <c r="G124" s="134"/>
      <c r="H124" s="136"/>
      <c r="I124" s="136"/>
      <c r="J124" s="136"/>
      <c r="K124" s="948" t="str">
        <f>IF(確２面!K99="","",確２面!K99)</f>
        <v/>
      </c>
      <c r="L124" s="948"/>
      <c r="M124" s="948"/>
      <c r="N124" s="948"/>
      <c r="O124" s="948"/>
      <c r="P124" s="948"/>
      <c r="Q124" s="948"/>
      <c r="R124" s="948"/>
      <c r="S124" s="948"/>
      <c r="T124" s="948"/>
      <c r="U124" s="948"/>
      <c r="V124" s="948"/>
      <c r="W124" s="948"/>
      <c r="X124" s="948"/>
      <c r="Y124" s="948"/>
      <c r="Z124" s="948"/>
      <c r="AA124" s="948"/>
      <c r="AB124" s="948"/>
      <c r="AC124" s="948"/>
      <c r="AD124" s="948"/>
      <c r="AE124" s="948"/>
      <c r="AF124" s="948"/>
      <c r="AG124" s="948"/>
      <c r="AH124" s="948"/>
      <c r="AI124" s="948"/>
    </row>
    <row r="125" spans="1:37" x14ac:dyDescent="0.15">
      <c r="A125" s="134"/>
      <c r="C125" s="134" t="s">
        <v>73</v>
      </c>
      <c r="D125" s="134"/>
      <c r="E125" s="134"/>
      <c r="F125" s="134"/>
      <c r="G125" s="134"/>
      <c r="H125" s="136"/>
      <c r="I125" s="136"/>
      <c r="J125" s="136"/>
      <c r="K125" s="948" t="str">
        <f>IF(確２面!K100="","",確２面!K100)</f>
        <v/>
      </c>
      <c r="L125" s="948"/>
      <c r="M125" s="948"/>
      <c r="N125" s="948"/>
      <c r="O125" s="948"/>
      <c r="P125" s="948"/>
      <c r="Q125" s="948"/>
      <c r="R125" s="948"/>
      <c r="S125" s="948"/>
      <c r="T125" s="948"/>
      <c r="U125" s="948"/>
      <c r="V125" s="948"/>
      <c r="W125" s="948"/>
      <c r="X125" s="948"/>
      <c r="Y125" s="948"/>
      <c r="Z125" s="948"/>
      <c r="AA125" s="948"/>
      <c r="AB125" s="948"/>
      <c r="AC125" s="948"/>
      <c r="AD125" s="948"/>
      <c r="AE125" s="948"/>
      <c r="AF125" s="948"/>
      <c r="AG125" s="948"/>
      <c r="AH125" s="948"/>
      <c r="AI125" s="948"/>
    </row>
    <row r="126" spans="1:37" x14ac:dyDescent="0.15">
      <c r="A126" s="134"/>
      <c r="C126" s="134" t="s">
        <v>684</v>
      </c>
      <c r="D126" s="134"/>
      <c r="E126" s="134"/>
      <c r="F126" s="134"/>
      <c r="G126" s="134"/>
      <c r="H126" s="136"/>
      <c r="I126" s="136"/>
      <c r="J126" s="136"/>
      <c r="K126" s="948" t="str">
        <f>IF(確２面!K101="","",確２面!K101)</f>
        <v/>
      </c>
      <c r="L126" s="948"/>
      <c r="M126" s="948"/>
      <c r="N126" s="948"/>
      <c r="O126" s="948"/>
      <c r="P126" s="948"/>
      <c r="Q126" s="948"/>
      <c r="R126" s="948"/>
      <c r="S126" s="948"/>
      <c r="T126" s="948"/>
      <c r="U126" s="948"/>
      <c r="V126" s="948"/>
      <c r="W126" s="948"/>
      <c r="X126" s="948"/>
      <c r="Y126" s="948"/>
      <c r="Z126" s="948"/>
      <c r="AA126" s="948"/>
      <c r="AB126" s="948"/>
      <c r="AC126" s="948"/>
      <c r="AD126" s="948"/>
      <c r="AE126" s="948"/>
      <c r="AF126" s="948"/>
      <c r="AG126" s="948"/>
      <c r="AH126" s="948"/>
      <c r="AI126" s="948"/>
    </row>
    <row r="127" spans="1:37" x14ac:dyDescent="0.15">
      <c r="A127" s="134"/>
      <c r="C127" s="134" t="s">
        <v>685</v>
      </c>
      <c r="D127" s="134"/>
      <c r="E127" s="134"/>
      <c r="F127" s="134"/>
      <c r="G127" s="134"/>
      <c r="H127" s="134"/>
      <c r="I127" s="134"/>
      <c r="J127" s="134"/>
      <c r="K127" s="134"/>
      <c r="L127" s="134"/>
      <c r="M127" s="948" t="str">
        <f>IF(確２面!M102="","",確２面!M102)</f>
        <v/>
      </c>
      <c r="N127" s="948"/>
      <c r="O127" s="948"/>
      <c r="P127" s="948"/>
      <c r="Q127" s="948"/>
      <c r="R127" s="948"/>
      <c r="S127" s="948"/>
      <c r="T127" s="948"/>
      <c r="U127" s="948"/>
      <c r="V127" s="948"/>
      <c r="W127" s="948"/>
      <c r="X127" s="948"/>
      <c r="Y127" s="948"/>
      <c r="Z127" s="948"/>
      <c r="AA127" s="948"/>
      <c r="AB127" s="948"/>
      <c r="AC127" s="948"/>
      <c r="AD127" s="948"/>
      <c r="AE127" s="948"/>
      <c r="AF127" s="948"/>
      <c r="AG127" s="948"/>
      <c r="AH127" s="948"/>
      <c r="AI127" s="948"/>
    </row>
    <row r="128" spans="1:37" ht="6.75" customHeight="1" x14ac:dyDescent="0.15">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row>
    <row r="129" spans="1:35" ht="6.75" customHeight="1" x14ac:dyDescent="0.15">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row>
    <row r="130" spans="1:35" x14ac:dyDescent="0.15">
      <c r="A130" s="134" t="s">
        <v>317</v>
      </c>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row>
    <row r="131" spans="1:35" x14ac:dyDescent="0.15">
      <c r="A131" s="134"/>
      <c r="C131" s="134" t="s">
        <v>84</v>
      </c>
      <c r="D131" s="134"/>
      <c r="E131" s="134"/>
      <c r="F131" s="134"/>
      <c r="G131" s="134"/>
      <c r="H131" s="136"/>
      <c r="I131" s="136"/>
      <c r="J131" s="136"/>
      <c r="K131" s="948" t="str">
        <f>IF(確２面!K106="","",確２面!K106)</f>
        <v/>
      </c>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row>
    <row r="132" spans="1:35" x14ac:dyDescent="0.15">
      <c r="A132" s="134"/>
      <c r="C132" s="134" t="s">
        <v>86</v>
      </c>
      <c r="D132" s="134"/>
      <c r="E132" s="134"/>
      <c r="F132" s="134"/>
      <c r="G132" s="134"/>
      <c r="H132" s="136"/>
      <c r="I132" s="136"/>
      <c r="J132" s="136"/>
      <c r="K132" s="948" t="str">
        <f>IF(確２面!K107="","",確２面!K107)</f>
        <v/>
      </c>
      <c r="L132" s="948"/>
      <c r="M132" s="948"/>
      <c r="N132" s="948"/>
      <c r="O132" s="948"/>
      <c r="P132" s="948"/>
      <c r="Q132" s="948"/>
      <c r="R132" s="948"/>
      <c r="S132" s="948"/>
      <c r="T132" s="948"/>
      <c r="U132" s="948"/>
      <c r="V132" s="948"/>
      <c r="W132" s="948"/>
      <c r="X132" s="948"/>
      <c r="Y132" s="948"/>
      <c r="Z132" s="948"/>
      <c r="AA132" s="948"/>
      <c r="AB132" s="948"/>
      <c r="AC132" s="948"/>
      <c r="AD132" s="948"/>
      <c r="AE132" s="948"/>
      <c r="AF132" s="948"/>
      <c r="AG132" s="948"/>
      <c r="AH132" s="948"/>
      <c r="AI132" s="948"/>
    </row>
    <row r="133" spans="1:35" x14ac:dyDescent="0.15">
      <c r="A133" s="134"/>
      <c r="C133" s="134" t="s">
        <v>71</v>
      </c>
      <c r="D133" s="134"/>
      <c r="E133" s="134"/>
      <c r="F133" s="134"/>
      <c r="G133" s="134"/>
      <c r="H133" s="136"/>
      <c r="I133" s="136"/>
      <c r="J133" s="136"/>
      <c r="K133" s="948" t="str">
        <f>IF(確２面!K108="","",確２面!K108)</f>
        <v/>
      </c>
      <c r="L133" s="948"/>
      <c r="M133" s="948"/>
      <c r="N133" s="948"/>
      <c r="O133" s="948"/>
      <c r="P133" s="948"/>
      <c r="Q133" s="948"/>
      <c r="R133" s="948"/>
      <c r="S133" s="948"/>
      <c r="T133" s="948"/>
      <c r="U133" s="948"/>
      <c r="V133" s="948"/>
      <c r="W133" s="948"/>
      <c r="X133" s="948"/>
      <c r="Y133" s="948"/>
      <c r="Z133" s="948"/>
      <c r="AA133" s="948"/>
      <c r="AB133" s="948"/>
      <c r="AC133" s="948"/>
      <c r="AD133" s="948"/>
      <c r="AE133" s="948"/>
      <c r="AF133" s="948"/>
      <c r="AG133" s="948"/>
      <c r="AH133" s="948"/>
      <c r="AI133" s="948"/>
    </row>
    <row r="134" spans="1:35" x14ac:dyDescent="0.15">
      <c r="A134" s="134"/>
      <c r="C134" s="134" t="s">
        <v>87</v>
      </c>
      <c r="D134" s="134"/>
      <c r="E134" s="134"/>
      <c r="F134" s="134"/>
      <c r="G134" s="134"/>
      <c r="H134" s="136"/>
      <c r="I134" s="136"/>
      <c r="J134" s="136"/>
      <c r="K134" s="948" t="str">
        <f>IF(確２面!K109="","",確２面!K109)</f>
        <v/>
      </c>
      <c r="L134" s="948"/>
      <c r="M134" s="948"/>
      <c r="N134" s="948"/>
      <c r="O134" s="948"/>
      <c r="P134" s="948"/>
      <c r="Q134" s="948"/>
      <c r="R134" s="948"/>
      <c r="S134" s="948"/>
      <c r="T134" s="948"/>
      <c r="U134" s="948"/>
      <c r="V134" s="948"/>
      <c r="W134" s="948"/>
      <c r="X134" s="948"/>
      <c r="Y134" s="948"/>
      <c r="Z134" s="948"/>
      <c r="AA134" s="948"/>
      <c r="AB134" s="948"/>
      <c r="AC134" s="948"/>
      <c r="AD134" s="948"/>
      <c r="AE134" s="948"/>
      <c r="AF134" s="948"/>
      <c r="AG134" s="948"/>
      <c r="AH134" s="948"/>
      <c r="AI134" s="948"/>
    </row>
    <row r="135" spans="1:35" x14ac:dyDescent="0.15">
      <c r="A135" s="134"/>
      <c r="C135" s="134" t="s">
        <v>73</v>
      </c>
      <c r="D135" s="134"/>
      <c r="E135" s="134"/>
      <c r="F135" s="134"/>
      <c r="G135" s="134"/>
      <c r="H135" s="136"/>
      <c r="I135" s="136"/>
      <c r="J135" s="136"/>
      <c r="K135" s="948" t="str">
        <f>IF(確２面!K110="","",確２面!K110)</f>
        <v/>
      </c>
      <c r="L135" s="948"/>
      <c r="M135" s="948"/>
      <c r="N135" s="948"/>
      <c r="O135" s="948"/>
      <c r="P135" s="948"/>
      <c r="Q135" s="948"/>
      <c r="R135" s="948"/>
      <c r="S135" s="948"/>
      <c r="T135" s="948"/>
      <c r="U135" s="948"/>
      <c r="V135" s="948"/>
      <c r="W135" s="948"/>
      <c r="X135" s="948"/>
      <c r="Y135" s="948"/>
      <c r="Z135" s="948"/>
      <c r="AA135" s="948"/>
      <c r="AB135" s="948"/>
      <c r="AC135" s="948"/>
      <c r="AD135" s="948"/>
      <c r="AE135" s="948"/>
      <c r="AF135" s="948"/>
      <c r="AG135" s="948"/>
      <c r="AH135" s="948"/>
      <c r="AI135" s="948"/>
    </row>
    <row r="136" spans="1:35" x14ac:dyDescent="0.15">
      <c r="A136" s="134"/>
      <c r="C136" s="134" t="s">
        <v>684</v>
      </c>
      <c r="D136" s="134"/>
      <c r="E136" s="134"/>
      <c r="F136" s="134"/>
      <c r="G136" s="134"/>
      <c r="H136" s="136"/>
      <c r="I136" s="136"/>
      <c r="J136" s="136"/>
      <c r="K136" s="948" t="str">
        <f>IF(確２面!K111="","",確２面!K111)</f>
        <v/>
      </c>
      <c r="L136" s="948"/>
      <c r="M136" s="948"/>
      <c r="N136" s="948"/>
      <c r="O136" s="948"/>
      <c r="P136" s="948"/>
      <c r="Q136" s="948"/>
      <c r="R136" s="948"/>
      <c r="S136" s="948"/>
      <c r="T136" s="948"/>
      <c r="U136" s="948"/>
      <c r="V136" s="948"/>
      <c r="W136" s="948"/>
      <c r="X136" s="948"/>
      <c r="Y136" s="948"/>
      <c r="Z136" s="948"/>
      <c r="AA136" s="948"/>
      <c r="AB136" s="948"/>
      <c r="AC136" s="948"/>
      <c r="AD136" s="948"/>
      <c r="AE136" s="948"/>
      <c r="AF136" s="948"/>
      <c r="AG136" s="948"/>
      <c r="AH136" s="948"/>
      <c r="AI136" s="948"/>
    </row>
    <row r="137" spans="1:35" x14ac:dyDescent="0.15">
      <c r="A137" s="134"/>
      <c r="C137" s="134" t="s">
        <v>685</v>
      </c>
      <c r="D137" s="134"/>
      <c r="E137" s="134"/>
      <c r="F137" s="134"/>
      <c r="G137" s="134"/>
      <c r="H137" s="134"/>
      <c r="I137" s="134"/>
      <c r="J137" s="134"/>
      <c r="K137" s="134"/>
      <c r="L137" s="134"/>
      <c r="M137" s="948" t="str">
        <f>IF(確２面!M112="","",確２面!M112)</f>
        <v/>
      </c>
      <c r="N137" s="948"/>
      <c r="O137" s="948"/>
      <c r="P137" s="948"/>
      <c r="Q137" s="948"/>
      <c r="R137" s="948"/>
      <c r="S137" s="948"/>
      <c r="T137" s="948"/>
      <c r="U137" s="948"/>
      <c r="V137" s="948"/>
      <c r="W137" s="948"/>
      <c r="X137" s="948"/>
      <c r="Y137" s="948"/>
      <c r="Z137" s="948"/>
      <c r="AA137" s="948"/>
      <c r="AB137" s="948"/>
      <c r="AC137" s="948"/>
      <c r="AD137" s="948"/>
      <c r="AE137" s="948"/>
      <c r="AF137" s="948"/>
      <c r="AG137" s="948"/>
      <c r="AH137" s="948"/>
      <c r="AI137" s="948"/>
    </row>
    <row r="138" spans="1:35" ht="6.75" customHeight="1" x14ac:dyDescent="0.15">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row>
    <row r="139" spans="1:35" ht="6.75" customHeight="1" x14ac:dyDescent="0.15">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row>
    <row r="140" spans="1:35" x14ac:dyDescent="0.15">
      <c r="A140" s="134"/>
      <c r="C140" s="134" t="s">
        <v>84</v>
      </c>
      <c r="D140" s="134"/>
      <c r="E140" s="134"/>
      <c r="F140" s="134"/>
      <c r="G140" s="134"/>
      <c r="H140" s="136"/>
      <c r="I140" s="136"/>
      <c r="J140" s="136"/>
      <c r="K140" s="948" t="str">
        <f>IF(確２面!K115="","",確２面!K115)</f>
        <v/>
      </c>
      <c r="L140" s="948"/>
      <c r="M140" s="948"/>
      <c r="N140" s="948"/>
      <c r="O140" s="948"/>
      <c r="P140" s="948"/>
      <c r="Q140" s="948"/>
      <c r="R140" s="948"/>
      <c r="S140" s="948"/>
      <c r="T140" s="948"/>
      <c r="U140" s="948"/>
      <c r="V140" s="948"/>
      <c r="W140" s="948"/>
      <c r="X140" s="948"/>
      <c r="Y140" s="948"/>
      <c r="Z140" s="948"/>
      <c r="AA140" s="948"/>
      <c r="AB140" s="948"/>
      <c r="AC140" s="948"/>
      <c r="AD140" s="948"/>
      <c r="AE140" s="948"/>
      <c r="AF140" s="948"/>
      <c r="AG140" s="948"/>
      <c r="AH140" s="948"/>
      <c r="AI140" s="948"/>
    </row>
    <row r="141" spans="1:35" x14ac:dyDescent="0.15">
      <c r="A141" s="134"/>
      <c r="C141" s="134" t="s">
        <v>86</v>
      </c>
      <c r="D141" s="134"/>
      <c r="E141" s="134"/>
      <c r="F141" s="134"/>
      <c r="G141" s="134"/>
      <c r="H141" s="136"/>
      <c r="I141" s="136"/>
      <c r="J141" s="136"/>
      <c r="K141" s="948" t="str">
        <f>IF(確２面!K116="","",確２面!K116)</f>
        <v/>
      </c>
      <c r="L141" s="948"/>
      <c r="M141" s="948"/>
      <c r="N141" s="948"/>
      <c r="O141" s="948"/>
      <c r="P141" s="948"/>
      <c r="Q141" s="948"/>
      <c r="R141" s="948"/>
      <c r="S141" s="948"/>
      <c r="T141" s="948"/>
      <c r="U141" s="948"/>
      <c r="V141" s="948"/>
      <c r="W141" s="948"/>
      <c r="X141" s="948"/>
      <c r="Y141" s="948"/>
      <c r="Z141" s="948"/>
      <c r="AA141" s="948"/>
      <c r="AB141" s="948"/>
      <c r="AC141" s="948"/>
      <c r="AD141" s="948"/>
      <c r="AE141" s="948"/>
      <c r="AF141" s="948"/>
      <c r="AG141" s="948"/>
      <c r="AH141" s="948"/>
      <c r="AI141" s="948"/>
    </row>
    <row r="142" spans="1:35" x14ac:dyDescent="0.15">
      <c r="A142" s="134"/>
      <c r="C142" s="134" t="s">
        <v>71</v>
      </c>
      <c r="D142" s="134"/>
      <c r="E142" s="134"/>
      <c r="F142" s="134"/>
      <c r="G142" s="134"/>
      <c r="H142" s="136"/>
      <c r="I142" s="136"/>
      <c r="J142" s="136"/>
      <c r="K142" s="948" t="str">
        <f>IF(確２面!K117="","",確２面!K117)</f>
        <v/>
      </c>
      <c r="L142" s="948"/>
      <c r="M142" s="948"/>
      <c r="N142" s="948"/>
      <c r="O142" s="948"/>
      <c r="P142" s="948"/>
      <c r="Q142" s="948"/>
      <c r="R142" s="948"/>
      <c r="S142" s="948"/>
      <c r="T142" s="948"/>
      <c r="U142" s="948"/>
      <c r="V142" s="948"/>
      <c r="W142" s="948"/>
      <c r="X142" s="948"/>
      <c r="Y142" s="948"/>
      <c r="Z142" s="948"/>
      <c r="AA142" s="948"/>
      <c r="AB142" s="948"/>
      <c r="AC142" s="948"/>
      <c r="AD142" s="948"/>
      <c r="AE142" s="948"/>
      <c r="AF142" s="948"/>
      <c r="AG142" s="948"/>
      <c r="AH142" s="948"/>
      <c r="AI142" s="948"/>
    </row>
    <row r="143" spans="1:35" x14ac:dyDescent="0.15">
      <c r="A143" s="134"/>
      <c r="C143" s="134" t="s">
        <v>87</v>
      </c>
      <c r="D143" s="134"/>
      <c r="E143" s="134"/>
      <c r="F143" s="134"/>
      <c r="G143" s="134"/>
      <c r="H143" s="136"/>
      <c r="I143" s="136"/>
      <c r="J143" s="136"/>
      <c r="K143" s="948" t="str">
        <f>IF(確２面!K118="","",確２面!K118)</f>
        <v/>
      </c>
      <c r="L143" s="948"/>
      <c r="M143" s="948"/>
      <c r="N143" s="948"/>
      <c r="O143" s="948"/>
      <c r="P143" s="948"/>
      <c r="Q143" s="948"/>
      <c r="R143" s="948"/>
      <c r="S143" s="948"/>
      <c r="T143" s="948"/>
      <c r="U143" s="948"/>
      <c r="V143" s="948"/>
      <c r="W143" s="948"/>
      <c r="X143" s="948"/>
      <c r="Y143" s="948"/>
      <c r="Z143" s="948"/>
      <c r="AA143" s="948"/>
      <c r="AB143" s="948"/>
      <c r="AC143" s="948"/>
      <c r="AD143" s="948"/>
      <c r="AE143" s="948"/>
      <c r="AF143" s="948"/>
      <c r="AG143" s="948"/>
      <c r="AH143" s="948"/>
      <c r="AI143" s="948"/>
    </row>
    <row r="144" spans="1:35" x14ac:dyDescent="0.15">
      <c r="A144" s="134"/>
      <c r="C144" s="134" t="s">
        <v>684</v>
      </c>
      <c r="D144" s="134"/>
      <c r="E144" s="134"/>
      <c r="F144" s="134"/>
      <c r="G144" s="134"/>
      <c r="H144" s="136"/>
      <c r="I144" s="136"/>
      <c r="J144" s="136"/>
      <c r="K144" s="948" t="str">
        <f>IF(確２面!K119="","",確２面!K119)</f>
        <v/>
      </c>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5" x14ac:dyDescent="0.15">
      <c r="A145" s="134"/>
      <c r="C145" s="134" t="s">
        <v>685</v>
      </c>
      <c r="D145" s="134"/>
      <c r="E145" s="134"/>
      <c r="F145" s="134"/>
      <c r="G145" s="134"/>
      <c r="H145" s="134"/>
      <c r="I145" s="134"/>
      <c r="J145" s="134"/>
      <c r="K145" s="134"/>
      <c r="L145" s="134"/>
      <c r="M145" s="948" t="str">
        <f>IF(確２面!M120="","",確２面!M120)</f>
        <v/>
      </c>
      <c r="N145" s="948"/>
      <c r="O145" s="948"/>
      <c r="P145" s="948"/>
      <c r="Q145" s="948"/>
      <c r="R145" s="948"/>
      <c r="S145" s="948"/>
      <c r="T145" s="948"/>
      <c r="U145" s="948"/>
      <c r="V145" s="948"/>
      <c r="W145" s="948"/>
      <c r="X145" s="948"/>
      <c r="Y145" s="948"/>
      <c r="Z145" s="948"/>
      <c r="AA145" s="948"/>
      <c r="AB145" s="948"/>
      <c r="AC145" s="948"/>
      <c r="AD145" s="948"/>
      <c r="AE145" s="948"/>
      <c r="AF145" s="948"/>
      <c r="AG145" s="948"/>
      <c r="AH145" s="948"/>
      <c r="AI145" s="948"/>
    </row>
    <row r="146" spans="1:35" x14ac:dyDescent="0.15">
      <c r="A146" s="134"/>
      <c r="C146" s="134" t="s">
        <v>88</v>
      </c>
      <c r="D146" s="134"/>
      <c r="E146" s="134"/>
      <c r="F146" s="134"/>
      <c r="G146" s="134"/>
      <c r="H146" s="134"/>
      <c r="I146" s="134"/>
      <c r="J146" s="134"/>
      <c r="K146" s="134"/>
      <c r="L146" s="134"/>
      <c r="M146" s="948" t="str">
        <f>IF(確２面!M121="","",確２面!M121)</f>
        <v/>
      </c>
      <c r="N146" s="948"/>
      <c r="O146" s="948"/>
      <c r="P146" s="948"/>
      <c r="Q146" s="948"/>
      <c r="R146" s="948"/>
      <c r="S146" s="948"/>
      <c r="T146" s="948"/>
      <c r="U146" s="948"/>
      <c r="V146" s="948"/>
      <c r="W146" s="948"/>
      <c r="X146" s="948"/>
      <c r="Y146" s="948"/>
      <c r="Z146" s="948"/>
      <c r="AA146" s="948"/>
      <c r="AB146" s="948"/>
      <c r="AC146" s="948"/>
      <c r="AD146" s="948"/>
      <c r="AE146" s="948"/>
      <c r="AF146" s="948"/>
      <c r="AG146" s="948"/>
      <c r="AH146" s="948"/>
      <c r="AI146" s="948"/>
    </row>
    <row r="147" spans="1:35" ht="6.75" customHeight="1" x14ac:dyDescent="0.15">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row>
    <row r="148" spans="1:35" ht="6.75" customHeight="1" x14ac:dyDescent="0.15">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row>
    <row r="149" spans="1:35" x14ac:dyDescent="0.15">
      <c r="A149" s="134"/>
      <c r="C149" s="134" t="s">
        <v>84</v>
      </c>
      <c r="D149" s="134"/>
      <c r="E149" s="134"/>
      <c r="F149" s="134"/>
      <c r="G149" s="134"/>
      <c r="H149" s="136"/>
      <c r="I149" s="136"/>
      <c r="J149" s="136"/>
      <c r="K149" s="948" t="str">
        <f>IF(確２面!K124="","",確２面!K124)</f>
        <v/>
      </c>
      <c r="L149" s="948"/>
      <c r="M149" s="948"/>
      <c r="N149" s="948"/>
      <c r="O149" s="948"/>
      <c r="P149" s="948"/>
      <c r="Q149" s="948"/>
      <c r="R149" s="948"/>
      <c r="S149" s="948"/>
      <c r="T149" s="948"/>
      <c r="U149" s="948"/>
      <c r="V149" s="948"/>
      <c r="W149" s="948"/>
      <c r="X149" s="948"/>
      <c r="Y149" s="948"/>
      <c r="Z149" s="948"/>
      <c r="AA149" s="948"/>
      <c r="AB149" s="948"/>
      <c r="AC149" s="948"/>
      <c r="AD149" s="948"/>
      <c r="AE149" s="948"/>
      <c r="AF149" s="948"/>
      <c r="AG149" s="948"/>
      <c r="AH149" s="948"/>
      <c r="AI149" s="948"/>
    </row>
    <row r="150" spans="1:35" x14ac:dyDescent="0.15">
      <c r="A150" s="134"/>
      <c r="C150" s="134" t="s">
        <v>86</v>
      </c>
      <c r="D150" s="134"/>
      <c r="E150" s="134"/>
      <c r="F150" s="134"/>
      <c r="G150" s="134"/>
      <c r="H150" s="136"/>
      <c r="I150" s="136"/>
      <c r="J150" s="136"/>
      <c r="K150" s="948" t="str">
        <f>IF(確２面!K125="","",確２面!K125)</f>
        <v/>
      </c>
      <c r="L150" s="948"/>
      <c r="M150" s="948"/>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row>
    <row r="151" spans="1:35" x14ac:dyDescent="0.15">
      <c r="A151" s="134"/>
      <c r="C151" s="134" t="s">
        <v>71</v>
      </c>
      <c r="D151" s="134"/>
      <c r="E151" s="134"/>
      <c r="F151" s="134"/>
      <c r="G151" s="134"/>
      <c r="H151" s="136"/>
      <c r="I151" s="136"/>
      <c r="J151" s="136"/>
      <c r="K151" s="948" t="str">
        <f>IF(確２面!K126="","",確２面!K126)</f>
        <v/>
      </c>
      <c r="L151" s="948"/>
      <c r="M151" s="948"/>
      <c r="N151" s="948"/>
      <c r="O151" s="948"/>
      <c r="P151" s="948"/>
      <c r="Q151" s="948"/>
      <c r="R151" s="948"/>
      <c r="S151" s="948"/>
      <c r="T151" s="948"/>
      <c r="U151" s="948"/>
      <c r="V151" s="948"/>
      <c r="W151" s="948"/>
      <c r="X151" s="948"/>
      <c r="Y151" s="948"/>
      <c r="Z151" s="948"/>
      <c r="AA151" s="948"/>
      <c r="AB151" s="948"/>
      <c r="AC151" s="948"/>
      <c r="AD151" s="948"/>
      <c r="AE151" s="948"/>
      <c r="AF151" s="948"/>
      <c r="AG151" s="948"/>
      <c r="AH151" s="948"/>
      <c r="AI151" s="948"/>
    </row>
    <row r="152" spans="1:35" x14ac:dyDescent="0.15">
      <c r="A152" s="134"/>
      <c r="C152" s="134" t="s">
        <v>87</v>
      </c>
      <c r="D152" s="134"/>
      <c r="E152" s="134"/>
      <c r="F152" s="134"/>
      <c r="G152" s="134"/>
      <c r="H152" s="136"/>
      <c r="I152" s="136"/>
      <c r="J152" s="136"/>
      <c r="K152" s="948" t="str">
        <f>IF(確２面!K127="","",確２面!K127)</f>
        <v/>
      </c>
      <c r="L152" s="948"/>
      <c r="M152" s="948"/>
      <c r="N152" s="948"/>
      <c r="O152" s="948"/>
      <c r="P152" s="948"/>
      <c r="Q152" s="948"/>
      <c r="R152" s="948"/>
      <c r="S152" s="948"/>
      <c r="T152" s="948"/>
      <c r="U152" s="948"/>
      <c r="V152" s="948"/>
      <c r="W152" s="948"/>
      <c r="X152" s="948"/>
      <c r="Y152" s="948"/>
      <c r="Z152" s="948"/>
      <c r="AA152" s="948"/>
      <c r="AB152" s="948"/>
      <c r="AC152" s="948"/>
      <c r="AD152" s="948"/>
      <c r="AE152" s="948"/>
      <c r="AF152" s="948"/>
      <c r="AG152" s="948"/>
      <c r="AH152" s="948"/>
      <c r="AI152" s="948"/>
    </row>
    <row r="153" spans="1:35" x14ac:dyDescent="0.15">
      <c r="A153" s="134"/>
      <c r="C153" s="134" t="s">
        <v>73</v>
      </c>
      <c r="D153" s="134"/>
      <c r="E153" s="134"/>
      <c r="F153" s="134"/>
      <c r="G153" s="134"/>
      <c r="H153" s="136"/>
      <c r="I153" s="136"/>
      <c r="J153" s="136"/>
      <c r="K153" s="948" t="str">
        <f>IF(確２面!K128="","",確２面!K128)</f>
        <v/>
      </c>
      <c r="L153" s="948"/>
      <c r="M153" s="948"/>
      <c r="N153" s="948"/>
      <c r="O153" s="948"/>
      <c r="P153" s="948"/>
      <c r="Q153" s="948"/>
      <c r="R153" s="948"/>
      <c r="S153" s="948"/>
      <c r="T153" s="948"/>
      <c r="U153" s="948"/>
      <c r="V153" s="948"/>
      <c r="W153" s="948"/>
      <c r="X153" s="948"/>
      <c r="Y153" s="948"/>
      <c r="Z153" s="948"/>
      <c r="AA153" s="948"/>
      <c r="AB153" s="948"/>
      <c r="AC153" s="948"/>
      <c r="AD153" s="948"/>
      <c r="AE153" s="948"/>
      <c r="AF153" s="948"/>
      <c r="AG153" s="948"/>
      <c r="AH153" s="948"/>
      <c r="AI153" s="948"/>
    </row>
    <row r="154" spans="1:35" x14ac:dyDescent="0.15">
      <c r="A154" s="134"/>
      <c r="C154" s="134" t="s">
        <v>684</v>
      </c>
      <c r="D154" s="134"/>
      <c r="E154" s="134"/>
      <c r="F154" s="134"/>
      <c r="G154" s="134"/>
      <c r="H154" s="136"/>
      <c r="I154" s="136"/>
      <c r="J154" s="136"/>
      <c r="K154" s="948" t="str">
        <f>IF(確２面!K129="","",確２面!K129)</f>
        <v/>
      </c>
      <c r="L154" s="948"/>
      <c r="M154" s="948"/>
      <c r="N154" s="948"/>
      <c r="O154" s="948"/>
      <c r="P154" s="948"/>
      <c r="Q154" s="948"/>
      <c r="R154" s="948"/>
      <c r="S154" s="948"/>
      <c r="T154" s="948"/>
      <c r="U154" s="948"/>
      <c r="V154" s="948"/>
      <c r="W154" s="948"/>
      <c r="X154" s="948"/>
      <c r="Y154" s="948"/>
      <c r="Z154" s="948"/>
      <c r="AA154" s="948"/>
      <c r="AB154" s="948"/>
      <c r="AC154" s="948"/>
      <c r="AD154" s="948"/>
      <c r="AE154" s="948"/>
      <c r="AF154" s="948"/>
      <c r="AG154" s="948"/>
      <c r="AH154" s="948"/>
      <c r="AI154" s="948"/>
    </row>
    <row r="155" spans="1:35" x14ac:dyDescent="0.15">
      <c r="A155" s="134"/>
      <c r="C155" s="134" t="s">
        <v>685</v>
      </c>
      <c r="D155" s="134"/>
      <c r="E155" s="134"/>
      <c r="F155" s="134"/>
      <c r="G155" s="134"/>
      <c r="H155" s="134"/>
      <c r="I155" s="134"/>
      <c r="J155" s="134"/>
      <c r="K155" s="134"/>
      <c r="L155" s="134"/>
      <c r="M155" s="948" t="str">
        <f>IF(確２面!M130="","",確２面!M130)</f>
        <v/>
      </c>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35" ht="6.75" customHeight="1" x14ac:dyDescent="0.1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row>
    <row r="157" spans="1:35" ht="6.75" customHeight="1" x14ac:dyDescent="0.15">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row>
    <row r="158" spans="1:35" x14ac:dyDescent="0.15">
      <c r="A158" s="134" t="s">
        <v>163</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row>
    <row r="159" spans="1:35" x14ac:dyDescent="0.15">
      <c r="A159" s="134"/>
      <c r="C159" s="134" t="s">
        <v>84</v>
      </c>
      <c r="D159" s="134"/>
      <c r="E159" s="134"/>
      <c r="F159" s="134"/>
      <c r="G159" s="134"/>
      <c r="H159" s="134" t="str">
        <f>IF(概１面!H190="","",概１面!H190)</f>
        <v/>
      </c>
      <c r="I159" s="134"/>
      <c r="J159" s="134"/>
      <c r="K159" s="948" t="str">
        <f>IF(確２面!K180="","",確２面!K180)</f>
        <v/>
      </c>
      <c r="L159" s="948"/>
      <c r="M159" s="948"/>
      <c r="N159" s="948"/>
      <c r="O159" s="948"/>
      <c r="P159" s="948"/>
      <c r="Q159" s="948"/>
      <c r="R159" s="948"/>
      <c r="S159" s="948"/>
      <c r="T159" s="948"/>
      <c r="U159" s="948"/>
      <c r="V159" s="948"/>
      <c r="W159" s="948"/>
      <c r="X159" s="948"/>
      <c r="Y159" s="948"/>
      <c r="Z159" s="948"/>
      <c r="AA159" s="948"/>
      <c r="AB159" s="948"/>
      <c r="AC159" s="948"/>
      <c r="AD159" s="948"/>
      <c r="AE159" s="948"/>
      <c r="AF159" s="948"/>
      <c r="AG159" s="948"/>
      <c r="AH159" s="948"/>
      <c r="AI159" s="948"/>
    </row>
    <row r="160" spans="1:35" x14ac:dyDescent="0.15">
      <c r="A160" s="134"/>
      <c r="C160" s="134" t="s">
        <v>90</v>
      </c>
      <c r="D160" s="134"/>
      <c r="E160" s="134"/>
      <c r="F160" s="134"/>
      <c r="G160" s="134"/>
      <c r="H160" s="134"/>
      <c r="I160" s="134"/>
      <c r="J160" s="134"/>
      <c r="K160" s="134" t="s">
        <v>164</v>
      </c>
      <c r="L160" s="134"/>
      <c r="M160" s="134"/>
      <c r="N160" s="134"/>
      <c r="O160" s="136"/>
      <c r="P160" s="135" t="s">
        <v>13</v>
      </c>
      <c r="Q160" s="1251" t="str">
        <f>IF(確２面!Q181="","",確２面!Q181)</f>
        <v/>
      </c>
      <c r="R160" s="1251"/>
      <c r="S160" s="1251"/>
      <c r="T160" s="1251"/>
      <c r="U160" s="1251"/>
      <c r="V160" s="134" t="s">
        <v>16</v>
      </c>
      <c r="W160" s="134" t="s">
        <v>165</v>
      </c>
      <c r="X160" s="134" t="str">
        <f>IF(確２面!X181="","",確２面!X181)</f>
        <v/>
      </c>
      <c r="Y160" s="134"/>
      <c r="Z160" s="946" t="str">
        <f>IF(確２面!Z181="","",確２面!Z181)</f>
        <v/>
      </c>
      <c r="AA160" s="946"/>
      <c r="AB160" s="134" t="str">
        <f>IF(確２面!AB181="","",確２面!AB181)</f>
        <v/>
      </c>
      <c r="AC160" s="946" t="str">
        <f>IF(確２面!AC181="","",確２面!AC181)</f>
        <v/>
      </c>
      <c r="AD160" s="946"/>
      <c r="AE160" s="946"/>
      <c r="AF160" s="946"/>
      <c r="AG160" s="946"/>
      <c r="AH160" s="134" t="s">
        <v>1052</v>
      </c>
      <c r="AI160" s="134"/>
    </row>
    <row r="161" spans="1:37" x14ac:dyDescent="0.15">
      <c r="A161" s="134"/>
      <c r="C161" s="134"/>
      <c r="D161" s="134"/>
      <c r="E161" s="134"/>
      <c r="F161" s="134"/>
      <c r="G161" s="134"/>
      <c r="H161" s="136"/>
      <c r="I161" s="136"/>
      <c r="J161" s="136"/>
      <c r="K161" s="948" t="str">
        <f>IF(確２面!K182="","",確２面!K182)</f>
        <v/>
      </c>
      <c r="L161" s="948"/>
      <c r="M161" s="948"/>
      <c r="N161" s="948"/>
      <c r="O161" s="948"/>
      <c r="P161" s="948"/>
      <c r="Q161" s="948"/>
      <c r="R161" s="948"/>
      <c r="S161" s="948"/>
      <c r="T161" s="948"/>
      <c r="U161" s="948"/>
      <c r="V161" s="948"/>
      <c r="W161" s="948"/>
      <c r="X161" s="948"/>
      <c r="Y161" s="948"/>
      <c r="Z161" s="948"/>
      <c r="AA161" s="948"/>
      <c r="AB161" s="948"/>
      <c r="AC161" s="948"/>
      <c r="AD161" s="948"/>
      <c r="AE161" s="948"/>
      <c r="AF161" s="948"/>
      <c r="AG161" s="948"/>
      <c r="AH161" s="948"/>
      <c r="AI161" s="948"/>
    </row>
    <row r="162" spans="1:37" x14ac:dyDescent="0.15">
      <c r="A162" s="134"/>
      <c r="C162" s="134" t="s">
        <v>71</v>
      </c>
      <c r="D162" s="134"/>
      <c r="E162" s="134"/>
      <c r="F162" s="134"/>
      <c r="G162" s="134"/>
      <c r="H162" s="178"/>
      <c r="I162" s="178"/>
      <c r="J162" s="178"/>
      <c r="K162" s="948" t="str">
        <f>IF(確２面!K183="","",確２面!K183)</f>
        <v/>
      </c>
      <c r="L162" s="948"/>
      <c r="M162" s="948"/>
      <c r="N162" s="948"/>
      <c r="O162" s="948"/>
      <c r="P162" s="948"/>
      <c r="Q162" s="948"/>
      <c r="R162" s="948"/>
      <c r="S162" s="948"/>
      <c r="T162" s="948"/>
      <c r="U162" s="948"/>
      <c r="V162" s="948"/>
      <c r="W162" s="948"/>
      <c r="X162" s="948"/>
      <c r="Y162" s="948"/>
      <c r="Z162" s="948"/>
      <c r="AA162" s="948"/>
      <c r="AB162" s="948"/>
      <c r="AC162" s="948"/>
      <c r="AD162" s="948"/>
      <c r="AE162" s="948"/>
      <c r="AF162" s="948"/>
      <c r="AG162" s="948"/>
      <c r="AH162" s="948"/>
      <c r="AI162" s="948"/>
    </row>
    <row r="163" spans="1:37" x14ac:dyDescent="0.15">
      <c r="A163" s="134"/>
      <c r="C163" s="134" t="s">
        <v>87</v>
      </c>
      <c r="D163" s="134"/>
      <c r="E163" s="134"/>
      <c r="F163" s="134"/>
      <c r="G163" s="134"/>
      <c r="H163" s="136"/>
      <c r="I163" s="136"/>
      <c r="J163" s="136"/>
      <c r="K163" s="948" t="str">
        <f>IF(確２面!K184="","",確２面!K184)</f>
        <v/>
      </c>
      <c r="L163" s="948"/>
      <c r="M163" s="948"/>
      <c r="N163" s="948"/>
      <c r="O163" s="948"/>
      <c r="P163" s="948"/>
      <c r="Q163" s="948"/>
      <c r="R163" s="948"/>
      <c r="S163" s="948"/>
      <c r="T163" s="948"/>
      <c r="U163" s="948"/>
      <c r="V163" s="948"/>
      <c r="W163" s="948"/>
      <c r="X163" s="948"/>
      <c r="Y163" s="948"/>
      <c r="Z163" s="948"/>
      <c r="AA163" s="948"/>
      <c r="AB163" s="948"/>
      <c r="AC163" s="948"/>
      <c r="AD163" s="948"/>
      <c r="AE163" s="948"/>
      <c r="AF163" s="948"/>
      <c r="AG163" s="948"/>
      <c r="AH163" s="948"/>
      <c r="AI163" s="948"/>
    </row>
    <row r="164" spans="1:37" x14ac:dyDescent="0.15">
      <c r="A164" s="134"/>
      <c r="C164" s="134" t="s">
        <v>73</v>
      </c>
      <c r="D164" s="134"/>
      <c r="E164" s="134"/>
      <c r="F164" s="134"/>
      <c r="G164" s="134"/>
      <c r="H164" s="136"/>
      <c r="I164" s="136"/>
      <c r="J164" s="136"/>
      <c r="K164" s="948" t="str">
        <f>IF(確２面!K185="","",確２面!K185)</f>
        <v/>
      </c>
      <c r="L164" s="948"/>
      <c r="M164" s="948"/>
      <c r="N164" s="948"/>
      <c r="O164" s="948"/>
      <c r="P164" s="948"/>
      <c r="Q164" s="948"/>
      <c r="R164" s="948"/>
      <c r="S164" s="948"/>
      <c r="T164" s="948"/>
      <c r="U164" s="948"/>
      <c r="V164" s="948"/>
      <c r="W164" s="948"/>
      <c r="X164" s="948"/>
      <c r="Y164" s="948"/>
      <c r="Z164" s="948"/>
      <c r="AA164" s="948"/>
      <c r="AB164" s="948"/>
      <c r="AC164" s="948"/>
      <c r="AD164" s="948"/>
      <c r="AE164" s="948"/>
      <c r="AF164" s="948"/>
      <c r="AG164" s="948"/>
      <c r="AH164" s="948"/>
      <c r="AI164" s="948"/>
    </row>
    <row r="165" spans="1:37" ht="6.75" customHeight="1" x14ac:dyDescent="0.1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row>
    <row r="166" spans="1:37" ht="6.75" customHeight="1" x14ac:dyDescent="0.15">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7"/>
    </row>
    <row r="167" spans="1:37" x14ac:dyDescent="0.15">
      <c r="A167" s="134" t="s">
        <v>166</v>
      </c>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row>
    <row r="168" spans="1:37" x14ac:dyDescent="0.15">
      <c r="A168" s="134"/>
      <c r="B168" s="134" t="s">
        <v>0</v>
      </c>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row>
    <row r="169" spans="1:37" x14ac:dyDescent="0.15">
      <c r="A169" s="134"/>
      <c r="B169" s="134"/>
      <c r="C169" s="134" t="s">
        <v>1</v>
      </c>
      <c r="D169" s="134"/>
      <c r="E169" s="134"/>
      <c r="F169" s="134"/>
      <c r="G169" s="134"/>
      <c r="H169" s="136"/>
      <c r="I169" s="136"/>
      <c r="J169" s="136"/>
      <c r="K169" s="948" t="str">
        <f>IF(確２面!K202="","",確２面!K202)</f>
        <v/>
      </c>
      <c r="L169" s="948"/>
      <c r="M169" s="948"/>
      <c r="N169" s="948"/>
      <c r="O169" s="948"/>
      <c r="P169" s="948"/>
      <c r="Q169" s="948"/>
      <c r="R169" s="948"/>
      <c r="S169" s="948"/>
      <c r="T169" s="948"/>
      <c r="U169" s="948"/>
      <c r="V169" s="948"/>
      <c r="W169" s="948"/>
      <c r="X169" s="948"/>
      <c r="Y169" s="948"/>
      <c r="Z169" s="948"/>
      <c r="AA169" s="948"/>
      <c r="AB169" s="948"/>
      <c r="AC169" s="948"/>
      <c r="AD169" s="948"/>
      <c r="AE169" s="948"/>
      <c r="AF169" s="948"/>
      <c r="AG169" s="948"/>
      <c r="AH169" s="948"/>
      <c r="AI169" s="948"/>
    </row>
    <row r="170" spans="1:37" x14ac:dyDescent="0.15">
      <c r="A170" s="134"/>
      <c r="B170" s="134"/>
      <c r="C170" s="134" t="s">
        <v>2</v>
      </c>
      <c r="D170" s="134"/>
      <c r="E170" s="134"/>
      <c r="F170" s="134"/>
      <c r="G170" s="134"/>
      <c r="H170" s="136"/>
      <c r="I170" s="136"/>
      <c r="J170" s="136"/>
      <c r="K170" s="948" t="str">
        <f>IF(確２面!K203="","",確２面!K203)</f>
        <v/>
      </c>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row>
    <row r="171" spans="1:37" ht="6.75" customHeight="1" x14ac:dyDescent="0.1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row>
    <row r="172" spans="1:37" ht="6.75" customHeight="1" x14ac:dyDescent="0.15"/>
    <row r="173" spans="1:37" ht="13.5" thickBot="1" x14ac:dyDescent="0.2"/>
    <row r="174" spans="1:37" ht="13.5" thickTop="1" x14ac:dyDescent="0.15">
      <c r="AJ174" s="374"/>
      <c r="AK174" s="373"/>
    </row>
    <row r="175" spans="1:37" x14ac:dyDescent="0.15">
      <c r="AJ175" s="375"/>
    </row>
  </sheetData>
  <sheetProtection algorithmName="SHA-512" hashValue="jcPmM+Utmfa9R2AL7v+LusIyvvTDWFlG36jFu0n5D8GHawyejL7v0PQ001s/W7Myb8AszMQtiGoa4gSUafTycA==" saltValue="QI7UamaL2rKzSC2P8fuXig==" spinCount="100000" sheet="1" objects="1" scenarios="1" selectLockedCells="1" selectUnlockedCells="1"/>
  <mergeCells count="151">
    <mergeCell ref="Q160:U160"/>
    <mergeCell ref="K154:AI154"/>
    <mergeCell ref="K161:AI161"/>
    <mergeCell ref="K162:AI162"/>
    <mergeCell ref="K163:AI163"/>
    <mergeCell ref="K164:AI164"/>
    <mergeCell ref="K169:AI169"/>
    <mergeCell ref="K170:AI170"/>
    <mergeCell ref="Z160:AA160"/>
    <mergeCell ref="AC160:AG160"/>
    <mergeCell ref="M146:AI146"/>
    <mergeCell ref="K149:AI149"/>
    <mergeCell ref="K150:AI150"/>
    <mergeCell ref="K151:AI151"/>
    <mergeCell ref="M145:AI145"/>
    <mergeCell ref="K152:AI152"/>
    <mergeCell ref="K153:AI153"/>
    <mergeCell ref="M155:AI155"/>
    <mergeCell ref="K159:AI159"/>
    <mergeCell ref="K134:AI134"/>
    <mergeCell ref="K135:AI135"/>
    <mergeCell ref="M137:AI137"/>
    <mergeCell ref="K140:AI140"/>
    <mergeCell ref="K141:AI141"/>
    <mergeCell ref="K142:AI142"/>
    <mergeCell ref="K136:AI136"/>
    <mergeCell ref="K143:AI143"/>
    <mergeCell ref="K144:AI144"/>
    <mergeCell ref="K122:AI122"/>
    <mergeCell ref="K123:AI123"/>
    <mergeCell ref="K124:AI124"/>
    <mergeCell ref="K125:AI125"/>
    <mergeCell ref="M127:AI127"/>
    <mergeCell ref="K131:AI131"/>
    <mergeCell ref="K132:AI132"/>
    <mergeCell ref="K133:AI133"/>
    <mergeCell ref="K126:AI126"/>
    <mergeCell ref="K108:L108"/>
    <mergeCell ref="S108:V108"/>
    <mergeCell ref="AB108:AG108"/>
    <mergeCell ref="K109:AI109"/>
    <mergeCell ref="K110:AI110"/>
    <mergeCell ref="K111:AI111"/>
    <mergeCell ref="K112:AI112"/>
    <mergeCell ref="M113:AI113"/>
    <mergeCell ref="K121:AI121"/>
    <mergeCell ref="K98:AI98"/>
    <mergeCell ref="K99:AI99"/>
    <mergeCell ref="K100:AI100"/>
    <mergeCell ref="K101:AI101"/>
    <mergeCell ref="M102:AI102"/>
    <mergeCell ref="K106:L106"/>
    <mergeCell ref="S106:V106"/>
    <mergeCell ref="AB106:AG106"/>
    <mergeCell ref="K107:AI107"/>
    <mergeCell ref="K89:AI89"/>
    <mergeCell ref="K90:AI90"/>
    <mergeCell ref="M91:AI91"/>
    <mergeCell ref="K95:L95"/>
    <mergeCell ref="S95:V95"/>
    <mergeCell ref="AB95:AG95"/>
    <mergeCell ref="K96:AI96"/>
    <mergeCell ref="K97:L97"/>
    <mergeCell ref="S97:V97"/>
    <mergeCell ref="AB97:AG97"/>
    <mergeCell ref="K84:L84"/>
    <mergeCell ref="S84:V84"/>
    <mergeCell ref="AB84:AG84"/>
    <mergeCell ref="K85:AI85"/>
    <mergeCell ref="K86:L86"/>
    <mergeCell ref="S86:V86"/>
    <mergeCell ref="AB86:AG86"/>
    <mergeCell ref="K87:AI87"/>
    <mergeCell ref="K88:AI88"/>
    <mergeCell ref="K73:AI73"/>
    <mergeCell ref="K74:L74"/>
    <mergeCell ref="S74:V74"/>
    <mergeCell ref="AB74:AG74"/>
    <mergeCell ref="K75:AI75"/>
    <mergeCell ref="K76:AI76"/>
    <mergeCell ref="K77:AI77"/>
    <mergeCell ref="K78:AI78"/>
    <mergeCell ref="M79:AI79"/>
    <mergeCell ref="K59:L59"/>
    <mergeCell ref="S59:V59"/>
    <mergeCell ref="AB59:AG59"/>
    <mergeCell ref="K60:AI60"/>
    <mergeCell ref="K61:AI61"/>
    <mergeCell ref="K62:AI62"/>
    <mergeCell ref="K63:AI63"/>
    <mergeCell ref="M64:AI64"/>
    <mergeCell ref="K72:L72"/>
    <mergeCell ref="S72:V72"/>
    <mergeCell ref="AB72:AG72"/>
    <mergeCell ref="K50:AI50"/>
    <mergeCell ref="K51:AI51"/>
    <mergeCell ref="K52:AI52"/>
    <mergeCell ref="K53:AI53"/>
    <mergeCell ref="M54:AI54"/>
    <mergeCell ref="K57:L57"/>
    <mergeCell ref="S57:V57"/>
    <mergeCell ref="AB57:AG57"/>
    <mergeCell ref="K58:AI58"/>
    <mergeCell ref="K42:AI42"/>
    <mergeCell ref="K43:AI43"/>
    <mergeCell ref="M44:AI44"/>
    <mergeCell ref="K47:L47"/>
    <mergeCell ref="S47:V47"/>
    <mergeCell ref="AB47:AG47"/>
    <mergeCell ref="K48:AI48"/>
    <mergeCell ref="K49:L49"/>
    <mergeCell ref="S49:V49"/>
    <mergeCell ref="AB49:AG49"/>
    <mergeCell ref="K37:L37"/>
    <mergeCell ref="S37:V37"/>
    <mergeCell ref="AB37:AG37"/>
    <mergeCell ref="K38:AI38"/>
    <mergeCell ref="K39:L39"/>
    <mergeCell ref="S39:V39"/>
    <mergeCell ref="AB39:AG39"/>
    <mergeCell ref="K40:AI40"/>
    <mergeCell ref="K41:AI41"/>
    <mergeCell ref="K27:AI27"/>
    <mergeCell ref="K28:L28"/>
    <mergeCell ref="S28:V28"/>
    <mergeCell ref="AB28:AG28"/>
    <mergeCell ref="K29:AI29"/>
    <mergeCell ref="K30:AI30"/>
    <mergeCell ref="K31:AI31"/>
    <mergeCell ref="K32:AI32"/>
    <mergeCell ref="M33:AI33"/>
    <mergeCell ref="K16:AI16"/>
    <mergeCell ref="K17:L17"/>
    <mergeCell ref="S17:V17"/>
    <mergeCell ref="AB17:AG17"/>
    <mergeCell ref="K18:AI18"/>
    <mergeCell ref="K19:AI19"/>
    <mergeCell ref="K20:AI20"/>
    <mergeCell ref="K21:AI21"/>
    <mergeCell ref="K26:L26"/>
    <mergeCell ref="S26:V26"/>
    <mergeCell ref="AB26:AG26"/>
    <mergeCell ref="A1:AI2"/>
    <mergeCell ref="K7:AI7"/>
    <mergeCell ref="K8:AI8"/>
    <mergeCell ref="K9:AI9"/>
    <mergeCell ref="K10:AI10"/>
    <mergeCell ref="K11:AI11"/>
    <mergeCell ref="K15:L15"/>
    <mergeCell ref="S15:V15"/>
    <mergeCell ref="AB15:AG15"/>
  </mergeCells>
  <phoneticPr fontId="2"/>
  <dataValidations count="4">
    <dataValidation type="list" errorStyle="warning" imeMode="on" allowBlank="1" showInputMessage="1" sqref="H108 H106 H95 H97 H86 H84 H72 H74 H26 H37 H28 H49 H47 H39 H59 H57" xr:uid="{00000000-0002-0000-2000-000000000000}">
      <formula1>"一級,二級,木造"</formula1>
    </dataValidation>
    <dataValidation imeMode="off" allowBlank="1" showInputMessage="1" showErrorMessage="1" sqref="H164:I164 H162:I162 H11:I11 H9:I9" xr:uid="{00000000-0002-0000-2000-000001000000}"/>
    <dataValidation imeMode="halfKatakana" allowBlank="1" showInputMessage="1" showErrorMessage="1" sqref="H169:I169 H7:I7" xr:uid="{00000000-0002-0000-2000-000002000000}"/>
    <dataValidation imeMode="hiragana" allowBlank="1" showInputMessage="1" showErrorMessage="1" sqref="H161:I161 H168:I168 H163:I163 H159:I159 H170:I170 H149:H154 H107 H109:H118 I110:I118 H131:H136 H140:H144 H137:I137 H145:I146 H121:H126 H127:I127 H58 H96 H98:H103 I99:I103 I88:I92 H87:H92 H85 I76:I80 H73 H75:H80 H50:H54 H38 I43:I44 H48 H60:H64 H8:I8 H40:H44 H10:I10 H27 H18:I21 H29:H33 I30:I33 H155:I155" xr:uid="{00000000-0002-0000-2000-000003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2" manualBreakCount="2">
    <brk id="66" max="34" man="1"/>
    <brk id="115" max="34"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AK194"/>
  <sheetViews>
    <sheetView view="pageBreakPreview" zoomScaleNormal="100" zoomScaleSheetLayoutView="100" workbookViewId="0">
      <selection sqref="A1:AI2"/>
    </sheetView>
  </sheetViews>
  <sheetFormatPr defaultColWidth="4.125" defaultRowHeight="12.75" x14ac:dyDescent="0.15"/>
  <cols>
    <col min="1" max="35" width="2.625" style="141" customWidth="1"/>
    <col min="36" max="16384" width="4.125" style="141"/>
  </cols>
  <sheetData>
    <row r="1" spans="1:35" ht="14.1" customHeight="1" x14ac:dyDescent="0.15">
      <c r="A1" s="946" t="s">
        <v>141</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5" ht="14.1"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35" ht="14.1" customHeight="1" x14ac:dyDescent="0.15">
      <c r="A3" s="141" t="s">
        <v>157</v>
      </c>
    </row>
    <row r="4" spans="1:35" ht="6.75"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5" ht="6.75" customHeight="1" x14ac:dyDescent="0.15"/>
    <row r="6" spans="1:35" ht="14.1" customHeight="1" x14ac:dyDescent="0.15">
      <c r="A6" s="27" t="s">
        <v>693</v>
      </c>
    </row>
    <row r="7" spans="1:35" ht="14.1" customHeight="1" x14ac:dyDescent="0.15">
      <c r="C7" s="134" t="s">
        <v>69</v>
      </c>
      <c r="D7" s="134"/>
      <c r="E7" s="134"/>
      <c r="F7" s="134"/>
      <c r="G7" s="134"/>
      <c r="H7" s="134"/>
      <c r="I7" s="134"/>
      <c r="K7" s="957" t="str">
        <f>IF(確２面その２!K7="","",確２面その２!K7)</f>
        <v/>
      </c>
      <c r="L7" s="957"/>
      <c r="M7" s="957"/>
      <c r="N7" s="957"/>
      <c r="O7" s="957"/>
      <c r="P7" s="957"/>
      <c r="Q7" s="957"/>
      <c r="R7" s="957"/>
      <c r="S7" s="957"/>
      <c r="T7" s="957"/>
      <c r="U7" s="957"/>
      <c r="V7" s="957"/>
      <c r="W7" s="957"/>
      <c r="X7" s="957"/>
      <c r="Y7" s="957"/>
      <c r="Z7" s="957"/>
      <c r="AA7" s="957"/>
      <c r="AB7" s="957"/>
      <c r="AC7" s="957"/>
      <c r="AD7" s="957"/>
      <c r="AE7" s="957"/>
      <c r="AF7" s="957"/>
      <c r="AG7" s="957"/>
      <c r="AH7" s="957"/>
      <c r="AI7" s="957"/>
    </row>
    <row r="8" spans="1:35" ht="14.1" customHeight="1" x14ac:dyDescent="0.15">
      <c r="C8" s="134" t="s">
        <v>70</v>
      </c>
      <c r="D8" s="134"/>
      <c r="E8" s="134"/>
      <c r="F8" s="134"/>
      <c r="G8" s="134"/>
      <c r="H8" s="136" t="str">
        <f>IF(概１面!H13="","",概１面!H13)</f>
        <v/>
      </c>
      <c r="I8" s="136"/>
      <c r="K8" s="957" t="str">
        <f>IF(確２面その２!K8="","",確２面その２!K8)</f>
        <v/>
      </c>
      <c r="L8" s="957"/>
      <c r="M8" s="957"/>
      <c r="N8" s="957"/>
      <c r="O8" s="957"/>
      <c r="P8" s="957"/>
      <c r="Q8" s="957"/>
      <c r="R8" s="957"/>
      <c r="S8" s="957"/>
      <c r="T8" s="957"/>
      <c r="U8" s="957"/>
      <c r="V8" s="957"/>
      <c r="W8" s="957"/>
      <c r="X8" s="957"/>
      <c r="Y8" s="957"/>
      <c r="Z8" s="957"/>
      <c r="AA8" s="957"/>
      <c r="AB8" s="957"/>
      <c r="AC8" s="957"/>
      <c r="AD8" s="957"/>
      <c r="AE8" s="957"/>
      <c r="AF8" s="957"/>
      <c r="AG8" s="957"/>
      <c r="AH8" s="957"/>
      <c r="AI8" s="957"/>
    </row>
    <row r="9" spans="1:35" ht="14.1" customHeight="1" x14ac:dyDescent="0.15">
      <c r="C9" s="134" t="s">
        <v>71</v>
      </c>
      <c r="D9" s="134"/>
      <c r="E9" s="134"/>
      <c r="F9" s="134"/>
      <c r="G9" s="134"/>
      <c r="H9" s="178" t="str">
        <f>IF(概１面!H14="","",概１面!H14)</f>
        <v/>
      </c>
      <c r="I9" s="178"/>
      <c r="K9" s="957" t="str">
        <f>IF(確２面その２!K9="","",確２面その２!K9)</f>
        <v/>
      </c>
      <c r="L9" s="957"/>
      <c r="M9" s="957"/>
      <c r="N9" s="957"/>
      <c r="O9" s="957"/>
      <c r="P9" s="957"/>
      <c r="Q9" s="957"/>
      <c r="R9" s="957"/>
      <c r="S9" s="957"/>
      <c r="T9" s="957"/>
      <c r="U9" s="957"/>
      <c r="V9" s="957"/>
      <c r="W9" s="957"/>
      <c r="X9" s="957"/>
      <c r="Y9" s="957"/>
      <c r="Z9" s="957"/>
      <c r="AA9" s="957"/>
      <c r="AB9" s="957"/>
      <c r="AC9" s="957"/>
      <c r="AD9" s="957"/>
      <c r="AE9" s="957"/>
      <c r="AF9" s="957"/>
      <c r="AG9" s="957"/>
      <c r="AH9" s="957"/>
      <c r="AI9" s="957"/>
    </row>
    <row r="10" spans="1:35" ht="14.1" customHeight="1" x14ac:dyDescent="0.15">
      <c r="C10" s="134" t="s">
        <v>72</v>
      </c>
      <c r="D10" s="134"/>
      <c r="E10" s="134"/>
      <c r="F10" s="134"/>
      <c r="G10" s="134"/>
      <c r="H10" s="136" t="str">
        <f>IF(概１面!H15="","",概１面!H15)</f>
        <v/>
      </c>
      <c r="I10" s="136"/>
      <c r="K10" s="957" t="str">
        <f>IF(確２面その２!K10="","",確２面その２!K10)</f>
        <v/>
      </c>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row>
    <row r="11" spans="1:35" ht="14.1" customHeight="1" x14ac:dyDescent="0.15">
      <c r="C11" s="134" t="s">
        <v>73</v>
      </c>
      <c r="D11" s="134"/>
      <c r="E11" s="134"/>
      <c r="F11" s="134"/>
      <c r="G11" s="134"/>
      <c r="H11" s="136"/>
      <c r="I11" s="136"/>
      <c r="K11" s="957" t="str">
        <f>IF(確２面その２!K11="","",確２面その２!K11)</f>
        <v/>
      </c>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row>
    <row r="12" spans="1:35" ht="6.75" customHeight="1" x14ac:dyDescent="0.15">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row>
    <row r="13" spans="1:35" ht="6.75" customHeight="1" x14ac:dyDescent="0.15">
      <c r="A13" s="377"/>
      <c r="B13" s="377"/>
      <c r="C13" s="377"/>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row>
    <row r="14" spans="1:35" ht="14.1" customHeight="1" x14ac:dyDescent="0.15">
      <c r="A14" s="27" t="s">
        <v>693</v>
      </c>
    </row>
    <row r="15" spans="1:35" ht="14.1" customHeight="1" x14ac:dyDescent="0.15">
      <c r="C15" s="134" t="s">
        <v>69</v>
      </c>
      <c r="D15" s="134"/>
      <c r="E15" s="134"/>
      <c r="F15" s="134"/>
      <c r="G15" s="134"/>
      <c r="H15" s="134"/>
      <c r="I15" s="134"/>
      <c r="K15" s="957" t="str">
        <f>IF(確２面その２!K15="","",確２面その２!K15)</f>
        <v/>
      </c>
      <c r="L15" s="957"/>
      <c r="M15" s="957"/>
      <c r="N15" s="957"/>
      <c r="O15" s="957"/>
      <c r="P15" s="957"/>
      <c r="Q15" s="957"/>
      <c r="R15" s="957"/>
      <c r="S15" s="957"/>
      <c r="T15" s="957"/>
      <c r="U15" s="957"/>
      <c r="V15" s="957"/>
      <c r="W15" s="957"/>
      <c r="X15" s="957"/>
      <c r="Y15" s="957"/>
      <c r="Z15" s="957"/>
      <c r="AA15" s="957"/>
      <c r="AB15" s="957"/>
      <c r="AC15" s="957"/>
      <c r="AD15" s="957"/>
      <c r="AE15" s="957"/>
      <c r="AF15" s="957"/>
      <c r="AG15" s="957"/>
      <c r="AH15" s="957"/>
      <c r="AI15" s="957"/>
    </row>
    <row r="16" spans="1:35" ht="14.1" customHeight="1" x14ac:dyDescent="0.15">
      <c r="C16" s="134" t="s">
        <v>70</v>
      </c>
      <c r="D16" s="134"/>
      <c r="E16" s="134"/>
      <c r="F16" s="134"/>
      <c r="G16" s="134"/>
      <c r="H16" s="136" t="str">
        <f>IF(概１面!H21="","",概１面!H21)</f>
        <v/>
      </c>
      <c r="I16" s="136"/>
      <c r="K16" s="957" t="str">
        <f>IF(確２面その２!K16="","",確２面その２!K16)</f>
        <v/>
      </c>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row>
    <row r="17" spans="1:35" ht="14.1" customHeight="1" x14ac:dyDescent="0.15">
      <c r="C17" s="134" t="s">
        <v>71</v>
      </c>
      <c r="D17" s="134"/>
      <c r="E17" s="134"/>
      <c r="F17" s="134"/>
      <c r="G17" s="134"/>
      <c r="H17" s="178" t="str">
        <f>IF(概１面!H22="","",概１面!H22)</f>
        <v/>
      </c>
      <c r="I17" s="178"/>
      <c r="K17" s="957" t="str">
        <f>IF(確２面その２!K17="","",確２面その２!K17)</f>
        <v/>
      </c>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row>
    <row r="18" spans="1:35" ht="14.1" customHeight="1" x14ac:dyDescent="0.15">
      <c r="C18" s="134" t="s">
        <v>72</v>
      </c>
      <c r="D18" s="134"/>
      <c r="E18" s="134"/>
      <c r="F18" s="134"/>
      <c r="G18" s="134"/>
      <c r="H18" s="136" t="str">
        <f>IF(概１面!H23="","",概１面!H23)</f>
        <v/>
      </c>
      <c r="I18" s="136"/>
      <c r="K18" s="957" t="str">
        <f>IF(確２面その２!K18="","",確２面その２!K18)</f>
        <v/>
      </c>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row>
    <row r="19" spans="1:35" ht="14.1" customHeight="1" x14ac:dyDescent="0.15">
      <c r="C19" s="134" t="s">
        <v>73</v>
      </c>
      <c r="D19" s="134"/>
      <c r="E19" s="134"/>
      <c r="F19" s="134"/>
      <c r="G19" s="134"/>
      <c r="H19" s="136"/>
      <c r="I19" s="136"/>
      <c r="K19" s="957" t="str">
        <f>IF(確２面その２!K19="","",確２面その２!K19)</f>
        <v/>
      </c>
      <c r="L19" s="957"/>
      <c r="M19" s="957"/>
      <c r="N19" s="957"/>
      <c r="O19" s="957"/>
      <c r="P19" s="957"/>
      <c r="Q19" s="957"/>
      <c r="R19" s="957"/>
      <c r="S19" s="957"/>
      <c r="T19" s="957"/>
      <c r="U19" s="957"/>
      <c r="V19" s="957"/>
      <c r="W19" s="957"/>
      <c r="X19" s="957"/>
      <c r="Y19" s="957"/>
      <c r="Z19" s="957"/>
      <c r="AA19" s="957"/>
      <c r="AB19" s="957"/>
      <c r="AC19" s="957"/>
      <c r="AD19" s="957"/>
      <c r="AE19" s="957"/>
      <c r="AF19" s="957"/>
      <c r="AG19" s="957"/>
      <c r="AH19" s="957"/>
      <c r="AI19" s="957"/>
    </row>
    <row r="20" spans="1:35" ht="6.75" customHeight="1" x14ac:dyDescent="0.15">
      <c r="A20" s="376"/>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row>
    <row r="21" spans="1:35" ht="6.75" customHeight="1" x14ac:dyDescent="0.15">
      <c r="A21" s="377"/>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row>
    <row r="22" spans="1:35" ht="14.1" customHeight="1" x14ac:dyDescent="0.15">
      <c r="A22" s="27" t="s">
        <v>693</v>
      </c>
    </row>
    <row r="23" spans="1:35" ht="14.1" customHeight="1" x14ac:dyDescent="0.15">
      <c r="C23" s="134" t="s">
        <v>69</v>
      </c>
      <c r="D23" s="134"/>
      <c r="E23" s="134"/>
      <c r="F23" s="134"/>
      <c r="G23" s="134"/>
      <c r="H23" s="134"/>
      <c r="I23" s="134"/>
      <c r="K23" s="957" t="str">
        <f>IF(確２面その２!K23="","",確２面その２!K23)</f>
        <v/>
      </c>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row>
    <row r="24" spans="1:35" ht="14.1" customHeight="1" x14ac:dyDescent="0.15">
      <c r="C24" s="134" t="s">
        <v>70</v>
      </c>
      <c r="D24" s="134"/>
      <c r="E24" s="134"/>
      <c r="F24" s="134"/>
      <c r="G24" s="134"/>
      <c r="H24" s="136" t="str">
        <f>IF(概１面!H29="","",概１面!H29)</f>
        <v/>
      </c>
      <c r="I24" s="136"/>
      <c r="K24" s="957" t="str">
        <f>IF(確２面その２!K24="","",確２面その２!K24)</f>
        <v/>
      </c>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row>
    <row r="25" spans="1:35" ht="14.1" customHeight="1" x14ac:dyDescent="0.15">
      <c r="C25" s="134" t="s">
        <v>71</v>
      </c>
      <c r="D25" s="134"/>
      <c r="E25" s="134"/>
      <c r="F25" s="134"/>
      <c r="G25" s="134"/>
      <c r="H25" s="178" t="str">
        <f>IF(概１面!H30="","",概１面!H30)</f>
        <v/>
      </c>
      <c r="I25" s="178"/>
      <c r="K25" s="957" t="str">
        <f>IF(確２面その２!K25="","",確２面その２!K25)</f>
        <v/>
      </c>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row>
    <row r="26" spans="1:35" ht="14.1" customHeight="1" x14ac:dyDescent="0.15">
      <c r="C26" s="134" t="s">
        <v>72</v>
      </c>
      <c r="D26" s="134"/>
      <c r="E26" s="134"/>
      <c r="F26" s="134"/>
      <c r="G26" s="134"/>
      <c r="H26" s="136" t="str">
        <f>IF(概１面!H31="","",概１面!H31)</f>
        <v/>
      </c>
      <c r="I26" s="136"/>
      <c r="K26" s="957" t="str">
        <f>IF(確２面その２!K26="","",確２面その２!K26)</f>
        <v/>
      </c>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957"/>
      <c r="AI26" s="957"/>
    </row>
    <row r="27" spans="1:35" ht="14.1" customHeight="1" x14ac:dyDescent="0.15">
      <c r="C27" s="134" t="s">
        <v>73</v>
      </c>
      <c r="D27" s="134"/>
      <c r="E27" s="134"/>
      <c r="F27" s="134"/>
      <c r="G27" s="134"/>
      <c r="H27" s="136"/>
      <c r="I27" s="136"/>
      <c r="K27" s="957" t="str">
        <f>IF(確２面その２!K27="","",確２面その２!K27)</f>
        <v/>
      </c>
      <c r="L27" s="957"/>
      <c r="M27" s="957"/>
      <c r="N27" s="957"/>
      <c r="O27" s="957"/>
      <c r="P27" s="957"/>
      <c r="Q27" s="957"/>
      <c r="R27" s="957"/>
      <c r="S27" s="957"/>
      <c r="T27" s="957"/>
      <c r="U27" s="957"/>
      <c r="V27" s="957"/>
      <c r="W27" s="957"/>
      <c r="X27" s="957"/>
      <c r="Y27" s="957"/>
      <c r="Z27" s="957"/>
      <c r="AA27" s="957"/>
      <c r="AB27" s="957"/>
      <c r="AC27" s="957"/>
      <c r="AD27" s="957"/>
      <c r="AE27" s="957"/>
      <c r="AF27" s="957"/>
      <c r="AG27" s="957"/>
      <c r="AH27" s="957"/>
      <c r="AI27" s="957"/>
    </row>
    <row r="28" spans="1:35" ht="6.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15"/>
    <row r="30" spans="1:35" ht="14.1" customHeight="1" x14ac:dyDescent="0.15"/>
    <row r="31" spans="1:35" ht="14.1" customHeight="1" x14ac:dyDescent="0.15"/>
    <row r="32" spans="1:35" ht="14.1" customHeight="1" x14ac:dyDescent="0.15"/>
    <row r="33" spans="30:30" ht="14.1" customHeight="1" x14ac:dyDescent="0.15"/>
    <row r="34" spans="30:30" ht="14.1" customHeight="1" x14ac:dyDescent="0.15"/>
    <row r="35" spans="30:30" ht="14.1" customHeight="1" x14ac:dyDescent="0.15"/>
    <row r="36" spans="30:30" ht="14.1" customHeight="1" x14ac:dyDescent="0.15"/>
    <row r="37" spans="30:30" ht="14.1" customHeight="1" x14ac:dyDescent="0.15"/>
    <row r="38" spans="30:30" ht="14.1" customHeight="1" x14ac:dyDescent="0.15"/>
    <row r="39" spans="30:30" ht="14.1" customHeight="1" x14ac:dyDescent="0.15"/>
    <row r="40" spans="30:30" ht="14.1" customHeight="1" x14ac:dyDescent="0.15"/>
    <row r="41" spans="30:30" ht="14.1" customHeight="1" x14ac:dyDescent="0.15"/>
    <row r="42" spans="30:30" ht="14.1" customHeight="1" x14ac:dyDescent="0.15">
      <c r="AD42" s="185"/>
    </row>
    <row r="43" spans="30:30" ht="14.1" customHeight="1" x14ac:dyDescent="0.15"/>
    <row r="44" spans="30:30" ht="14.1" customHeight="1" x14ac:dyDescent="0.15"/>
    <row r="45" spans="30:30" ht="14.1" customHeight="1" x14ac:dyDescent="0.15"/>
    <row r="46" spans="30:30" ht="14.1" customHeight="1" x14ac:dyDescent="0.15"/>
    <row r="47" spans="30:30" ht="14.1" customHeight="1" x14ac:dyDescent="0.15"/>
    <row r="48" spans="30:30" ht="14.1" customHeight="1" x14ac:dyDescent="0.15"/>
    <row r="49" spans="36:37" ht="14.1" customHeight="1" x14ac:dyDescent="0.15"/>
    <row r="50" spans="36:37" ht="14.1" customHeight="1" x14ac:dyDescent="0.15"/>
    <row r="51" spans="36:37" ht="14.1" customHeight="1" x14ac:dyDescent="0.15"/>
    <row r="52" spans="36:37" ht="14.1" customHeight="1" x14ac:dyDescent="0.15"/>
    <row r="53" spans="36:37" ht="14.1" customHeight="1" x14ac:dyDescent="0.15"/>
    <row r="54" spans="36:37" ht="14.1" customHeight="1" x14ac:dyDescent="0.15"/>
    <row r="55" spans="36:37" ht="14.1" customHeight="1" x14ac:dyDescent="0.15"/>
    <row r="56" spans="36:37" ht="14.1" customHeight="1" x14ac:dyDescent="0.15"/>
    <row r="57" spans="36:37" ht="14.1" customHeight="1" x14ac:dyDescent="0.15"/>
    <row r="58" spans="36:37" ht="14.1" customHeight="1" x14ac:dyDescent="0.15"/>
    <row r="59" spans="36:37" ht="14.1" customHeight="1" x14ac:dyDescent="0.15"/>
    <row r="60" spans="36:37" ht="14.1" customHeight="1" x14ac:dyDescent="0.15"/>
    <row r="61" spans="36:37" ht="14.1" customHeight="1" thickBot="1" x14ac:dyDescent="0.2"/>
    <row r="62" spans="36:37" ht="14.1" customHeight="1" thickTop="1" x14ac:dyDescent="0.15">
      <c r="AJ62" s="374"/>
      <c r="AK62" s="373"/>
    </row>
    <row r="63" spans="36:37" ht="14.1" customHeight="1" x14ac:dyDescent="0.15">
      <c r="AJ63" s="375"/>
    </row>
    <row r="64" spans="36:37"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sheetData>
  <sheetProtection algorithmName="SHA-512" hashValue="Bkh/vp2rx/kbKDlIDeQ2xecD00MfyOAB7NeqOdC9MaL7vjH9OWk73Rkr/3rKW909n9nVwhtvPXFv/pDNLCrgDA==" saltValue="SCYLqOV3MYuDJLTWxPODXg==" spinCount="100000" sheet="1" selectLockedCells="1" selectUnlockedCells="1"/>
  <mergeCells count="16">
    <mergeCell ref="K24:AI24"/>
    <mergeCell ref="K25:AI25"/>
    <mergeCell ref="K26:AI26"/>
    <mergeCell ref="K27:AI27"/>
    <mergeCell ref="K15:AI15"/>
    <mergeCell ref="K16:AI16"/>
    <mergeCell ref="K17:AI17"/>
    <mergeCell ref="K23:AI23"/>
    <mergeCell ref="K11:AI11"/>
    <mergeCell ref="K18:AI18"/>
    <mergeCell ref="K19:AI19"/>
    <mergeCell ref="A1:AI2"/>
    <mergeCell ref="K7:AI7"/>
    <mergeCell ref="K10:AI10"/>
    <mergeCell ref="K8:AI8"/>
    <mergeCell ref="K9:AI9"/>
  </mergeCells>
  <phoneticPr fontId="2"/>
  <dataValidations count="3">
    <dataValidation imeMode="hiragana" allowBlank="1" showInputMessage="1" showErrorMessage="1" sqref="H10:I10 H24:I24 H26:I26 H8:I8 H16:I16 H18:I18" xr:uid="{00000000-0002-0000-2100-000000000000}"/>
    <dataValidation imeMode="halfKatakana" allowBlank="1" showInputMessage="1" showErrorMessage="1" sqref="H7:I7 H23:I23 H15:I15" xr:uid="{00000000-0002-0000-2100-000001000000}"/>
    <dataValidation imeMode="off" allowBlank="1" showInputMessage="1" showErrorMessage="1" sqref="H17:I17 H27:I27 H25:I25 H11:I11 H9:I9 H19:I19" xr:uid="{00000000-0002-0000-2100-000002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AS77"/>
  <sheetViews>
    <sheetView view="pageBreakPreview" zoomScaleNormal="100" zoomScaleSheetLayoutView="100" workbookViewId="0">
      <selection sqref="A1:AI2"/>
    </sheetView>
  </sheetViews>
  <sheetFormatPr defaultColWidth="2.625" defaultRowHeight="12.75" x14ac:dyDescent="0.15"/>
  <cols>
    <col min="1" max="33" width="2.625" style="113" customWidth="1"/>
    <col min="34" max="16384" width="2.625" style="113"/>
  </cols>
  <sheetData>
    <row r="1" spans="1:36" ht="13.5" customHeight="1" x14ac:dyDescent="0.15">
      <c r="A1" s="1216" t="s">
        <v>167</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row>
    <row r="2" spans="1:36" ht="13.5" customHeight="1" x14ac:dyDescent="0.15">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row>
    <row r="3" spans="1:36" x14ac:dyDescent="0.15">
      <c r="A3" s="113" t="s">
        <v>47</v>
      </c>
    </row>
    <row r="4" spans="1:36" ht="6.75" customHeight="1" x14ac:dyDescent="0.15"/>
    <row r="5" spans="1:36" ht="6.7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15">
      <c r="A6" s="113" t="s">
        <v>306</v>
      </c>
    </row>
    <row r="7" spans="1:36" ht="12.75" customHeight="1" x14ac:dyDescent="0.15">
      <c r="C7" s="113" t="s">
        <v>307</v>
      </c>
      <c r="H7" s="1218" t="str">
        <f>IF(確３面!H6="","",確３面!H6)</f>
        <v/>
      </c>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86"/>
    </row>
    <row r="8" spans="1:36" ht="12.75" customHeight="1" x14ac:dyDescent="0.15">
      <c r="H8" s="1218"/>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c r="AG8" s="1218"/>
      <c r="AH8" s="1218"/>
      <c r="AI8" s="1218"/>
      <c r="AJ8" s="186"/>
    </row>
    <row r="9" spans="1:36" ht="12.75" customHeight="1" x14ac:dyDescent="0.15">
      <c r="H9" s="1218"/>
      <c r="I9" s="1218"/>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18"/>
      <c r="AG9" s="1218"/>
      <c r="AH9" s="1218"/>
      <c r="AI9" s="1218"/>
    </row>
    <row r="10" spans="1:36" x14ac:dyDescent="0.15">
      <c r="C10" s="113" t="s">
        <v>832</v>
      </c>
      <c r="H10" s="1219" t="str">
        <f>IF(確３面!H11="","",確３面!H11)</f>
        <v/>
      </c>
      <c r="I10" s="1219"/>
      <c r="J10" s="1219"/>
      <c r="K10" s="1219"/>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c r="AH10" s="1219"/>
      <c r="AI10" s="1219"/>
    </row>
    <row r="11" spans="1:36" ht="6.75" customHeight="1" x14ac:dyDescent="0.15">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row>
    <row r="12" spans="1:36" ht="6.75" customHeight="1" x14ac:dyDescent="0.15">
      <c r="AF12" s="160"/>
      <c r="AG12" s="160"/>
      <c r="AH12" s="160"/>
      <c r="AI12" s="160"/>
    </row>
    <row r="13" spans="1:36" x14ac:dyDescent="0.15">
      <c r="A13" s="113" t="s">
        <v>318</v>
      </c>
    </row>
    <row r="14" spans="1:36" x14ac:dyDescent="0.15">
      <c r="C14" s="113" t="s">
        <v>1063</v>
      </c>
      <c r="Z14" s="113" t="s">
        <v>165</v>
      </c>
      <c r="AA14" s="1216" t="str">
        <f>IF(確４面!AA79="","",確４面!AA79)</f>
        <v/>
      </c>
      <c r="AB14" s="1216"/>
      <c r="AC14" s="1216"/>
      <c r="AD14" s="1216"/>
      <c r="AE14" s="113" t="s">
        <v>160</v>
      </c>
    </row>
    <row r="15" spans="1:36" x14ac:dyDescent="0.15">
      <c r="C15" s="113" t="s">
        <v>308</v>
      </c>
      <c r="K15" s="230" t="str">
        <f>IF(確３面!G50="■","■","□")</f>
        <v>■</v>
      </c>
      <c r="L15" s="134" t="s">
        <v>194</v>
      </c>
      <c r="M15" s="134"/>
      <c r="O15" s="230" t="str">
        <f>IF(確３面!J50="■","■","□")</f>
        <v>□</v>
      </c>
      <c r="P15" s="134" t="s">
        <v>195</v>
      </c>
      <c r="Q15" s="134"/>
      <c r="S15" s="230" t="str">
        <f>IF(確３面!M50="■","■","□")</f>
        <v>□</v>
      </c>
      <c r="T15" s="134" t="s">
        <v>196</v>
      </c>
      <c r="U15" s="134"/>
      <c r="W15" s="230" t="str">
        <f>IF(確３面!P50="■","■","□")</f>
        <v>□</v>
      </c>
      <c r="X15" s="134" t="s">
        <v>222</v>
      </c>
      <c r="Y15" s="134"/>
    </row>
    <row r="16" spans="1:36" x14ac:dyDescent="0.15">
      <c r="K16" s="230" t="str">
        <f>IF(確３面!S51="■","■","□")</f>
        <v>□</v>
      </c>
      <c r="L16" s="113" t="s">
        <v>198</v>
      </c>
      <c r="S16" s="230" t="str">
        <f>IF(確３面!W51="■","■","□")</f>
        <v>□</v>
      </c>
      <c r="T16" s="113" t="s">
        <v>67</v>
      </c>
      <c r="Z16" s="230" t="str">
        <f>IF(OR(完了１面!S43="■",完了１面!F45="■",完了１面!S45="■"),"■","□")</f>
        <v>□</v>
      </c>
      <c r="AA16" s="113" t="s">
        <v>68</v>
      </c>
    </row>
    <row r="17" spans="1:39" x14ac:dyDescent="0.15">
      <c r="C17" s="113" t="s">
        <v>309</v>
      </c>
      <c r="Z17" s="1220" t="s">
        <v>266</v>
      </c>
      <c r="AA17" s="1220"/>
      <c r="AB17" s="1220"/>
      <c r="AC17" s="1220"/>
      <c r="AD17" s="1220"/>
      <c r="AE17" s="1220"/>
      <c r="AF17" s="1220"/>
      <c r="AG17" s="1220"/>
      <c r="AH17" s="1220"/>
      <c r="AI17" s="1220"/>
    </row>
    <row r="18" spans="1:39" ht="6.75" customHeight="1" x14ac:dyDescent="0.15"/>
    <row r="19" spans="1:39" ht="6.75" customHeight="1" x14ac:dyDescent="0.15">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row>
    <row r="20" spans="1:39" x14ac:dyDescent="0.15">
      <c r="A20" s="113" t="s">
        <v>319</v>
      </c>
      <c r="M20" s="187"/>
      <c r="N20" s="187"/>
      <c r="O20" s="190" t="s">
        <v>723</v>
      </c>
      <c r="P20" s="187"/>
      <c r="Q20" s="187"/>
      <c r="R20" s="187"/>
      <c r="S20" s="1217">
        <f>物件情報!B24</f>
        <v>0</v>
      </c>
      <c r="T20" s="1217"/>
      <c r="U20" s="1217"/>
      <c r="V20" s="1217"/>
      <c r="W20" s="1217"/>
      <c r="X20" s="1217"/>
      <c r="Y20" s="113" t="s">
        <v>160</v>
      </c>
    </row>
    <row r="21" spans="1:39" ht="6.75" customHeight="1" x14ac:dyDescent="0.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row>
    <row r="22" spans="1:39" ht="6" customHeight="1" x14ac:dyDescent="0.15">
      <c r="AE22" s="160"/>
      <c r="AF22" s="160"/>
      <c r="AG22" s="160"/>
      <c r="AH22" s="160"/>
      <c r="AI22" s="160"/>
    </row>
    <row r="23" spans="1:39" x14ac:dyDescent="0.15">
      <c r="A23" s="113" t="s">
        <v>320</v>
      </c>
      <c r="M23" s="188"/>
      <c r="N23" s="153"/>
      <c r="O23" s="1208" t="s">
        <v>964</v>
      </c>
      <c r="P23" s="1208"/>
      <c r="Q23" s="1215">
        <f>物件情報!$B$21</f>
        <v>0</v>
      </c>
      <c r="R23" s="1215"/>
      <c r="S23" s="134" t="s">
        <v>212</v>
      </c>
      <c r="T23" s="1213">
        <f>物件情報!$B$21</f>
        <v>0</v>
      </c>
      <c r="U23" s="1213"/>
      <c r="V23" s="113" t="s">
        <v>126</v>
      </c>
      <c r="W23" s="1212">
        <f>物件情報!$B$21</f>
        <v>0</v>
      </c>
      <c r="X23" s="1212"/>
      <c r="Y23" s="113" t="s">
        <v>214</v>
      </c>
    </row>
    <row r="24" spans="1:39" ht="6.75" customHeight="1" x14ac:dyDescent="0.15">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row>
    <row r="25" spans="1:39" ht="6" customHeight="1" x14ac:dyDescent="0.15">
      <c r="AE25" s="160"/>
      <c r="AF25" s="160"/>
      <c r="AG25" s="160"/>
      <c r="AH25" s="160"/>
      <c r="AI25" s="160"/>
    </row>
    <row r="26" spans="1:39" ht="13.5" customHeight="1" x14ac:dyDescent="0.15">
      <c r="A26" s="113" t="s">
        <v>498</v>
      </c>
      <c r="M26" s="190"/>
      <c r="N26" s="136"/>
      <c r="O26" s="1221" t="s">
        <v>297</v>
      </c>
      <c r="P26" s="1221"/>
      <c r="Q26" s="1221"/>
      <c r="R26" s="1221"/>
      <c r="S26" s="1221"/>
      <c r="T26" s="1221"/>
      <c r="U26" s="1221"/>
      <c r="V26" s="1221"/>
      <c r="W26" s="1221"/>
      <c r="X26" s="1221"/>
      <c r="Y26" s="1221"/>
      <c r="Z26" s="136"/>
      <c r="AA26" s="136"/>
      <c r="AB26" s="136"/>
      <c r="AC26" s="136"/>
      <c r="AD26" s="136"/>
      <c r="AE26" s="136"/>
      <c r="AF26" s="136"/>
      <c r="AG26" s="136"/>
      <c r="AH26" s="136"/>
      <c r="AM26" s="113" t="s">
        <v>1402</v>
      </c>
    </row>
    <row r="27" spans="1:39" ht="6.75" customHeight="1" x14ac:dyDescent="0.15"/>
    <row r="28" spans="1:39" ht="6" customHeight="1" x14ac:dyDescent="0.15">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row>
    <row r="29" spans="1:39" x14ac:dyDescent="0.15">
      <c r="A29" s="113" t="s">
        <v>499</v>
      </c>
      <c r="M29" s="188"/>
      <c r="N29" s="153"/>
      <c r="O29" s="1208" t="s">
        <v>964</v>
      </c>
      <c r="P29" s="1208"/>
      <c r="Q29" s="1215">
        <f>物件情報!$B$31</f>
        <v>0</v>
      </c>
      <c r="R29" s="1215"/>
      <c r="S29" s="134" t="s">
        <v>212</v>
      </c>
      <c r="T29" s="1213">
        <f>物件情報!$B$31</f>
        <v>0</v>
      </c>
      <c r="U29" s="1213"/>
      <c r="V29" s="113" t="s">
        <v>126</v>
      </c>
      <c r="W29" s="1212">
        <f>物件情報!$B$31</f>
        <v>0</v>
      </c>
      <c r="X29" s="1212"/>
      <c r="Y29" s="113" t="s">
        <v>214</v>
      </c>
    </row>
    <row r="30" spans="1:39" ht="6.75" customHeight="1" x14ac:dyDescent="0.15">
      <c r="O30" s="191"/>
      <c r="P30" s="191"/>
      <c r="Q30" s="191"/>
      <c r="R30" s="191"/>
      <c r="S30" s="192"/>
      <c r="T30" s="193"/>
      <c r="U30" s="193"/>
      <c r="V30" s="189"/>
      <c r="W30" s="193"/>
      <c r="X30" s="193"/>
      <c r="Y30" s="189"/>
    </row>
    <row r="31" spans="1:39" ht="6.75" customHeight="1" x14ac:dyDescent="0.15">
      <c r="A31" s="160"/>
      <c r="B31" s="160"/>
      <c r="C31" s="160"/>
      <c r="D31" s="160"/>
      <c r="E31" s="160"/>
      <c r="F31" s="160"/>
      <c r="G31" s="160"/>
      <c r="H31" s="160"/>
      <c r="I31" s="160"/>
      <c r="J31" s="160"/>
      <c r="K31" s="160"/>
      <c r="L31" s="160"/>
      <c r="M31" s="160"/>
      <c r="N31" s="160"/>
      <c r="O31" s="194"/>
      <c r="P31" s="194"/>
      <c r="Q31" s="194"/>
      <c r="R31" s="194"/>
      <c r="S31" s="195"/>
      <c r="T31" s="196"/>
      <c r="U31" s="196"/>
      <c r="V31" s="197"/>
      <c r="W31" s="196"/>
      <c r="X31" s="196"/>
      <c r="Y31" s="197"/>
      <c r="Z31" s="160"/>
      <c r="AA31" s="160"/>
      <c r="AB31" s="160"/>
      <c r="AC31" s="160"/>
      <c r="AD31" s="160"/>
      <c r="AE31" s="160"/>
      <c r="AF31" s="160"/>
      <c r="AG31" s="160"/>
      <c r="AH31" s="160"/>
      <c r="AI31" s="160"/>
    </row>
    <row r="32" spans="1:39" x14ac:dyDescent="0.15">
      <c r="A32" s="113" t="s">
        <v>1058</v>
      </c>
      <c r="M32" s="188"/>
      <c r="N32" s="153"/>
      <c r="O32" s="1208" t="s">
        <v>964</v>
      </c>
      <c r="P32" s="1208"/>
      <c r="Q32" s="1215">
        <f>物件情報!$B$39</f>
        <v>0</v>
      </c>
      <c r="R32" s="1215"/>
      <c r="S32" s="134" t="s">
        <v>212</v>
      </c>
      <c r="T32" s="1213">
        <f>物件情報!$B$39</f>
        <v>0</v>
      </c>
      <c r="U32" s="1213"/>
      <c r="V32" s="113" t="s">
        <v>126</v>
      </c>
      <c r="W32" s="1212">
        <f>物件情報!$B$39</f>
        <v>0</v>
      </c>
      <c r="X32" s="1212"/>
      <c r="Y32" s="113" t="s">
        <v>214</v>
      </c>
    </row>
    <row r="33" spans="1:45" ht="6.75" customHeight="1" x14ac:dyDescent="0.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row>
    <row r="34" spans="1:45" ht="6.75" customHeight="1" x14ac:dyDescent="0.15">
      <c r="AE34" s="160"/>
      <c r="AF34" s="160"/>
      <c r="AG34" s="160"/>
      <c r="AH34" s="160"/>
      <c r="AI34" s="160"/>
    </row>
    <row r="35" spans="1:45" x14ac:dyDescent="0.15">
      <c r="A35" s="113" t="s">
        <v>321</v>
      </c>
      <c r="O35" s="1258">
        <f>確３面!K61</f>
        <v>0</v>
      </c>
      <c r="P35" s="1258"/>
      <c r="Q35" s="1258"/>
      <c r="R35" s="1258"/>
      <c r="S35" s="161" t="s">
        <v>496</v>
      </c>
    </row>
    <row r="36" spans="1:45" ht="6.75" customHeight="1" x14ac:dyDescent="0.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row>
    <row r="37" spans="1:45" ht="6.75" customHeight="1" x14ac:dyDescent="0.15">
      <c r="AE37" s="160"/>
      <c r="AF37" s="160"/>
      <c r="AG37" s="160"/>
      <c r="AH37" s="160"/>
      <c r="AI37" s="160"/>
    </row>
    <row r="38" spans="1:45" x14ac:dyDescent="0.15">
      <c r="A38" s="113" t="s">
        <v>322</v>
      </c>
      <c r="N38" s="112" t="s">
        <v>481</v>
      </c>
      <c r="O38" s="161" t="s">
        <v>165</v>
      </c>
      <c r="P38" s="1210"/>
      <c r="Q38" s="1210"/>
      <c r="R38" s="1210"/>
      <c r="S38" s="1210"/>
      <c r="T38" s="1210"/>
      <c r="U38" s="1210"/>
      <c r="V38" s="113" t="s">
        <v>51</v>
      </c>
      <c r="W38" s="161" t="s">
        <v>482</v>
      </c>
      <c r="Y38" s="112" t="s">
        <v>481</v>
      </c>
      <c r="Z38" s="161" t="s">
        <v>165</v>
      </c>
      <c r="AA38" s="1210"/>
      <c r="AB38" s="1210"/>
      <c r="AC38" s="1210"/>
      <c r="AD38" s="1210"/>
      <c r="AE38" s="1210"/>
      <c r="AF38" s="1210"/>
      <c r="AG38" s="113" t="s">
        <v>51</v>
      </c>
      <c r="AH38" s="161" t="s">
        <v>482</v>
      </c>
      <c r="AJ38" s="161"/>
      <c r="AK38" s="161"/>
      <c r="AR38" s="161"/>
    </row>
    <row r="39" spans="1:45" x14ac:dyDescent="0.15">
      <c r="C39" s="113" t="s">
        <v>298</v>
      </c>
      <c r="N39" s="112" t="s">
        <v>481</v>
      </c>
      <c r="O39" s="1207"/>
      <c r="P39" s="1207"/>
      <c r="Q39" s="1207"/>
      <c r="R39" s="1207"/>
      <c r="S39" s="1207"/>
      <c r="T39" s="1207"/>
      <c r="U39" s="1207"/>
      <c r="V39" s="1207"/>
      <c r="W39" s="161" t="s">
        <v>482</v>
      </c>
      <c r="Y39" s="112" t="s">
        <v>481</v>
      </c>
      <c r="Z39" s="1207"/>
      <c r="AA39" s="1207"/>
      <c r="AB39" s="1207"/>
      <c r="AC39" s="1207"/>
      <c r="AD39" s="1207"/>
      <c r="AE39" s="1207"/>
      <c r="AF39" s="1207"/>
      <c r="AG39" s="1207"/>
      <c r="AH39" s="161" t="s">
        <v>482</v>
      </c>
      <c r="AK39" s="187"/>
      <c r="AL39" s="187"/>
      <c r="AM39" s="187"/>
      <c r="AN39" s="187"/>
      <c r="AO39" s="187"/>
      <c r="AP39" s="187"/>
      <c r="AQ39" s="187"/>
      <c r="AR39" s="112"/>
    </row>
    <row r="40" spans="1:45" x14ac:dyDescent="0.15">
      <c r="C40" s="113" t="s">
        <v>300</v>
      </c>
      <c r="N40" s="112" t="s">
        <v>13</v>
      </c>
      <c r="O40" s="1211"/>
      <c r="P40" s="1211"/>
      <c r="Q40" s="1211"/>
      <c r="R40" s="1211"/>
      <c r="S40" s="1211"/>
      <c r="T40" s="1211"/>
      <c r="U40" s="1211"/>
      <c r="V40" s="1211"/>
      <c r="W40" s="161" t="s">
        <v>16</v>
      </c>
      <c r="Y40" s="112" t="s">
        <v>13</v>
      </c>
      <c r="Z40" s="1211"/>
      <c r="AA40" s="1211"/>
      <c r="AB40" s="1211"/>
      <c r="AC40" s="1211"/>
      <c r="AD40" s="1211"/>
      <c r="AE40" s="1211"/>
      <c r="AF40" s="1211"/>
      <c r="AG40" s="1211"/>
      <c r="AH40" s="161" t="s">
        <v>16</v>
      </c>
      <c r="AK40" s="198"/>
      <c r="AL40" s="198"/>
      <c r="AM40" s="198"/>
      <c r="AN40" s="198"/>
      <c r="AO40" s="198"/>
      <c r="AP40" s="198"/>
      <c r="AQ40" s="198"/>
      <c r="AR40" s="112"/>
    </row>
    <row r="41" spans="1:45" x14ac:dyDescent="0.15">
      <c r="C41" s="113" t="s">
        <v>301</v>
      </c>
      <c r="N41" s="112" t="s">
        <v>481</v>
      </c>
      <c r="O41" s="1211"/>
      <c r="P41" s="1211"/>
      <c r="Q41" s="1211"/>
      <c r="R41" s="1211"/>
      <c r="S41" s="1211"/>
      <c r="T41" s="1211"/>
      <c r="U41" s="1211"/>
      <c r="V41" s="1211"/>
      <c r="W41" s="161" t="s">
        <v>482</v>
      </c>
      <c r="Y41" s="112" t="s">
        <v>481</v>
      </c>
      <c r="Z41" s="1211"/>
      <c r="AA41" s="1211"/>
      <c r="AB41" s="1211"/>
      <c r="AC41" s="1211"/>
      <c r="AD41" s="1211"/>
      <c r="AE41" s="1211"/>
      <c r="AF41" s="1211"/>
      <c r="AG41" s="1211"/>
      <c r="AH41" s="161" t="s">
        <v>482</v>
      </c>
      <c r="AK41" s="187"/>
      <c r="AL41" s="187"/>
      <c r="AM41" s="187"/>
      <c r="AN41" s="187"/>
      <c r="AO41" s="187"/>
      <c r="AP41" s="187"/>
      <c r="AQ41" s="187"/>
      <c r="AR41" s="112"/>
    </row>
    <row r="42" spans="1:45" ht="12.75" customHeight="1" x14ac:dyDescent="0.15">
      <c r="C42" s="113" t="s">
        <v>302</v>
      </c>
      <c r="N42" s="112" t="s">
        <v>481</v>
      </c>
      <c r="O42" s="1208" t="s">
        <v>964</v>
      </c>
      <c r="P42" s="1208"/>
      <c r="Q42" s="167"/>
      <c r="R42" s="188" t="s">
        <v>212</v>
      </c>
      <c r="S42" s="167"/>
      <c r="T42" s="188" t="s">
        <v>126</v>
      </c>
      <c r="U42" s="167"/>
      <c r="V42" s="112" t="s">
        <v>214</v>
      </c>
      <c r="W42" s="161" t="s">
        <v>482</v>
      </c>
      <c r="Y42" s="112" t="s">
        <v>481</v>
      </c>
      <c r="Z42" s="1208" t="s">
        <v>964</v>
      </c>
      <c r="AA42" s="1208"/>
      <c r="AB42" s="167"/>
      <c r="AC42" s="188" t="s">
        <v>212</v>
      </c>
      <c r="AD42" s="167"/>
      <c r="AE42" s="188" t="s">
        <v>126</v>
      </c>
      <c r="AF42" s="167"/>
      <c r="AG42" s="112" t="s">
        <v>214</v>
      </c>
      <c r="AH42" s="161" t="s">
        <v>482</v>
      </c>
      <c r="AJ42" s="161"/>
      <c r="AK42" s="188"/>
      <c r="AL42" s="188"/>
      <c r="AM42" s="188"/>
      <c r="AN42" s="188"/>
      <c r="AO42" s="188"/>
      <c r="AP42" s="188"/>
      <c r="AQ42" s="188"/>
      <c r="AR42" s="161"/>
      <c r="AS42" s="161"/>
    </row>
    <row r="43" spans="1:45" ht="6.75" customHeight="1" x14ac:dyDescent="0.15"/>
    <row r="44" spans="1:45" ht="6.75" customHeight="1" x14ac:dyDescent="0.15">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row>
    <row r="45" spans="1:45" x14ac:dyDescent="0.15">
      <c r="A45" s="113" t="s">
        <v>506</v>
      </c>
    </row>
    <row r="46" spans="1:45" x14ac:dyDescent="0.15">
      <c r="C46" s="113" t="s">
        <v>304</v>
      </c>
      <c r="O46" s="1256"/>
      <c r="P46" s="1256"/>
      <c r="Q46" s="1256"/>
      <c r="R46" s="1256"/>
      <c r="S46" s="1256"/>
      <c r="T46" s="1256"/>
      <c r="U46" s="1256"/>
      <c r="V46" s="1256"/>
      <c r="W46" s="1256"/>
      <c r="X46" s="1256"/>
      <c r="Y46" s="1256"/>
      <c r="Z46" s="1256"/>
      <c r="AA46" s="1256"/>
      <c r="AB46" s="1256"/>
      <c r="AC46" s="1256"/>
      <c r="AD46" s="1256"/>
      <c r="AE46" s="1256"/>
      <c r="AF46" s="1256"/>
      <c r="AG46" s="1256"/>
      <c r="AH46" s="1256"/>
      <c r="AI46" s="1256"/>
    </row>
    <row r="47" spans="1:45" x14ac:dyDescent="0.15">
      <c r="C47" s="113" t="s">
        <v>305</v>
      </c>
      <c r="O47" s="1256"/>
      <c r="P47" s="1256"/>
      <c r="Q47" s="1256"/>
      <c r="R47" s="1256"/>
      <c r="S47" s="1256"/>
      <c r="T47" s="1256"/>
      <c r="U47" s="1256"/>
      <c r="V47" s="1256"/>
      <c r="W47" s="1256"/>
      <c r="X47" s="1256"/>
      <c r="Y47" s="1256"/>
      <c r="Z47" s="1256"/>
      <c r="AA47" s="1256"/>
      <c r="AB47" s="1256"/>
      <c r="AC47" s="1256"/>
      <c r="AD47" s="1256"/>
      <c r="AE47" s="1256"/>
      <c r="AF47" s="1256"/>
      <c r="AG47" s="1256"/>
      <c r="AH47" s="1256"/>
      <c r="AI47" s="1256"/>
    </row>
    <row r="48" spans="1:45" x14ac:dyDescent="0.15">
      <c r="O48" s="1256"/>
      <c r="P48" s="1256"/>
      <c r="Q48" s="1256"/>
      <c r="R48" s="1256"/>
      <c r="S48" s="1256"/>
      <c r="T48" s="1256"/>
      <c r="U48" s="1256"/>
      <c r="V48" s="1256"/>
      <c r="W48" s="1256"/>
      <c r="X48" s="1256"/>
      <c r="Y48" s="1256"/>
      <c r="Z48" s="1256"/>
      <c r="AA48" s="1256"/>
      <c r="AB48" s="1256"/>
      <c r="AC48" s="1256"/>
      <c r="AD48" s="1256"/>
      <c r="AE48" s="1256"/>
      <c r="AF48" s="1256"/>
      <c r="AG48" s="1256"/>
      <c r="AH48" s="1256"/>
      <c r="AI48" s="1256"/>
    </row>
    <row r="49" spans="1:43" x14ac:dyDescent="0.15">
      <c r="O49" s="1256"/>
      <c r="P49" s="1256"/>
      <c r="Q49" s="1256"/>
      <c r="R49" s="1256"/>
      <c r="S49" s="1256"/>
      <c r="T49" s="1256"/>
      <c r="U49" s="1256"/>
      <c r="V49" s="1256"/>
      <c r="W49" s="1256"/>
      <c r="X49" s="1256"/>
      <c r="Y49" s="1256"/>
      <c r="Z49" s="1256"/>
      <c r="AA49" s="1256"/>
      <c r="AB49" s="1256"/>
      <c r="AC49" s="1256"/>
      <c r="AD49" s="1256"/>
      <c r="AE49" s="1256"/>
      <c r="AF49" s="1256"/>
      <c r="AG49" s="1256"/>
      <c r="AH49" s="1256"/>
      <c r="AI49" s="1256"/>
    </row>
    <row r="50" spans="1:43" x14ac:dyDescent="0.15">
      <c r="O50" s="1256"/>
      <c r="P50" s="1256"/>
      <c r="Q50" s="1256"/>
      <c r="R50" s="1256"/>
      <c r="S50" s="1256"/>
      <c r="T50" s="1256"/>
      <c r="U50" s="1256"/>
      <c r="V50" s="1256"/>
      <c r="W50" s="1256"/>
      <c r="X50" s="1256"/>
      <c r="Y50" s="1256"/>
      <c r="Z50" s="1256"/>
      <c r="AA50" s="1256"/>
      <c r="AB50" s="1256"/>
      <c r="AC50" s="1256"/>
      <c r="AD50" s="1256"/>
      <c r="AE50" s="1256"/>
      <c r="AF50" s="1256"/>
      <c r="AG50" s="1256"/>
      <c r="AH50" s="1256"/>
      <c r="AI50" s="1256"/>
    </row>
    <row r="51" spans="1:43" x14ac:dyDescent="0.15">
      <c r="O51" s="1256"/>
      <c r="P51" s="1256"/>
      <c r="Q51" s="1256"/>
      <c r="R51" s="1256"/>
      <c r="S51" s="1256"/>
      <c r="T51" s="1256"/>
      <c r="U51" s="1256"/>
      <c r="V51" s="1256"/>
      <c r="W51" s="1256"/>
      <c r="X51" s="1256"/>
      <c r="Y51" s="1256"/>
      <c r="Z51" s="1256"/>
      <c r="AA51" s="1256"/>
      <c r="AB51" s="1256"/>
      <c r="AC51" s="1256"/>
      <c r="AD51" s="1256"/>
      <c r="AE51" s="1256"/>
      <c r="AF51" s="1256"/>
      <c r="AG51" s="1256"/>
      <c r="AH51" s="1256"/>
      <c r="AI51" s="1256"/>
    </row>
    <row r="52" spans="1:43" x14ac:dyDescent="0.15">
      <c r="O52" s="1256"/>
      <c r="P52" s="1256"/>
      <c r="Q52" s="1256"/>
      <c r="R52" s="1256"/>
      <c r="S52" s="1256"/>
      <c r="T52" s="1256"/>
      <c r="U52" s="1256"/>
      <c r="V52" s="1256"/>
      <c r="W52" s="1256"/>
      <c r="X52" s="1256"/>
      <c r="Y52" s="1256"/>
      <c r="Z52" s="1256"/>
      <c r="AA52" s="1256"/>
      <c r="AB52" s="1256"/>
      <c r="AC52" s="1256"/>
      <c r="AD52" s="1256"/>
      <c r="AE52" s="1256"/>
      <c r="AF52" s="1256"/>
      <c r="AG52" s="1256"/>
      <c r="AH52" s="1256"/>
      <c r="AI52" s="1256"/>
      <c r="AM52" s="113" t="s">
        <v>1246</v>
      </c>
    </row>
    <row r="53" spans="1:43" ht="6.75" customHeight="1" x14ac:dyDescent="0.15"/>
    <row r="54" spans="1:43" ht="6.75" customHeight="1" thickBot="1" x14ac:dyDescent="0.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row>
    <row r="55" spans="1:43" x14ac:dyDescent="0.15">
      <c r="A55" s="113" t="s">
        <v>507</v>
      </c>
      <c r="K55" s="1257" t="str">
        <f>IF($AM$55="","",VLOOKUP($AM$55,$AP$55:$AQ$57,2,TRUE))</f>
        <v/>
      </c>
      <c r="L55" s="1257"/>
      <c r="M55" s="1257"/>
      <c r="N55" s="1257"/>
      <c r="O55" s="1257"/>
      <c r="P55" s="1257"/>
      <c r="Q55" s="1257"/>
      <c r="R55" s="1257"/>
      <c r="S55" s="1257"/>
      <c r="T55" s="1257"/>
      <c r="U55" s="1257"/>
      <c r="V55" s="1257"/>
      <c r="W55" s="1257"/>
      <c r="X55" s="1257"/>
      <c r="Y55" s="1257"/>
      <c r="Z55" s="1257"/>
      <c r="AA55" s="1257"/>
      <c r="AB55" s="1257"/>
      <c r="AC55" s="1257"/>
      <c r="AD55" s="1257"/>
      <c r="AE55" s="1257"/>
      <c r="AF55" s="1257"/>
      <c r="AG55" s="1257"/>
      <c r="AH55" s="1257"/>
      <c r="AI55" s="1257"/>
      <c r="AM55" s="1252"/>
      <c r="AN55" s="1253"/>
      <c r="AP55" s="113">
        <v>1</v>
      </c>
      <c r="AQ55" s="113" t="s">
        <v>1243</v>
      </c>
    </row>
    <row r="56" spans="1:43" ht="13.5" thickBot="1" x14ac:dyDescent="0.2">
      <c r="K56" s="1256"/>
      <c r="L56" s="1256"/>
      <c r="M56" s="1256"/>
      <c r="N56" s="1256"/>
      <c r="O56" s="1256"/>
      <c r="P56" s="1256"/>
      <c r="Q56" s="1256"/>
      <c r="R56" s="1256"/>
      <c r="S56" s="1256"/>
      <c r="T56" s="1256"/>
      <c r="U56" s="1256"/>
      <c r="V56" s="1256"/>
      <c r="W56" s="1256"/>
      <c r="X56" s="1256"/>
      <c r="Y56" s="1256"/>
      <c r="Z56" s="1256"/>
      <c r="AA56" s="1256"/>
      <c r="AB56" s="1256"/>
      <c r="AC56" s="1256"/>
      <c r="AD56" s="1256"/>
      <c r="AE56" s="1256"/>
      <c r="AF56" s="1256"/>
      <c r="AG56" s="1256"/>
      <c r="AH56" s="1256"/>
      <c r="AI56" s="1256"/>
      <c r="AM56" s="1254"/>
      <c r="AN56" s="1255"/>
      <c r="AP56" s="113">
        <v>2</v>
      </c>
      <c r="AQ56" s="113" t="s">
        <v>1244</v>
      </c>
    </row>
    <row r="57" spans="1:43" x14ac:dyDescent="0.15">
      <c r="K57" s="1256"/>
      <c r="L57" s="1256"/>
      <c r="M57" s="1256"/>
      <c r="N57" s="1256"/>
      <c r="O57" s="1256"/>
      <c r="P57" s="1256"/>
      <c r="Q57" s="1256"/>
      <c r="R57" s="1256"/>
      <c r="S57" s="1256"/>
      <c r="T57" s="1256"/>
      <c r="U57" s="1256"/>
      <c r="V57" s="1256"/>
      <c r="W57" s="1256"/>
      <c r="X57" s="1256"/>
      <c r="Y57" s="1256"/>
      <c r="Z57" s="1256"/>
      <c r="AA57" s="1256"/>
      <c r="AB57" s="1256"/>
      <c r="AC57" s="1256"/>
      <c r="AD57" s="1256"/>
      <c r="AE57" s="1256"/>
      <c r="AF57" s="1256"/>
      <c r="AG57" s="1256"/>
      <c r="AH57" s="1256"/>
      <c r="AI57" s="1256"/>
      <c r="AP57" s="113">
        <v>3</v>
      </c>
      <c r="AQ57" s="113" t="s">
        <v>1245</v>
      </c>
    </row>
    <row r="58" spans="1:43" x14ac:dyDescent="0.15">
      <c r="K58" s="1256"/>
      <c r="L58" s="1256"/>
      <c r="M58" s="1256"/>
      <c r="N58" s="1256"/>
      <c r="O58" s="1256"/>
      <c r="P58" s="1256"/>
      <c r="Q58" s="1256"/>
      <c r="R58" s="1256"/>
      <c r="S58" s="1256"/>
      <c r="T58" s="1256"/>
      <c r="U58" s="1256"/>
      <c r="V58" s="1256"/>
      <c r="W58" s="1256"/>
      <c r="X58" s="1256"/>
      <c r="Y58" s="1256"/>
      <c r="Z58" s="1256"/>
      <c r="AA58" s="1256"/>
      <c r="AB58" s="1256"/>
      <c r="AC58" s="1256"/>
      <c r="AD58" s="1256"/>
      <c r="AE58" s="1256"/>
      <c r="AF58" s="1256"/>
      <c r="AG58" s="1256"/>
      <c r="AH58" s="1256"/>
      <c r="AI58" s="1256"/>
    </row>
    <row r="59" spans="1:43" ht="6.75" customHeight="1" x14ac:dyDescent="0.1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row>
    <row r="60" spans="1:43" ht="6.75" customHeight="1" x14ac:dyDescent="0.15">
      <c r="AG60" s="160"/>
      <c r="AH60" s="160"/>
      <c r="AI60" s="160"/>
    </row>
    <row r="75" spans="36:37" ht="13.5" thickBot="1" x14ac:dyDescent="0.2"/>
    <row r="76" spans="36:37" ht="13.5" thickTop="1" x14ac:dyDescent="0.15">
      <c r="AJ76" s="370"/>
      <c r="AK76" s="371"/>
    </row>
    <row r="77" spans="36:37" x14ac:dyDescent="0.15">
      <c r="AJ77" s="372"/>
    </row>
  </sheetData>
  <sheetProtection algorithmName="SHA-512" hashValue="bfXzyBbwFOKj9RK6MEBGCmuDb57jrDQHrvEraHcYJExzYHAyNjJSv68sq+gommUl0o8Hyec+ClfM3P8mL7WgPw==" saltValue="vbK9+R1KJWxuIjKFgk5zkg==" spinCount="100000" sheet="1"/>
  <protectedRanges>
    <protectedRange sqref="P38 O39:V41 Q42 S42 U42 AA38 Z39:AG41 AB42 AD42 AF42 O46:AI52 K56:AI58" name="範囲2"/>
    <protectedRange sqref="AM55" name="範囲1"/>
  </protectedRanges>
  <mergeCells count="42">
    <mergeCell ref="O23:P23"/>
    <mergeCell ref="Q23:R23"/>
    <mergeCell ref="T23:U23"/>
    <mergeCell ref="W23:X23"/>
    <mergeCell ref="H10:AI10"/>
    <mergeCell ref="A1:AI2"/>
    <mergeCell ref="AA14:AD14"/>
    <mergeCell ref="Z17:AI17"/>
    <mergeCell ref="S20:X20"/>
    <mergeCell ref="H7:AI9"/>
    <mergeCell ref="O26:Y26"/>
    <mergeCell ref="O29:P29"/>
    <mergeCell ref="Q29:R29"/>
    <mergeCell ref="T29:U29"/>
    <mergeCell ref="W29:X29"/>
    <mergeCell ref="O32:P32"/>
    <mergeCell ref="Q32:R32"/>
    <mergeCell ref="T32:U32"/>
    <mergeCell ref="W32:X32"/>
    <mergeCell ref="P38:U38"/>
    <mergeCell ref="Z42:AA42"/>
    <mergeCell ref="K58:AI58"/>
    <mergeCell ref="O35:R35"/>
    <mergeCell ref="O48:AI48"/>
    <mergeCell ref="O49:AI49"/>
    <mergeCell ref="O50:AI50"/>
    <mergeCell ref="O46:AI46"/>
    <mergeCell ref="O47:AI47"/>
    <mergeCell ref="O41:V41"/>
    <mergeCell ref="Z41:AG41"/>
    <mergeCell ref="O42:P42"/>
    <mergeCell ref="O40:V40"/>
    <mergeCell ref="Z40:AG40"/>
    <mergeCell ref="AA38:AF38"/>
    <mergeCell ref="O39:V39"/>
    <mergeCell ref="Z39:AG39"/>
    <mergeCell ref="AM55:AN56"/>
    <mergeCell ref="K56:AI56"/>
    <mergeCell ref="K57:AI57"/>
    <mergeCell ref="O51:AI51"/>
    <mergeCell ref="O52:AI52"/>
    <mergeCell ref="K55:AI55"/>
  </mergeCells>
  <phoneticPr fontId="2"/>
  <dataValidations count="4">
    <dataValidation imeMode="hiragana" allowBlank="1" showInputMessage="1" showErrorMessage="1" sqref="G59:AF59 E58:F59 E51:M52 N46:AE52 AK41:AQ41 Z41 O41" xr:uid="{00000000-0002-0000-2200-000000000000}"/>
    <dataValidation type="list" errorStyle="information" imeMode="hiragana" allowBlank="1" showInputMessage="1" error="選択項目以外のものですが、よろしいですか？" sqref="AK40:AQ40" xr:uid="{00000000-0002-0000-2200-000001000000}">
      <formula1>"㈱ＥＭＩ確認検査機構"</formula1>
    </dataValidation>
    <dataValidation type="list" imeMode="hiragana" allowBlank="1" showInputMessage="1" sqref="AK39:AQ39" xr:uid="{00000000-0002-0000-2200-000002000000}">
      <formula1>"屋根工事及び軸組み工事,１階部分の鉄骨の建て方工事,２階の梁及び床の配筋工事"</formula1>
    </dataValidation>
    <dataValidation imeMode="off" allowBlank="1" showInputMessage="1" showErrorMessage="1" sqref="Z17 O30:S31 O40 Q29:U29 AK42:AQ42 Z40 Q23:U23 W23:X23 Q42:U42 M23:N23 M29:N29 M32:N32 AB42:AF42 Q32:U32 W29:X29 W32:X32" xr:uid="{00000000-0002-0000-2200-000003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H64"/>
  <sheetViews>
    <sheetView view="pageBreakPreview" zoomScale="110" zoomScaleNormal="100" zoomScaleSheetLayoutView="110" workbookViewId="0">
      <selection sqref="A1:AI2"/>
    </sheetView>
  </sheetViews>
  <sheetFormatPr defaultColWidth="9" defaultRowHeight="12" x14ac:dyDescent="0.15"/>
  <cols>
    <col min="1" max="1" width="16.25" style="6" customWidth="1"/>
    <col min="2" max="6" width="12.625" style="6" customWidth="1"/>
    <col min="7" max="7" width="13.625" style="6" customWidth="1"/>
    <col min="8" max="16384" width="9" style="6"/>
  </cols>
  <sheetData>
    <row r="1" spans="1:7" ht="13.5" customHeight="1" x14ac:dyDescent="0.15">
      <c r="A1" s="1235" t="s">
        <v>218</v>
      </c>
      <c r="B1" s="1235"/>
      <c r="C1" s="1235"/>
      <c r="D1" s="1235"/>
      <c r="E1" s="1235"/>
      <c r="F1" s="1235"/>
      <c r="G1" s="1235"/>
    </row>
    <row r="2" spans="1:7" ht="13.5" customHeight="1" x14ac:dyDescent="0.15">
      <c r="A2" s="1235"/>
      <c r="B2" s="1235"/>
      <c r="C2" s="1235"/>
      <c r="D2" s="1235"/>
      <c r="E2" s="1235"/>
      <c r="F2" s="1235"/>
      <c r="G2" s="1235"/>
    </row>
    <row r="3" spans="1:7" ht="13.5" customHeight="1" x14ac:dyDescent="0.15">
      <c r="A3" s="48" t="s">
        <v>52</v>
      </c>
      <c r="B3" s="48"/>
      <c r="C3" s="48"/>
      <c r="D3" s="48"/>
      <c r="E3" s="48"/>
      <c r="F3" s="48"/>
      <c r="G3" s="48"/>
    </row>
    <row r="4" spans="1:7" ht="13.5" customHeight="1" x14ac:dyDescent="0.15">
      <c r="A4" s="1236"/>
      <c r="B4" s="1225" t="s">
        <v>699</v>
      </c>
      <c r="C4" s="1239" t="s">
        <v>53</v>
      </c>
      <c r="D4" s="1225" t="s">
        <v>54</v>
      </c>
      <c r="E4" s="1225" t="s">
        <v>55</v>
      </c>
      <c r="F4" s="1239" t="s">
        <v>56</v>
      </c>
      <c r="G4" s="59" t="s">
        <v>57</v>
      </c>
    </row>
    <row r="5" spans="1:7" ht="13.5" customHeight="1" x14ac:dyDescent="0.15">
      <c r="A5" s="1237"/>
      <c r="B5" s="1226"/>
      <c r="C5" s="1240"/>
      <c r="D5" s="1231"/>
      <c r="E5" s="1226"/>
      <c r="F5" s="1240"/>
      <c r="G5" s="1233" t="s">
        <v>58</v>
      </c>
    </row>
    <row r="6" spans="1:7" ht="13.5" customHeight="1" x14ac:dyDescent="0.15">
      <c r="A6" s="1237"/>
      <c r="B6" s="1226"/>
      <c r="C6" s="1240"/>
      <c r="D6" s="1231"/>
      <c r="E6" s="1226"/>
      <c r="F6" s="1240"/>
      <c r="G6" s="1233"/>
    </row>
    <row r="7" spans="1:7" ht="13.5" customHeight="1" x14ac:dyDescent="0.15">
      <c r="A7" s="1238"/>
      <c r="B7" s="1227"/>
      <c r="C7" s="1241"/>
      <c r="D7" s="1232"/>
      <c r="E7" s="1227"/>
      <c r="F7" s="1241"/>
      <c r="G7" s="1234"/>
    </row>
    <row r="8" spans="1:7" ht="13.5" customHeight="1" x14ac:dyDescent="0.15">
      <c r="A8" s="1225" t="s">
        <v>833</v>
      </c>
      <c r="B8" s="573"/>
      <c r="C8" s="573"/>
      <c r="D8" s="573"/>
      <c r="E8" s="573"/>
      <c r="F8" s="573"/>
      <c r="G8" s="573"/>
    </row>
    <row r="9" spans="1:7" ht="13.5" customHeight="1" x14ac:dyDescent="0.15">
      <c r="A9" s="1231"/>
      <c r="B9" s="574"/>
      <c r="C9" s="574"/>
      <c r="D9" s="574"/>
      <c r="E9" s="574"/>
      <c r="F9" s="574"/>
      <c r="G9" s="574"/>
    </row>
    <row r="10" spans="1:7" ht="13.5" customHeight="1" x14ac:dyDescent="0.15">
      <c r="A10" s="1231"/>
      <c r="B10" s="574"/>
      <c r="C10" s="574"/>
      <c r="D10" s="574"/>
      <c r="E10" s="574"/>
      <c r="F10" s="574"/>
      <c r="G10" s="574"/>
    </row>
    <row r="11" spans="1:7" ht="13.5" customHeight="1" x14ac:dyDescent="0.15">
      <c r="A11" s="1231"/>
      <c r="B11" s="574"/>
      <c r="C11" s="574"/>
      <c r="D11" s="574"/>
      <c r="E11" s="574"/>
      <c r="F11" s="574"/>
      <c r="G11" s="574"/>
    </row>
    <row r="12" spans="1:7" ht="13.5" customHeight="1" x14ac:dyDescent="0.15">
      <c r="A12" s="1231"/>
      <c r="B12" s="574"/>
      <c r="C12" s="574"/>
      <c r="D12" s="574"/>
      <c r="E12" s="574"/>
      <c r="F12" s="574"/>
      <c r="G12" s="574"/>
    </row>
    <row r="13" spans="1:7" ht="13.5" customHeight="1" x14ac:dyDescent="0.15">
      <c r="A13" s="1225" t="s">
        <v>698</v>
      </c>
      <c r="B13" s="573"/>
      <c r="C13" s="573"/>
      <c r="D13" s="573"/>
      <c r="E13" s="573"/>
      <c r="F13" s="573"/>
      <c r="G13" s="573"/>
    </row>
    <row r="14" spans="1:7" ht="13.5" customHeight="1" x14ac:dyDescent="0.15">
      <c r="A14" s="1226"/>
      <c r="B14" s="574"/>
      <c r="C14" s="574"/>
      <c r="D14" s="574"/>
      <c r="E14" s="574"/>
      <c r="F14" s="574"/>
      <c r="G14" s="574"/>
    </row>
    <row r="15" spans="1:7" ht="13.5" customHeight="1" x14ac:dyDescent="0.15">
      <c r="A15" s="1226"/>
      <c r="B15" s="574"/>
      <c r="C15" s="574"/>
      <c r="D15" s="574"/>
      <c r="E15" s="574"/>
      <c r="F15" s="574"/>
      <c r="G15" s="574"/>
    </row>
    <row r="16" spans="1:7" ht="13.5" customHeight="1" x14ac:dyDescent="0.15">
      <c r="A16" s="1226"/>
      <c r="B16" s="574"/>
      <c r="C16" s="574"/>
      <c r="D16" s="574"/>
      <c r="E16" s="574"/>
      <c r="F16" s="574"/>
      <c r="G16" s="574"/>
    </row>
    <row r="17" spans="1:7" ht="13.5" customHeight="1" x14ac:dyDescent="0.15">
      <c r="A17" s="1227"/>
      <c r="B17" s="575"/>
      <c r="C17" s="575"/>
      <c r="D17" s="575"/>
      <c r="E17" s="575"/>
      <c r="F17" s="575"/>
      <c r="G17" s="575"/>
    </row>
    <row r="18" spans="1:7" ht="13.5" customHeight="1" x14ac:dyDescent="0.15">
      <c r="A18" s="1225" t="s">
        <v>59</v>
      </c>
      <c r="B18" s="573"/>
      <c r="C18" s="573"/>
      <c r="D18" s="573"/>
      <c r="E18" s="573"/>
      <c r="F18" s="573"/>
      <c r="G18" s="573"/>
    </row>
    <row r="19" spans="1:7" ht="13.5" customHeight="1" x14ac:dyDescent="0.15">
      <c r="A19" s="1226"/>
      <c r="B19" s="574"/>
      <c r="C19" s="574"/>
      <c r="D19" s="574"/>
      <c r="E19" s="574"/>
      <c r="F19" s="574"/>
      <c r="G19" s="574"/>
    </row>
    <row r="20" spans="1:7" ht="13.5" customHeight="1" x14ac:dyDescent="0.15">
      <c r="A20" s="1226"/>
      <c r="B20" s="574"/>
      <c r="C20" s="574"/>
      <c r="D20" s="574"/>
      <c r="E20" s="574"/>
      <c r="F20" s="574"/>
      <c r="G20" s="574"/>
    </row>
    <row r="21" spans="1:7" ht="13.5" customHeight="1" x14ac:dyDescent="0.15">
      <c r="A21" s="1226"/>
      <c r="B21" s="574"/>
      <c r="C21" s="574"/>
      <c r="D21" s="574"/>
      <c r="E21" s="574"/>
      <c r="F21" s="574"/>
      <c r="G21" s="574"/>
    </row>
    <row r="22" spans="1:7" ht="13.5" customHeight="1" x14ac:dyDescent="0.15">
      <c r="A22" s="1227"/>
      <c r="B22" s="575"/>
      <c r="C22" s="575"/>
      <c r="D22" s="575"/>
      <c r="E22" s="575"/>
      <c r="F22" s="575"/>
      <c r="G22" s="575"/>
    </row>
    <row r="23" spans="1:7" ht="13.5" customHeight="1" x14ac:dyDescent="0.15">
      <c r="A23" s="1225" t="s">
        <v>60</v>
      </c>
      <c r="B23" s="574"/>
      <c r="C23" s="574"/>
      <c r="D23" s="574"/>
      <c r="E23" s="574"/>
      <c r="F23" s="574"/>
      <c r="G23" s="574"/>
    </row>
    <row r="24" spans="1:7" ht="13.5" customHeight="1" x14ac:dyDescent="0.15">
      <c r="A24" s="1226"/>
      <c r="B24" s="574"/>
      <c r="C24" s="574"/>
      <c r="D24" s="574"/>
      <c r="E24" s="574"/>
      <c r="F24" s="574"/>
      <c r="G24" s="574"/>
    </row>
    <row r="25" spans="1:7" ht="13.5" customHeight="1" x14ac:dyDescent="0.15">
      <c r="A25" s="1226"/>
      <c r="B25" s="574"/>
      <c r="C25" s="574"/>
      <c r="D25" s="574"/>
      <c r="E25" s="574"/>
      <c r="F25" s="574"/>
      <c r="G25" s="574"/>
    </row>
    <row r="26" spans="1:7" ht="13.5" customHeight="1" x14ac:dyDescent="0.15">
      <c r="A26" s="1226"/>
      <c r="B26" s="574"/>
      <c r="C26" s="574"/>
      <c r="D26" s="574"/>
      <c r="E26" s="574"/>
      <c r="F26" s="574"/>
      <c r="G26" s="574"/>
    </row>
    <row r="27" spans="1:7" ht="13.5" customHeight="1" x14ac:dyDescent="0.15">
      <c r="A27" s="1227"/>
      <c r="B27" s="574"/>
      <c r="C27" s="574"/>
      <c r="D27" s="574"/>
      <c r="E27" s="574"/>
      <c r="F27" s="574"/>
      <c r="G27" s="574"/>
    </row>
    <row r="28" spans="1:7" ht="13.5" customHeight="1" x14ac:dyDescent="0.15">
      <c r="A28" s="1225" t="s">
        <v>61</v>
      </c>
      <c r="B28" s="573"/>
      <c r="C28" s="573"/>
      <c r="D28" s="573"/>
      <c r="E28" s="573"/>
      <c r="F28" s="573"/>
      <c r="G28" s="573"/>
    </row>
    <row r="29" spans="1:7" ht="13.5" customHeight="1" x14ac:dyDescent="0.15">
      <c r="A29" s="1231"/>
      <c r="B29" s="574"/>
      <c r="C29" s="574"/>
      <c r="D29" s="574"/>
      <c r="E29" s="574"/>
      <c r="F29" s="574"/>
      <c r="G29" s="574"/>
    </row>
    <row r="30" spans="1:7" ht="13.5" customHeight="1" x14ac:dyDescent="0.15">
      <c r="A30" s="1231"/>
      <c r="B30" s="574"/>
      <c r="C30" s="574"/>
      <c r="D30" s="574"/>
      <c r="E30" s="574"/>
      <c r="F30" s="574"/>
      <c r="G30" s="574"/>
    </row>
    <row r="31" spans="1:7" ht="13.5" customHeight="1" x14ac:dyDescent="0.15">
      <c r="A31" s="1231"/>
      <c r="B31" s="574"/>
      <c r="C31" s="574"/>
      <c r="D31" s="574"/>
      <c r="E31" s="574"/>
      <c r="F31" s="574"/>
      <c r="G31" s="574"/>
    </row>
    <row r="32" spans="1:7" ht="13.5" customHeight="1" x14ac:dyDescent="0.15">
      <c r="A32" s="1232"/>
      <c r="B32" s="575"/>
      <c r="C32" s="575"/>
      <c r="D32" s="575"/>
      <c r="E32" s="575"/>
      <c r="F32" s="575"/>
      <c r="G32" s="575"/>
    </row>
    <row r="33" spans="1:7" ht="13.5" customHeight="1" x14ac:dyDescent="0.15">
      <c r="A33" s="1225" t="s">
        <v>697</v>
      </c>
      <c r="B33" s="573"/>
      <c r="C33" s="573"/>
      <c r="D33" s="573"/>
      <c r="E33" s="573"/>
      <c r="F33" s="573"/>
      <c r="G33" s="573"/>
    </row>
    <row r="34" spans="1:7" ht="13.5" customHeight="1" x14ac:dyDescent="0.15">
      <c r="A34" s="1231"/>
      <c r="B34" s="574"/>
      <c r="C34" s="574"/>
      <c r="D34" s="574"/>
      <c r="E34" s="574"/>
      <c r="F34" s="574"/>
      <c r="G34" s="574"/>
    </row>
    <row r="35" spans="1:7" ht="13.5" customHeight="1" x14ac:dyDescent="0.15">
      <c r="A35" s="1231"/>
      <c r="B35" s="574"/>
      <c r="C35" s="574"/>
      <c r="D35" s="574"/>
      <c r="E35" s="574"/>
      <c r="F35" s="574"/>
      <c r="G35" s="574"/>
    </row>
    <row r="36" spans="1:7" ht="13.5" customHeight="1" x14ac:dyDescent="0.15">
      <c r="A36" s="1231"/>
      <c r="B36" s="574"/>
      <c r="C36" s="574"/>
      <c r="D36" s="574"/>
      <c r="E36" s="574"/>
      <c r="F36" s="574"/>
      <c r="G36" s="574"/>
    </row>
    <row r="37" spans="1:7" ht="13.5" customHeight="1" x14ac:dyDescent="0.15">
      <c r="A37" s="1232"/>
      <c r="B37" s="575"/>
      <c r="C37" s="575"/>
      <c r="D37" s="575"/>
      <c r="E37" s="575"/>
      <c r="F37" s="575"/>
      <c r="G37" s="575"/>
    </row>
    <row r="38" spans="1:7" ht="13.5" customHeight="1" x14ac:dyDescent="0.15">
      <c r="A38" s="1225" t="s">
        <v>62</v>
      </c>
      <c r="B38" s="573"/>
      <c r="C38" s="573"/>
      <c r="D38" s="573"/>
      <c r="E38" s="573"/>
      <c r="F38" s="573"/>
      <c r="G38" s="573"/>
    </row>
    <row r="39" spans="1:7" ht="13.5" customHeight="1" x14ac:dyDescent="0.15">
      <c r="A39" s="1231"/>
      <c r="B39" s="574"/>
      <c r="C39" s="574"/>
      <c r="D39" s="574"/>
      <c r="E39" s="574"/>
      <c r="F39" s="574"/>
      <c r="G39" s="574"/>
    </row>
    <row r="40" spans="1:7" ht="13.5" customHeight="1" x14ac:dyDescent="0.15">
      <c r="A40" s="1231"/>
      <c r="B40" s="574"/>
      <c r="C40" s="574"/>
      <c r="D40" s="574"/>
      <c r="E40" s="574"/>
      <c r="F40" s="574"/>
      <c r="G40" s="574"/>
    </row>
    <row r="41" spans="1:7" ht="13.5" customHeight="1" x14ac:dyDescent="0.15">
      <c r="A41" s="1231"/>
      <c r="B41" s="574"/>
      <c r="C41" s="574"/>
      <c r="D41" s="574"/>
      <c r="E41" s="574"/>
      <c r="F41" s="574"/>
      <c r="G41" s="574"/>
    </row>
    <row r="42" spans="1:7" ht="13.5" customHeight="1" x14ac:dyDescent="0.15">
      <c r="A42" s="1231"/>
      <c r="B42" s="575"/>
      <c r="C42" s="575"/>
      <c r="D42" s="575"/>
      <c r="E42" s="575"/>
      <c r="F42" s="575"/>
      <c r="G42" s="575"/>
    </row>
    <row r="43" spans="1:7" ht="13.5" customHeight="1" x14ac:dyDescent="0.15">
      <c r="A43" s="1225" t="s">
        <v>63</v>
      </c>
      <c r="B43" s="574"/>
      <c r="C43" s="574"/>
      <c r="D43" s="574"/>
      <c r="E43" s="574"/>
      <c r="F43" s="574"/>
      <c r="G43" s="574"/>
    </row>
    <row r="44" spans="1:7" ht="13.5" customHeight="1" x14ac:dyDescent="0.15">
      <c r="A44" s="1231"/>
      <c r="B44" s="574"/>
      <c r="C44" s="574"/>
      <c r="D44" s="574"/>
      <c r="E44" s="574"/>
      <c r="F44" s="574"/>
      <c r="G44" s="574"/>
    </row>
    <row r="45" spans="1:7" ht="13.5" customHeight="1" x14ac:dyDescent="0.15">
      <c r="A45" s="1231"/>
      <c r="B45" s="574"/>
      <c r="C45" s="574"/>
      <c r="D45" s="574"/>
      <c r="E45" s="574"/>
      <c r="F45" s="574"/>
      <c r="G45" s="574"/>
    </row>
    <row r="46" spans="1:7" ht="13.5" customHeight="1" x14ac:dyDescent="0.15">
      <c r="A46" s="1231"/>
      <c r="B46" s="574"/>
      <c r="C46" s="574"/>
      <c r="D46" s="574"/>
      <c r="E46" s="574"/>
      <c r="F46" s="574"/>
      <c r="G46" s="574"/>
    </row>
    <row r="47" spans="1:7" ht="13.5" customHeight="1" x14ac:dyDescent="0.15">
      <c r="A47" s="1232"/>
      <c r="B47" s="574"/>
      <c r="C47" s="574"/>
      <c r="D47" s="574"/>
      <c r="E47" s="574"/>
      <c r="F47" s="574"/>
      <c r="G47" s="574"/>
    </row>
    <row r="48" spans="1:7" ht="13.5" customHeight="1" x14ac:dyDescent="0.15">
      <c r="A48" s="1225" t="s">
        <v>64</v>
      </c>
      <c r="B48" s="573"/>
      <c r="C48" s="573"/>
      <c r="D48" s="573"/>
      <c r="E48" s="573"/>
      <c r="F48" s="573"/>
      <c r="G48" s="573"/>
    </row>
    <row r="49" spans="1:8" ht="13.5" customHeight="1" x14ac:dyDescent="0.15">
      <c r="A49" s="1231"/>
      <c r="B49" s="574"/>
      <c r="C49" s="574"/>
      <c r="D49" s="574"/>
      <c r="E49" s="574"/>
      <c r="F49" s="574"/>
      <c r="G49" s="574"/>
    </row>
    <row r="50" spans="1:8" ht="13.5" customHeight="1" x14ac:dyDescent="0.15">
      <c r="A50" s="1231"/>
      <c r="B50" s="574"/>
      <c r="C50" s="574"/>
      <c r="D50" s="574"/>
      <c r="E50" s="574"/>
      <c r="F50" s="574"/>
      <c r="G50" s="574"/>
    </row>
    <row r="51" spans="1:8" ht="13.5" customHeight="1" x14ac:dyDescent="0.15">
      <c r="A51" s="1231"/>
      <c r="B51" s="574"/>
      <c r="C51" s="574"/>
      <c r="D51" s="574"/>
      <c r="E51" s="574"/>
      <c r="F51" s="574"/>
      <c r="G51" s="574"/>
    </row>
    <row r="52" spans="1:8" ht="13.5" customHeight="1" x14ac:dyDescent="0.15">
      <c r="A52" s="1232"/>
      <c r="B52" s="575"/>
      <c r="C52" s="575"/>
      <c r="D52" s="575"/>
      <c r="E52" s="575"/>
      <c r="F52" s="575"/>
      <c r="G52" s="575"/>
    </row>
    <row r="53" spans="1:8" ht="13.5" customHeight="1" x14ac:dyDescent="0.15">
      <c r="A53" s="1225" t="s">
        <v>834</v>
      </c>
      <c r="B53" s="574"/>
      <c r="C53" s="574"/>
      <c r="D53" s="574"/>
      <c r="E53" s="574"/>
      <c r="F53" s="574"/>
      <c r="G53" s="574"/>
    </row>
    <row r="54" spans="1:8" ht="13.5" customHeight="1" x14ac:dyDescent="0.15">
      <c r="A54" s="1226"/>
      <c r="B54" s="574"/>
      <c r="C54" s="574"/>
      <c r="D54" s="574"/>
      <c r="E54" s="574"/>
      <c r="F54" s="574"/>
      <c r="G54" s="574"/>
    </row>
    <row r="55" spans="1:8" ht="13.5" customHeight="1" x14ac:dyDescent="0.15">
      <c r="A55" s="1226"/>
      <c r="B55" s="574"/>
      <c r="C55" s="574"/>
      <c r="D55" s="574"/>
      <c r="E55" s="574"/>
      <c r="F55" s="574"/>
      <c r="G55" s="574"/>
    </row>
    <row r="56" spans="1:8" ht="13.5" customHeight="1" x14ac:dyDescent="0.15">
      <c r="A56" s="1226"/>
      <c r="B56" s="574"/>
      <c r="C56" s="574"/>
      <c r="D56" s="574"/>
      <c r="E56" s="574"/>
      <c r="F56" s="574"/>
      <c r="G56" s="574"/>
    </row>
    <row r="57" spans="1:8" ht="13.5" customHeight="1" x14ac:dyDescent="0.15">
      <c r="A57" s="1226"/>
      <c r="B57" s="574"/>
      <c r="C57" s="574"/>
      <c r="D57" s="574"/>
      <c r="E57" s="574"/>
      <c r="F57" s="574"/>
      <c r="G57" s="574"/>
    </row>
    <row r="58" spans="1:8" ht="13.5" customHeight="1" x14ac:dyDescent="0.15">
      <c r="A58" s="1227"/>
      <c r="B58" s="574" t="s">
        <v>1306</v>
      </c>
      <c r="C58" s="574"/>
      <c r="D58" s="574"/>
      <c r="E58" s="574"/>
      <c r="F58" s="574"/>
      <c r="G58" s="574"/>
    </row>
    <row r="59" spans="1:8" ht="13.5" customHeight="1" x14ac:dyDescent="0.15">
      <c r="A59" s="1228" t="s">
        <v>65</v>
      </c>
      <c r="B59" s="220"/>
      <c r="C59" s="221"/>
      <c r="D59" s="221"/>
      <c r="E59" s="221"/>
      <c r="F59" s="221"/>
      <c r="G59" s="222"/>
    </row>
    <row r="60" spans="1:8" ht="13.5" customHeight="1" x14ac:dyDescent="0.15">
      <c r="A60" s="1229"/>
      <c r="B60" s="223"/>
      <c r="C60" s="48"/>
      <c r="D60" s="48"/>
      <c r="E60" s="48"/>
      <c r="F60" s="48"/>
      <c r="G60" s="224"/>
    </row>
    <row r="61" spans="1:8" ht="13.5" customHeight="1" x14ac:dyDescent="0.15">
      <c r="A61" s="1229"/>
      <c r="B61" s="223"/>
      <c r="C61" s="48"/>
      <c r="D61" s="48"/>
      <c r="E61" s="48"/>
      <c r="F61" s="48"/>
      <c r="G61" s="224"/>
    </row>
    <row r="62" spans="1:8" ht="13.5" customHeight="1" thickBot="1" x14ac:dyDescent="0.2">
      <c r="A62" s="1230"/>
      <c r="B62" s="225"/>
      <c r="C62" s="226"/>
      <c r="D62" s="226"/>
      <c r="E62" s="226"/>
      <c r="F62" s="226"/>
      <c r="G62" s="227"/>
    </row>
    <row r="63" spans="1:8" ht="13.5" customHeight="1" thickTop="1" x14ac:dyDescent="0.15">
      <c r="H63" s="378"/>
    </row>
    <row r="64" spans="1:8" x14ac:dyDescent="0.15">
      <c r="H64" s="379"/>
    </row>
  </sheetData>
  <sheetProtection algorithmName="SHA-512" hashValue="flFsFout35KHaZbkInHKy/uuS5is0fSSYBpYdE/yOY9SgbJHGOJ6Cp3YkIpRvoA6TmzV3cZ+Sl/LPeN1skhhwA==" saltValue="wuTQUBtDoheo72JJSAXmhw==" spinCount="100000" sheet="1"/>
  <protectedRanges>
    <protectedRange sqref="B8:G62" name="範囲1"/>
  </protectedRanges>
  <mergeCells count="19">
    <mergeCell ref="A33:A37"/>
    <mergeCell ref="A1:G2"/>
    <mergeCell ref="A4:A7"/>
    <mergeCell ref="B4:B7"/>
    <mergeCell ref="C4:C7"/>
    <mergeCell ref="D4:D7"/>
    <mergeCell ref="E4:E7"/>
    <mergeCell ref="F4:F7"/>
    <mergeCell ref="G5:G7"/>
    <mergeCell ref="A8:A12"/>
    <mergeCell ref="A13:A17"/>
    <mergeCell ref="A18:A22"/>
    <mergeCell ref="A23:A27"/>
    <mergeCell ref="A28:A32"/>
    <mergeCell ref="A38:A42"/>
    <mergeCell ref="A43:A47"/>
    <mergeCell ref="A48:A52"/>
    <mergeCell ref="A53:A58"/>
    <mergeCell ref="A59:A62"/>
  </mergeCells>
  <phoneticPr fontId="2"/>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P63"/>
  <sheetViews>
    <sheetView view="pageBreakPreview" zoomScaleNormal="100" zoomScaleSheetLayoutView="100" workbookViewId="0">
      <selection sqref="A1:AI2"/>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6" ht="16.5" customHeight="1" x14ac:dyDescent="0.15">
      <c r="A1" s="46" t="s">
        <v>804</v>
      </c>
    </row>
    <row r="2" spans="1:16" ht="16.5" customHeight="1" x14ac:dyDescent="0.15">
      <c r="A2" s="46"/>
    </row>
    <row r="3" spans="1:16" ht="24" x14ac:dyDescent="0.15">
      <c r="A3" s="47"/>
      <c r="E3" s="47" t="s">
        <v>145</v>
      </c>
    </row>
    <row r="4" spans="1:16" ht="13.5" customHeight="1" x14ac:dyDescent="0.15">
      <c r="A4" s="36"/>
      <c r="P4" s="6" t="s">
        <v>789</v>
      </c>
    </row>
    <row r="5" spans="1:16" ht="13.5" customHeight="1" x14ac:dyDescent="0.15">
      <c r="A5" s="46" t="s">
        <v>146</v>
      </c>
    </row>
    <row r="6" spans="1:16" ht="13.5" customHeight="1" x14ac:dyDescent="0.15">
      <c r="A6" s="46" t="s">
        <v>147</v>
      </c>
    </row>
    <row r="7" spans="1:16" ht="13.5" customHeight="1" x14ac:dyDescent="0.15">
      <c r="A7" s="46"/>
    </row>
    <row r="8" spans="1:16" ht="13.5" customHeight="1" x14ac:dyDescent="0.15">
      <c r="A8" s="46"/>
    </row>
    <row r="9" spans="1:16" ht="13.5" customHeight="1" x14ac:dyDescent="0.15">
      <c r="A9" s="46"/>
      <c r="B9" s="110"/>
      <c r="C9" s="110"/>
      <c r="D9" s="110"/>
      <c r="E9" s="110"/>
      <c r="F9" s="110"/>
      <c r="G9" s="110"/>
      <c r="H9" s="112" t="s">
        <v>148</v>
      </c>
      <c r="I9" s="1259" t="str">
        <f>確２面!K16</f>
        <v/>
      </c>
      <c r="J9" s="1259"/>
      <c r="K9" s="1259"/>
      <c r="L9" s="1259"/>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149</v>
      </c>
      <c r="B11" s="110"/>
      <c r="C11" s="110"/>
      <c r="D11" s="110"/>
      <c r="E11" s="110"/>
      <c r="F11" s="110"/>
      <c r="G11" s="110"/>
      <c r="H11" s="110"/>
      <c r="I11" s="110"/>
      <c r="J11" s="110"/>
      <c r="K11" s="110"/>
      <c r="L11" s="110"/>
      <c r="M11" s="110"/>
    </row>
    <row r="12" spans="1:16" ht="13.5" customHeight="1" x14ac:dyDescent="0.15">
      <c r="A12" s="46" t="s">
        <v>150</v>
      </c>
      <c r="B12" s="1246" t="str">
        <f>IF(確２面!K8="","",確２面!K8)</f>
        <v/>
      </c>
      <c r="C12" s="1246"/>
      <c r="D12" s="1246"/>
      <c r="E12" s="1246"/>
      <c r="F12" s="1246"/>
      <c r="G12" s="113"/>
      <c r="H12" s="113"/>
      <c r="I12" s="1246" t="str">
        <f>IF(確２面その２!K16="","",確２面その２!K16)</f>
        <v/>
      </c>
      <c r="J12" s="1246"/>
      <c r="K12" s="1246"/>
      <c r="L12" s="1246"/>
      <c r="M12" s="1246"/>
    </row>
    <row r="13" spans="1:16" ht="13.5" customHeight="1" x14ac:dyDescent="0.15">
      <c r="A13" s="46"/>
      <c r="B13" s="1246" t="str">
        <f>IF(確２面その２!K8="","",確２面その２!K8)</f>
        <v/>
      </c>
      <c r="C13" s="1246"/>
      <c r="D13" s="1246"/>
      <c r="E13" s="1246"/>
      <c r="F13" s="1246"/>
      <c r="G13" s="110"/>
      <c r="H13" s="110"/>
      <c r="I13" s="1246" t="str">
        <f>IF(確２面その２!K24="","",確２面その２!K24)</f>
        <v/>
      </c>
      <c r="J13" s="1246"/>
      <c r="K13" s="1246"/>
      <c r="L13" s="1246"/>
      <c r="M13" s="1246"/>
    </row>
    <row r="14" spans="1:16" ht="13.5" customHeight="1" x14ac:dyDescent="0.15">
      <c r="A14" s="46" t="s">
        <v>293</v>
      </c>
    </row>
    <row r="15" spans="1:16" ht="13.5" customHeight="1" x14ac:dyDescent="0.15">
      <c r="A15" s="48" t="s">
        <v>294</v>
      </c>
    </row>
    <row r="16" spans="1:16" ht="13.5" customHeight="1" x14ac:dyDescent="0.15">
      <c r="A16" s="46" t="s">
        <v>150</v>
      </c>
      <c r="B16" s="1101"/>
      <c r="C16" s="1101"/>
      <c r="D16" s="1101"/>
      <c r="E16" s="1101"/>
      <c r="F16" s="1101"/>
      <c r="G16" s="46"/>
      <c r="H16" s="46"/>
      <c r="I16" s="1101"/>
      <c r="J16" s="1101"/>
      <c r="K16" s="1101"/>
      <c r="L16" s="1101"/>
      <c r="M16" s="1101"/>
    </row>
    <row r="17" spans="1:13" ht="13.5" customHeight="1" x14ac:dyDescent="0.15">
      <c r="A17" s="46" t="s">
        <v>150</v>
      </c>
      <c r="B17" s="1101"/>
      <c r="C17" s="1101"/>
      <c r="D17" s="1101"/>
      <c r="E17" s="1101"/>
      <c r="F17" s="1101"/>
      <c r="G17" s="46"/>
      <c r="H17" s="46"/>
      <c r="I17" s="1101"/>
      <c r="J17" s="1101"/>
      <c r="K17" s="1101"/>
      <c r="L17" s="1101"/>
      <c r="M17" s="1101"/>
    </row>
    <row r="18" spans="1:13" ht="13.5" customHeight="1" x14ac:dyDescent="0.15">
      <c r="A18" s="46"/>
      <c r="B18" s="1101"/>
      <c r="C18" s="1101"/>
      <c r="D18" s="1101"/>
      <c r="E18" s="1101"/>
      <c r="F18" s="1101"/>
      <c r="G18" s="46"/>
      <c r="H18" s="46"/>
      <c r="I18" s="1101"/>
      <c r="J18" s="1101"/>
      <c r="K18" s="1101"/>
      <c r="L18" s="1101"/>
      <c r="M18" s="1101"/>
    </row>
    <row r="19" spans="1:13" ht="13.5" customHeight="1" x14ac:dyDescent="0.15"/>
    <row r="20" spans="1:13" ht="13.5" customHeight="1" x14ac:dyDescent="0.15">
      <c r="A20" s="46" t="s">
        <v>295</v>
      </c>
    </row>
    <row r="21" spans="1:13" ht="13.5" customHeight="1" x14ac:dyDescent="0.15">
      <c r="A21" s="48" t="s">
        <v>283</v>
      </c>
    </row>
    <row r="22" spans="1:13" ht="13.5" customHeight="1" x14ac:dyDescent="0.15">
      <c r="A22" s="46"/>
      <c r="B22" s="1101"/>
      <c r="C22" s="1101"/>
      <c r="D22" s="1101"/>
      <c r="E22" s="1101"/>
      <c r="F22" s="1101"/>
      <c r="G22" s="46"/>
      <c r="H22" s="46"/>
      <c r="I22" s="1101"/>
      <c r="J22" s="1101"/>
      <c r="K22" s="1101"/>
      <c r="L22" s="1101"/>
      <c r="M22" s="1101"/>
    </row>
    <row r="23" spans="1:13" ht="13.5" customHeight="1" x14ac:dyDescent="0.15">
      <c r="A23" s="46"/>
      <c r="B23" s="1101"/>
      <c r="C23" s="1101"/>
      <c r="D23" s="1101"/>
      <c r="E23" s="1101"/>
      <c r="F23" s="1101"/>
      <c r="G23" s="46"/>
      <c r="H23" s="46"/>
      <c r="I23" s="1101"/>
      <c r="J23" s="1101"/>
      <c r="K23" s="1101"/>
      <c r="L23" s="1101"/>
      <c r="M23" s="1101"/>
    </row>
    <row r="24" spans="1:13" ht="13.5" customHeight="1" x14ac:dyDescent="0.15">
      <c r="A24" s="46"/>
      <c r="B24" s="1101"/>
      <c r="C24" s="1101"/>
      <c r="D24" s="1101"/>
      <c r="E24" s="1101"/>
      <c r="F24" s="1101"/>
      <c r="G24" s="46"/>
      <c r="H24" s="46"/>
      <c r="I24" s="1101"/>
      <c r="J24" s="1101"/>
      <c r="K24" s="1101"/>
      <c r="L24" s="1101"/>
      <c r="M24" s="1101"/>
    </row>
    <row r="25" spans="1:13" ht="13.5" customHeight="1" x14ac:dyDescent="0.15">
      <c r="A25" s="46"/>
      <c r="B25" s="1101"/>
      <c r="C25" s="1101"/>
      <c r="D25" s="1101"/>
      <c r="E25" s="1101"/>
      <c r="F25" s="1101"/>
      <c r="G25" s="46"/>
      <c r="H25" s="46"/>
      <c r="I25" s="1101"/>
      <c r="J25" s="1101"/>
      <c r="K25" s="1101"/>
      <c r="L25" s="1101"/>
      <c r="M25" s="1101"/>
    </row>
    <row r="26" spans="1:13" ht="13.5" customHeight="1" x14ac:dyDescent="0.15">
      <c r="B26" s="1101"/>
      <c r="C26" s="1101"/>
      <c r="D26" s="1101"/>
      <c r="E26" s="1101"/>
      <c r="F26" s="1101"/>
      <c r="G26" s="46"/>
      <c r="H26" s="46"/>
      <c r="I26" s="1101"/>
      <c r="J26" s="1101"/>
      <c r="K26" s="1101"/>
      <c r="L26" s="1101"/>
      <c r="M26" s="1101"/>
    </row>
    <row r="27" spans="1:13" ht="13.5" customHeight="1" x14ac:dyDescent="0.15">
      <c r="A27" s="46"/>
      <c r="B27" s="1101"/>
      <c r="C27" s="1101"/>
      <c r="D27" s="1101"/>
      <c r="E27" s="1101"/>
      <c r="F27" s="1101"/>
      <c r="G27" s="46"/>
      <c r="H27" s="46"/>
      <c r="I27" s="1101"/>
      <c r="J27" s="1101"/>
      <c r="K27" s="1101"/>
      <c r="L27" s="1101"/>
      <c r="M27" s="1101"/>
    </row>
    <row r="28" spans="1:13" ht="13.5" customHeight="1" x14ac:dyDescent="0.15">
      <c r="A28" s="46"/>
      <c r="B28" s="1101"/>
      <c r="C28" s="1101"/>
      <c r="D28" s="1101"/>
      <c r="E28" s="1101"/>
      <c r="F28" s="1101"/>
      <c r="G28" s="46"/>
      <c r="H28" s="46"/>
      <c r="I28" s="1101"/>
      <c r="J28" s="1101"/>
      <c r="K28" s="1101"/>
      <c r="L28" s="1101"/>
      <c r="M28" s="1101"/>
    </row>
    <row r="29" spans="1:13" ht="13.5" customHeight="1" x14ac:dyDescent="0.15"/>
    <row r="30" spans="1:13" ht="13.5" customHeight="1" x14ac:dyDescent="0.15">
      <c r="A30" s="46" t="s">
        <v>296</v>
      </c>
    </row>
    <row r="31" spans="1:13" ht="13.5" customHeight="1" x14ac:dyDescent="0.15">
      <c r="A31" s="48"/>
      <c r="B31" s="1101" t="s">
        <v>115</v>
      </c>
      <c r="C31" s="1101"/>
      <c r="D31" s="1101"/>
      <c r="E31" s="1101"/>
      <c r="F31" s="1101"/>
      <c r="G31" s="46"/>
      <c r="H31" s="46"/>
      <c r="I31" s="1101"/>
      <c r="J31" s="1101"/>
      <c r="K31" s="1101"/>
      <c r="L31" s="1101"/>
      <c r="M31" s="1101"/>
    </row>
    <row r="32" spans="1:13" ht="13.5" customHeight="1" x14ac:dyDescent="0.15">
      <c r="A32" s="46"/>
    </row>
    <row r="33" spans="1:14" ht="13.5" customHeight="1" x14ac:dyDescent="0.15">
      <c r="A33" s="46" t="s">
        <v>803</v>
      </c>
    </row>
    <row r="34" spans="1:14" ht="13.5" customHeight="1" x14ac:dyDescent="0.15">
      <c r="A34" s="46" t="s">
        <v>150</v>
      </c>
      <c r="B34" s="1101"/>
      <c r="C34" s="1101"/>
      <c r="D34" s="1101"/>
      <c r="E34" s="1101"/>
      <c r="F34" s="1101"/>
      <c r="G34" s="46"/>
      <c r="H34" s="46"/>
      <c r="I34" s="1101"/>
      <c r="J34" s="1101"/>
      <c r="K34" s="1101"/>
      <c r="L34" s="1101"/>
      <c r="M34" s="1101"/>
    </row>
    <row r="35" spans="1:14" ht="13.5" customHeight="1" x14ac:dyDescent="0.15">
      <c r="A35" s="46" t="s">
        <v>150</v>
      </c>
      <c r="B35" s="1101"/>
      <c r="C35" s="1101"/>
      <c r="D35" s="1101"/>
      <c r="E35" s="1101"/>
      <c r="F35" s="1101"/>
      <c r="G35" s="46"/>
      <c r="H35" s="46"/>
      <c r="I35" s="1101"/>
      <c r="J35" s="1101"/>
      <c r="K35" s="1101"/>
      <c r="L35" s="1101"/>
      <c r="M35" s="1101"/>
    </row>
    <row r="36" spans="1:14" ht="13.5" customHeight="1" x14ac:dyDescent="0.15">
      <c r="A36" s="46"/>
    </row>
    <row r="37" spans="1:14" ht="13.5" customHeight="1" x14ac:dyDescent="0.15"/>
    <row r="38" spans="1:14" ht="13.5" customHeight="1" x14ac:dyDescent="0.15">
      <c r="A38" s="48" t="s">
        <v>284</v>
      </c>
      <c r="B38" s="48"/>
      <c r="C38" s="48"/>
      <c r="D38" s="48"/>
      <c r="E38" s="48"/>
      <c r="F38" s="48"/>
      <c r="G38" s="48"/>
      <c r="H38" s="48"/>
      <c r="I38" s="48"/>
      <c r="J38" s="48"/>
      <c r="K38" s="48"/>
      <c r="L38" s="48"/>
      <c r="M38" s="48"/>
      <c r="N38" s="48"/>
    </row>
    <row r="39" spans="1:14" ht="13.5" customHeight="1" x14ac:dyDescent="0.15">
      <c r="A39" s="48" t="s">
        <v>151</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285</v>
      </c>
      <c r="B42" s="48"/>
      <c r="C42" s="48"/>
      <c r="D42" s="48"/>
      <c r="E42" s="48"/>
      <c r="F42" s="48"/>
      <c r="G42" s="48"/>
      <c r="H42" s="48"/>
      <c r="I42" s="48"/>
      <c r="J42" s="48"/>
      <c r="K42" s="48"/>
      <c r="L42" s="48"/>
      <c r="M42" s="57"/>
      <c r="N42" s="51"/>
    </row>
    <row r="43" spans="1:14" ht="13.5" customHeight="1" x14ac:dyDescent="0.15">
      <c r="A43" s="52" t="s">
        <v>286</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287</v>
      </c>
      <c r="B45" s="48"/>
      <c r="C45" s="48"/>
      <c r="D45" s="48"/>
      <c r="E45" s="48"/>
      <c r="F45" s="48"/>
      <c r="G45" s="48"/>
      <c r="H45" s="48"/>
      <c r="I45" s="48"/>
      <c r="J45" s="48"/>
      <c r="K45" s="48"/>
      <c r="L45" s="48"/>
      <c r="M45" s="57"/>
      <c r="N45" s="51"/>
    </row>
    <row r="46" spans="1:14" ht="13.5" customHeight="1" x14ac:dyDescent="0.15">
      <c r="A46" s="52" t="s">
        <v>288</v>
      </c>
      <c r="B46" s="48"/>
      <c r="C46" s="48"/>
      <c r="D46" s="48"/>
      <c r="E46" s="48"/>
      <c r="F46" s="48"/>
      <c r="G46" s="48"/>
      <c r="H46" s="48"/>
      <c r="I46" s="48"/>
      <c r="J46" s="48"/>
      <c r="K46" s="48"/>
      <c r="L46" s="48"/>
      <c r="M46" s="57"/>
      <c r="N46" s="51"/>
    </row>
    <row r="47" spans="1:14" ht="13.5" customHeight="1" x14ac:dyDescent="0.15">
      <c r="A47" s="52" t="s">
        <v>289</v>
      </c>
      <c r="B47" s="48"/>
      <c r="C47" s="48"/>
      <c r="D47" s="48"/>
      <c r="E47" s="48"/>
      <c r="F47" s="48"/>
      <c r="G47" s="48"/>
      <c r="H47" s="48"/>
      <c r="I47" s="48"/>
      <c r="J47" s="48"/>
      <c r="K47" s="48"/>
      <c r="L47" s="48"/>
      <c r="M47" s="57"/>
      <c r="N47" s="51"/>
    </row>
    <row r="48" spans="1:14" ht="13.5" customHeight="1" x14ac:dyDescent="0.15">
      <c r="A48" s="52" t="s">
        <v>290</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282</v>
      </c>
      <c r="L52" s="10"/>
      <c r="M52" s="10"/>
      <c r="N52" s="10"/>
    </row>
    <row r="53" spans="1:15" ht="13.5" customHeight="1" x14ac:dyDescent="0.15">
      <c r="L53" s="10"/>
      <c r="M53" s="10"/>
      <c r="N53" s="10"/>
    </row>
    <row r="54" spans="1:15" ht="13.5" customHeight="1" x14ac:dyDescent="0.15">
      <c r="F54" s="1102" t="s">
        <v>105</v>
      </c>
      <c r="G54" s="1102"/>
      <c r="H54" s="1102" t="s">
        <v>99</v>
      </c>
      <c r="I54" s="1102"/>
      <c r="J54" s="1102" t="s">
        <v>100</v>
      </c>
      <c r="K54" s="1102"/>
      <c r="L54" s="10"/>
      <c r="M54" s="10"/>
      <c r="N54" s="10"/>
    </row>
    <row r="55" spans="1:15" ht="13.5" customHeight="1" x14ac:dyDescent="0.15">
      <c r="B55" s="5" t="s">
        <v>98</v>
      </c>
      <c r="D55" s="5" t="s">
        <v>103</v>
      </c>
      <c r="F55" s="55" t="s">
        <v>50</v>
      </c>
      <c r="G55" s="11"/>
      <c r="H55" s="55" t="s">
        <v>50</v>
      </c>
      <c r="I55" s="11"/>
      <c r="J55" s="55" t="s">
        <v>50</v>
      </c>
      <c r="K55" s="11"/>
      <c r="L55" s="10"/>
      <c r="M55" s="10"/>
      <c r="N55" s="10"/>
    </row>
    <row r="56" spans="1:15" ht="13.5" customHeight="1" x14ac:dyDescent="0.15">
      <c r="B56" s="1100" t="s">
        <v>291</v>
      </c>
      <c r="F56" s="12"/>
      <c r="G56" s="13"/>
      <c r="H56" s="12"/>
      <c r="I56" s="13"/>
      <c r="J56" s="12"/>
      <c r="K56" s="13"/>
      <c r="L56" s="10"/>
      <c r="M56" s="10"/>
      <c r="N56" s="10"/>
    </row>
    <row r="57" spans="1:15" ht="13.5" customHeight="1" x14ac:dyDescent="0.15">
      <c r="B57" s="1100"/>
      <c r="F57" s="10" t="s">
        <v>292</v>
      </c>
      <c r="G57" s="10"/>
      <c r="H57" s="10" t="s">
        <v>292</v>
      </c>
      <c r="I57" s="10"/>
      <c r="J57" s="10" t="s">
        <v>292</v>
      </c>
      <c r="K57" s="10"/>
      <c r="L57" s="10"/>
      <c r="M57" s="10"/>
      <c r="N57" s="10"/>
    </row>
    <row r="58" spans="1:15" ht="13.5" customHeight="1" x14ac:dyDescent="0.15">
      <c r="B58" s="10" t="s">
        <v>104</v>
      </c>
      <c r="F58" s="10" t="s">
        <v>101</v>
      </c>
      <c r="G58" s="10"/>
      <c r="H58" s="10" t="s">
        <v>102</v>
      </c>
      <c r="I58" s="10"/>
      <c r="J58" s="10" t="s">
        <v>102</v>
      </c>
      <c r="K58" s="10"/>
      <c r="L58" s="10"/>
      <c r="M58" s="10"/>
      <c r="N58" s="10"/>
    </row>
    <row r="59" spans="1:15" ht="13.5" customHeight="1" x14ac:dyDescent="0.15"/>
    <row r="60" spans="1:15" ht="13.5" customHeight="1" x14ac:dyDescent="0.15"/>
    <row r="61" spans="1:15" ht="14.25" thickBot="1" x14ac:dyDescent="0.2"/>
    <row r="62" spans="1:15" ht="14.25" thickTop="1" x14ac:dyDescent="0.15">
      <c r="N62" s="354"/>
      <c r="O62" s="369"/>
    </row>
    <row r="63" spans="1:15" x14ac:dyDescent="0.15">
      <c r="N63" s="355"/>
    </row>
  </sheetData>
  <sheetProtection algorithmName="SHA-512" hashValue="5pEcH1FuNRaST/P9D9NhmddkDatBtIa0MUqXXMlcV5ItKITqXp+gsAnWpE2H3FFRLtMYeJBk4mXILJvJE/JzCQ==" saltValue="TGWosa7gGO7qFucqsJ7ibg==" spinCount="100000" sheet="1"/>
  <protectedRanges>
    <protectedRange sqref="B16:F18 I16:M18 B22:F28 I22:M28 B31 I31 B34:F35 I34:M35" name="範囲1"/>
  </protectedRanges>
  <mergeCells count="35">
    <mergeCell ref="B56:B57"/>
    <mergeCell ref="B31:F31"/>
    <mergeCell ref="I31:M31"/>
    <mergeCell ref="B34:F34"/>
    <mergeCell ref="I34:M34"/>
    <mergeCell ref="B35:F35"/>
    <mergeCell ref="I35:M35"/>
    <mergeCell ref="B28:F28"/>
    <mergeCell ref="I28:M28"/>
    <mergeCell ref="F54:G54"/>
    <mergeCell ref="H54:I54"/>
    <mergeCell ref="J54:K54"/>
    <mergeCell ref="B25:F25"/>
    <mergeCell ref="I25:M25"/>
    <mergeCell ref="B26:F26"/>
    <mergeCell ref="I26:M26"/>
    <mergeCell ref="B27:F27"/>
    <mergeCell ref="I27:M27"/>
    <mergeCell ref="B22:F22"/>
    <mergeCell ref="I22:M22"/>
    <mergeCell ref="B23:F23"/>
    <mergeCell ref="I23:M23"/>
    <mergeCell ref="B24:F24"/>
    <mergeCell ref="I24:M24"/>
    <mergeCell ref="B16:F16"/>
    <mergeCell ref="I16:M16"/>
    <mergeCell ref="B17:F17"/>
    <mergeCell ref="I17:M17"/>
    <mergeCell ref="B18:F18"/>
    <mergeCell ref="I18:M18"/>
    <mergeCell ref="I9:L9"/>
    <mergeCell ref="B12:F12"/>
    <mergeCell ref="I12:M12"/>
    <mergeCell ref="B13:F13"/>
    <mergeCell ref="I13:M13"/>
  </mergeCells>
  <phoneticPr fontId="2"/>
  <dataValidations count="1">
    <dataValidation imeMode="hiragana" allowBlank="1" showInputMessage="1" showErrorMessage="1" sqref="I9:M9" xr:uid="{00000000-0002-0000-2400-000000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120"/>
  <sheetViews>
    <sheetView tabSelected="1" view="pageBreakPreview" zoomScaleNormal="100" zoomScaleSheetLayoutView="100" workbookViewId="0">
      <selection activeCell="L10" sqref="L10:T10"/>
    </sheetView>
  </sheetViews>
  <sheetFormatPr defaultColWidth="9" defaultRowHeight="13.5" x14ac:dyDescent="0.15"/>
  <cols>
    <col min="1" max="1" width="1" style="419" customWidth="1"/>
    <col min="2" max="21" width="4.375" style="419" customWidth="1"/>
    <col min="22" max="22" width="0.75" style="419" customWidth="1"/>
    <col min="23" max="24" width="4.375" style="419" customWidth="1"/>
    <col min="25" max="25" width="5.125" style="419" customWidth="1"/>
    <col min="26" max="26" width="5.625" style="419" customWidth="1"/>
    <col min="27" max="43" width="10.75" style="419" customWidth="1"/>
    <col min="44" max="16384" width="9" style="419"/>
  </cols>
  <sheetData>
    <row r="1" spans="2:36" ht="25.5" x14ac:dyDescent="0.15">
      <c r="B1" s="674" t="s">
        <v>1260</v>
      </c>
      <c r="C1" s="674"/>
      <c r="D1" s="674"/>
      <c r="E1" s="674"/>
      <c r="F1" s="674"/>
      <c r="G1" s="674"/>
      <c r="H1" s="674"/>
      <c r="I1" s="674"/>
      <c r="J1" s="674"/>
      <c r="K1" s="674"/>
      <c r="L1" s="674"/>
      <c r="M1" s="674"/>
      <c r="N1" s="674"/>
      <c r="O1" s="674"/>
      <c r="P1" s="674"/>
      <c r="Q1" s="674"/>
      <c r="R1" s="674"/>
      <c r="S1" s="674"/>
      <c r="T1" s="674"/>
      <c r="U1" s="674"/>
      <c r="V1" s="418"/>
      <c r="W1" s="418"/>
      <c r="Z1" s="418"/>
      <c r="AA1" s="418"/>
      <c r="AB1" s="418"/>
      <c r="AC1" s="418"/>
      <c r="AE1" s="418"/>
      <c r="AF1" s="418"/>
      <c r="AG1" s="418"/>
      <c r="AH1" s="418"/>
      <c r="AI1" s="418"/>
      <c r="AJ1" s="418"/>
    </row>
    <row r="2" spans="2:36" ht="9" customHeight="1" x14ac:dyDescent="0.15"/>
    <row r="3" spans="2:36" ht="15" customHeight="1" x14ac:dyDescent="0.15">
      <c r="B3" s="419" t="s">
        <v>696</v>
      </c>
      <c r="X3" s="420"/>
      <c r="Y3" s="420"/>
      <c r="AD3" s="442"/>
    </row>
    <row r="4" spans="2:36" ht="15" customHeight="1" thickBot="1" x14ac:dyDescent="0.2">
      <c r="C4" s="419" t="s">
        <v>865</v>
      </c>
      <c r="X4" s="421" t="s">
        <v>905</v>
      </c>
      <c r="Y4" s="393"/>
      <c r="Z4" s="393"/>
      <c r="AA4" s="393"/>
      <c r="AD4" s="442"/>
    </row>
    <row r="5" spans="2:36" ht="15" customHeight="1" x14ac:dyDescent="0.15">
      <c r="B5" s="446" t="s">
        <v>866</v>
      </c>
      <c r="C5" s="679" t="str">
        <f>VLOOKUP($Y$5,利用方法!$BM$2:$BT$4,3)</f>
        <v>群馬事業所</v>
      </c>
      <c r="D5" s="679"/>
      <c r="E5" s="679"/>
      <c r="F5" s="419" t="s">
        <v>902</v>
      </c>
      <c r="X5" s="393"/>
      <c r="Y5" s="666">
        <v>1</v>
      </c>
      <c r="Z5" s="399">
        <v>1</v>
      </c>
      <c r="AA5" s="393" t="s">
        <v>858</v>
      </c>
      <c r="AB5" s="393"/>
      <c r="AC5" s="393"/>
      <c r="AD5" s="442"/>
      <c r="AE5" s="393"/>
      <c r="AF5" s="393"/>
    </row>
    <row r="6" spans="2:36" ht="15" customHeight="1" thickBot="1" x14ac:dyDescent="0.2">
      <c r="N6" s="419" t="s">
        <v>964</v>
      </c>
      <c r="O6" s="481"/>
      <c r="P6" s="419" t="s">
        <v>212</v>
      </c>
      <c r="Q6" s="481"/>
      <c r="R6" s="419" t="s">
        <v>125</v>
      </c>
      <c r="S6" s="481"/>
      <c r="T6" s="419" t="s">
        <v>214</v>
      </c>
      <c r="X6" s="393"/>
      <c r="Y6" s="667"/>
      <c r="Z6" s="399">
        <v>2</v>
      </c>
      <c r="AA6" s="393" t="s">
        <v>997</v>
      </c>
      <c r="AB6" s="393"/>
      <c r="AC6" s="393"/>
      <c r="AD6" s="393"/>
      <c r="AE6" s="393"/>
      <c r="AF6" s="393"/>
      <c r="AH6" s="422"/>
    </row>
    <row r="7" spans="2:36" ht="13.9" customHeight="1" x14ac:dyDescent="0.15">
      <c r="AB7" s="393"/>
      <c r="AC7" s="393"/>
      <c r="AD7" s="393"/>
      <c r="AE7" s="393"/>
      <c r="AF7" s="393"/>
    </row>
    <row r="8" spans="2:36" ht="15" customHeight="1" x14ac:dyDescent="0.15">
      <c r="H8" s="423" t="s">
        <v>867</v>
      </c>
      <c r="J8" s="419" t="s">
        <v>868</v>
      </c>
      <c r="L8" s="670" t="str">
        <f>確２面!K20</f>
        <v/>
      </c>
      <c r="M8" s="670"/>
      <c r="N8" s="670"/>
      <c r="O8" s="670"/>
      <c r="P8" s="670"/>
      <c r="Q8" s="670"/>
      <c r="R8" s="670"/>
      <c r="S8" s="670"/>
      <c r="T8" s="670"/>
      <c r="V8" s="424"/>
      <c r="W8" s="424"/>
      <c r="X8" s="419" t="s">
        <v>1343</v>
      </c>
      <c r="AB8" s="393"/>
      <c r="AC8" s="393"/>
      <c r="AD8" s="393"/>
      <c r="AE8" s="393"/>
      <c r="AF8" s="393"/>
      <c r="AG8" s="422"/>
      <c r="AH8" s="424"/>
      <c r="AI8" s="424"/>
    </row>
    <row r="9" spans="2:36" ht="15" customHeight="1" x14ac:dyDescent="0.15">
      <c r="H9" s="423"/>
      <c r="J9" s="419" t="s">
        <v>869</v>
      </c>
      <c r="L9" s="670" t="str">
        <f>確２面!K18</f>
        <v/>
      </c>
      <c r="M9" s="670"/>
      <c r="N9" s="670"/>
      <c r="O9" s="670"/>
      <c r="P9" s="670"/>
      <c r="Q9" s="670"/>
      <c r="R9" s="670"/>
      <c r="S9" s="670"/>
      <c r="T9" s="670"/>
      <c r="V9" s="424"/>
      <c r="W9" s="424"/>
      <c r="Y9" s="393"/>
      <c r="Z9" s="399"/>
      <c r="AA9" s="393"/>
      <c r="AB9" s="393"/>
      <c r="AC9" s="393"/>
      <c r="AD9" s="393"/>
      <c r="AE9" s="393"/>
      <c r="AF9" s="393"/>
      <c r="AG9" s="422"/>
      <c r="AH9" s="424"/>
      <c r="AI9" s="424"/>
    </row>
    <row r="10" spans="2:36" ht="15" customHeight="1" x14ac:dyDescent="0.15">
      <c r="H10" s="423"/>
      <c r="J10" s="419" t="s">
        <v>870</v>
      </c>
      <c r="L10" s="669"/>
      <c r="M10" s="669"/>
      <c r="N10" s="669"/>
      <c r="O10" s="669"/>
      <c r="P10" s="669"/>
      <c r="Q10" s="669"/>
      <c r="R10" s="669"/>
      <c r="S10" s="669"/>
      <c r="T10" s="669"/>
      <c r="V10" s="422"/>
      <c r="W10" s="422"/>
      <c r="X10" s="422" t="s">
        <v>1307</v>
      </c>
      <c r="Y10" s="422"/>
      <c r="Z10" s="422"/>
      <c r="AA10" s="422"/>
      <c r="AB10" s="422"/>
      <c r="AC10" s="422"/>
      <c r="AD10" s="422"/>
      <c r="AE10" s="422"/>
      <c r="AF10" s="422"/>
      <c r="AG10" s="422"/>
      <c r="AH10" s="422"/>
      <c r="AI10" s="422"/>
    </row>
    <row r="11" spans="2:36" ht="12.6" customHeight="1" x14ac:dyDescent="0.15">
      <c r="H11" s="423"/>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row>
    <row r="12" spans="2:36" ht="15" customHeight="1" x14ac:dyDescent="0.15">
      <c r="V12" s="422"/>
      <c r="W12" s="422"/>
      <c r="X12" s="422"/>
      <c r="Y12" s="422"/>
      <c r="Z12" s="422"/>
      <c r="AA12" s="422"/>
      <c r="AB12" s="422"/>
      <c r="AC12" s="422"/>
      <c r="AD12" s="422"/>
      <c r="AE12" s="422"/>
      <c r="AF12" s="422"/>
      <c r="AG12" s="422"/>
      <c r="AH12" s="422"/>
      <c r="AI12" s="422"/>
    </row>
    <row r="13" spans="2:36" ht="15" customHeight="1" x14ac:dyDescent="0.15">
      <c r="B13" s="425">
        <v>1</v>
      </c>
      <c r="C13" s="668" t="s">
        <v>872</v>
      </c>
      <c r="D13" s="668"/>
      <c r="E13" s="668"/>
      <c r="F13" s="671">
        <f>確２面!K8</f>
        <v>0</v>
      </c>
      <c r="G13" s="671"/>
      <c r="H13" s="671"/>
      <c r="I13" s="671"/>
      <c r="J13" s="671"/>
      <c r="K13" s="671"/>
      <c r="L13" s="671"/>
      <c r="M13" s="671"/>
      <c r="N13" s="671"/>
      <c r="O13" s="671"/>
      <c r="P13" s="671"/>
      <c r="Q13" s="671"/>
      <c r="R13" s="419" t="s">
        <v>873</v>
      </c>
      <c r="S13" s="422"/>
      <c r="T13" s="422"/>
      <c r="U13" s="422"/>
      <c r="V13" s="422"/>
      <c r="W13" s="422"/>
      <c r="Y13" s="422"/>
      <c r="Z13" s="422"/>
      <c r="AA13" s="422"/>
      <c r="AB13" s="422"/>
      <c r="AC13" s="422"/>
      <c r="AD13" s="422"/>
      <c r="AE13" s="422"/>
      <c r="AF13" s="422"/>
      <c r="AG13" s="422"/>
      <c r="AH13" s="422"/>
      <c r="AI13" s="422"/>
    </row>
    <row r="14" spans="2:36" ht="15" customHeight="1" x14ac:dyDescent="0.15">
      <c r="B14" s="425">
        <v>2</v>
      </c>
      <c r="C14" s="668" t="s">
        <v>874</v>
      </c>
      <c r="D14" s="668"/>
      <c r="E14" s="668"/>
      <c r="F14" s="680">
        <f>確３面!H6</f>
        <v>0</v>
      </c>
      <c r="G14" s="680"/>
      <c r="H14" s="680"/>
      <c r="I14" s="680"/>
      <c r="J14" s="680"/>
      <c r="K14" s="680"/>
      <c r="L14" s="680"/>
      <c r="M14" s="680"/>
      <c r="N14" s="680"/>
      <c r="O14" s="680"/>
      <c r="P14" s="680"/>
      <c r="Q14" s="680"/>
      <c r="V14" s="422"/>
      <c r="W14" s="422"/>
      <c r="X14" s="419" t="s">
        <v>1343</v>
      </c>
      <c r="Y14" s="422"/>
      <c r="Z14" s="422"/>
      <c r="AA14" s="422"/>
      <c r="AB14" s="422"/>
      <c r="AC14" s="422"/>
      <c r="AD14" s="422"/>
      <c r="AE14" s="422"/>
      <c r="AF14" s="422"/>
      <c r="AG14" s="422"/>
      <c r="AH14" s="422"/>
      <c r="AI14" s="422"/>
    </row>
    <row r="15" spans="2:36" ht="15" customHeight="1" x14ac:dyDescent="0.15">
      <c r="B15" s="425">
        <v>3</v>
      </c>
      <c r="C15" s="668" t="s">
        <v>875</v>
      </c>
      <c r="D15" s="668"/>
      <c r="E15" s="668"/>
      <c r="F15" s="671">
        <f>確４面!M9</f>
        <v>0</v>
      </c>
      <c r="G15" s="671"/>
      <c r="H15" s="671"/>
      <c r="I15" s="671"/>
      <c r="J15" s="671"/>
      <c r="K15" s="671"/>
      <c r="L15" s="671"/>
      <c r="M15" s="671"/>
      <c r="N15" s="671"/>
      <c r="O15" s="671"/>
      <c r="P15" s="671"/>
      <c r="Q15" s="671"/>
      <c r="R15" s="422"/>
      <c r="S15" s="422"/>
      <c r="T15" s="422"/>
      <c r="U15" s="422"/>
      <c r="V15" s="422"/>
      <c r="W15" s="422"/>
      <c r="Y15" s="422"/>
      <c r="Z15" s="422"/>
      <c r="AA15" s="422"/>
      <c r="AB15" s="422"/>
      <c r="AC15" s="422"/>
      <c r="AD15" s="422"/>
      <c r="AE15" s="422"/>
      <c r="AF15" s="422"/>
      <c r="AG15" s="422"/>
      <c r="AH15" s="422"/>
      <c r="AI15" s="422"/>
    </row>
    <row r="16" spans="2:36" ht="15" customHeight="1" x14ac:dyDescent="0.15">
      <c r="B16" s="425"/>
      <c r="C16" s="476"/>
      <c r="D16" s="476"/>
      <c r="E16" s="476"/>
      <c r="F16" s="489"/>
      <c r="G16" s="489"/>
      <c r="H16" s="489"/>
      <c r="I16" s="489"/>
      <c r="J16" s="489"/>
      <c r="K16" s="489"/>
      <c r="L16" s="489"/>
      <c r="M16" s="489"/>
      <c r="N16" s="489"/>
      <c r="O16" s="489"/>
      <c r="P16" s="489"/>
      <c r="Q16" s="489"/>
      <c r="R16" s="422"/>
      <c r="S16" s="422"/>
      <c r="T16" s="422"/>
      <c r="U16" s="422"/>
      <c r="V16" s="422"/>
      <c r="W16" s="422"/>
      <c r="X16" s="422"/>
      <c r="Y16" s="422"/>
      <c r="Z16" s="422"/>
      <c r="AA16" s="422"/>
      <c r="AB16" s="422"/>
      <c r="AC16" s="422"/>
      <c r="AD16" s="422"/>
      <c r="AE16" s="422"/>
      <c r="AF16" s="422"/>
      <c r="AG16" s="422"/>
      <c r="AH16" s="422"/>
      <c r="AI16" s="422"/>
    </row>
    <row r="17" spans="2:35" ht="15" customHeight="1" x14ac:dyDescent="0.15">
      <c r="B17" s="425">
        <v>4</v>
      </c>
      <c r="C17" s="668" t="s">
        <v>1153</v>
      </c>
      <c r="D17" s="668"/>
      <c r="E17" s="668"/>
      <c r="F17" s="425" t="s">
        <v>17</v>
      </c>
      <c r="G17" s="490" t="s">
        <v>1154</v>
      </c>
      <c r="H17" s="489"/>
      <c r="I17" s="489"/>
      <c r="J17" s="489"/>
      <c r="K17" s="489"/>
      <c r="L17" s="489"/>
      <c r="M17" s="489"/>
      <c r="N17" s="489"/>
      <c r="O17" s="489"/>
      <c r="P17" s="489"/>
      <c r="Q17" s="489"/>
      <c r="R17" s="422"/>
      <c r="S17" s="422"/>
      <c r="T17" s="422"/>
      <c r="U17" s="422"/>
      <c r="V17" s="422"/>
      <c r="W17" s="422"/>
      <c r="X17" s="419" t="s">
        <v>1075</v>
      </c>
      <c r="Y17" s="422"/>
      <c r="Z17" s="422"/>
      <c r="AA17" s="422"/>
      <c r="AB17" s="422"/>
      <c r="AC17" s="422"/>
      <c r="AD17" s="422"/>
      <c r="AE17" s="422"/>
      <c r="AF17" s="422"/>
      <c r="AG17" s="422"/>
      <c r="AH17" s="422"/>
      <c r="AI17" s="422"/>
    </row>
    <row r="18" spans="2:35" ht="15" customHeight="1" x14ac:dyDescent="0.15">
      <c r="B18" s="425"/>
      <c r="D18" s="476"/>
      <c r="E18" s="476"/>
      <c r="F18" s="425" t="s">
        <v>17</v>
      </c>
      <c r="G18" s="491" t="s">
        <v>1155</v>
      </c>
      <c r="H18" s="489"/>
      <c r="I18" s="489"/>
      <c r="J18" s="489"/>
      <c r="K18" s="425" t="s">
        <v>17</v>
      </c>
      <c r="L18" s="419" t="s">
        <v>1073</v>
      </c>
      <c r="M18" s="489"/>
      <c r="N18" s="489"/>
      <c r="O18" s="489"/>
      <c r="P18" s="489"/>
      <c r="Q18" s="489"/>
      <c r="R18" s="422"/>
      <c r="S18" s="422"/>
      <c r="T18" s="422"/>
      <c r="U18" s="422"/>
      <c r="V18" s="422"/>
      <c r="W18" s="422"/>
      <c r="X18" s="422"/>
      <c r="Y18" s="422" t="s">
        <v>1344</v>
      </c>
      <c r="Z18" s="422"/>
      <c r="AA18" s="422"/>
      <c r="AB18" s="422"/>
      <c r="AC18" s="422"/>
      <c r="AD18" s="422"/>
      <c r="AE18" s="422"/>
      <c r="AF18" s="422"/>
      <c r="AG18" s="422"/>
      <c r="AH18" s="422"/>
      <c r="AI18" s="422"/>
    </row>
    <row r="19" spans="2:35" ht="15" customHeight="1" x14ac:dyDescent="0.15">
      <c r="B19" s="425"/>
      <c r="D19" s="476"/>
      <c r="E19" s="476"/>
      <c r="F19" s="425"/>
      <c r="G19" s="491"/>
      <c r="H19" s="489"/>
      <c r="I19" s="489"/>
      <c r="J19" s="489"/>
      <c r="K19" s="425" t="s">
        <v>17</v>
      </c>
      <c r="L19" s="419" t="s">
        <v>1072</v>
      </c>
      <c r="M19" s="489"/>
      <c r="N19" s="489"/>
      <c r="O19" s="489"/>
      <c r="P19" s="489"/>
      <c r="Q19" s="489"/>
      <c r="R19" s="422"/>
      <c r="S19" s="422"/>
      <c r="T19" s="422"/>
      <c r="U19" s="422"/>
      <c r="V19" s="422"/>
      <c r="W19" s="422"/>
      <c r="X19" s="422"/>
      <c r="Y19" s="422"/>
      <c r="Z19" s="422"/>
      <c r="AA19" s="422"/>
      <c r="AB19" s="422"/>
      <c r="AC19" s="422"/>
      <c r="AD19" s="422"/>
      <c r="AE19" s="422"/>
      <c r="AF19" s="422"/>
      <c r="AG19" s="422"/>
      <c r="AH19" s="422"/>
      <c r="AI19" s="422"/>
    </row>
    <row r="20" spans="2:35" ht="7.5" customHeight="1" x14ac:dyDescent="0.15">
      <c r="B20" s="425"/>
      <c r="D20" s="476"/>
      <c r="E20" s="476"/>
      <c r="F20" s="425"/>
      <c r="G20" s="491"/>
      <c r="H20" s="489"/>
      <c r="I20" s="489"/>
      <c r="J20" s="489"/>
      <c r="K20" s="489"/>
      <c r="L20" s="489"/>
      <c r="M20" s="489"/>
      <c r="N20" s="489"/>
      <c r="O20" s="489"/>
      <c r="P20" s="489"/>
      <c r="Q20" s="489"/>
      <c r="R20" s="422"/>
      <c r="S20" s="422"/>
      <c r="T20" s="422"/>
      <c r="U20" s="422"/>
      <c r="V20" s="422"/>
      <c r="W20" s="422"/>
      <c r="X20" s="422"/>
      <c r="Y20" s="422"/>
      <c r="Z20" s="422"/>
      <c r="AA20" s="422"/>
      <c r="AB20" s="422"/>
      <c r="AC20" s="422"/>
      <c r="AD20" s="422"/>
      <c r="AE20" s="422"/>
      <c r="AF20" s="422"/>
      <c r="AG20" s="422"/>
      <c r="AH20" s="422"/>
      <c r="AI20" s="422"/>
    </row>
    <row r="21" spans="2:35" ht="15" customHeight="1" x14ac:dyDescent="0.15">
      <c r="B21" s="425">
        <v>5</v>
      </c>
      <c r="C21" s="668" t="s">
        <v>1156</v>
      </c>
      <c r="D21" s="668"/>
      <c r="E21" s="668"/>
      <c r="F21" s="425" t="s">
        <v>17</v>
      </c>
      <c r="G21" s="419" t="s">
        <v>1076</v>
      </c>
      <c r="H21" s="477"/>
      <c r="I21" s="477"/>
      <c r="J21" s="477"/>
      <c r="K21" s="477"/>
      <c r="L21" s="477"/>
      <c r="M21" s="477"/>
      <c r="N21" s="425"/>
      <c r="P21" s="477"/>
      <c r="Q21" s="477"/>
      <c r="R21" s="422"/>
      <c r="S21" s="422"/>
      <c r="T21" s="422"/>
      <c r="U21" s="422"/>
      <c r="V21" s="422"/>
      <c r="W21" s="422"/>
      <c r="X21" s="419" t="s">
        <v>1074</v>
      </c>
      <c r="Y21" s="422"/>
      <c r="Z21" s="422"/>
      <c r="AA21" s="422"/>
      <c r="AB21" s="422"/>
      <c r="AC21" s="422"/>
      <c r="AD21" s="422"/>
      <c r="AE21" s="422"/>
      <c r="AF21" s="422"/>
      <c r="AG21" s="422"/>
      <c r="AH21" s="422"/>
      <c r="AI21" s="422"/>
    </row>
    <row r="22" spans="2:35" ht="15" customHeight="1" x14ac:dyDescent="0.15">
      <c r="B22" s="425"/>
      <c r="C22" s="476"/>
      <c r="D22" s="476"/>
      <c r="E22" s="476"/>
      <c r="F22" s="425" t="s">
        <v>17</v>
      </c>
      <c r="G22" s="419" t="s">
        <v>1100</v>
      </c>
      <c r="H22" s="477"/>
      <c r="I22" s="477"/>
      <c r="J22" s="477"/>
      <c r="K22" s="477"/>
      <c r="L22" s="477"/>
      <c r="M22" s="477"/>
      <c r="N22" s="425"/>
      <c r="P22" s="477"/>
      <c r="Q22" s="477"/>
      <c r="R22" s="422"/>
      <c r="S22" s="422"/>
      <c r="T22" s="422"/>
      <c r="U22" s="422"/>
      <c r="V22" s="422"/>
      <c r="W22" s="422"/>
      <c r="X22" s="478" t="s">
        <v>1157</v>
      </c>
      <c r="Y22" s="422"/>
      <c r="Z22" s="422"/>
      <c r="AA22" s="422"/>
      <c r="AB22" s="422"/>
      <c r="AC22" s="422"/>
      <c r="AD22" s="422"/>
      <c r="AE22" s="422"/>
      <c r="AF22" s="422"/>
      <c r="AG22" s="422"/>
      <c r="AH22" s="422"/>
      <c r="AI22" s="422"/>
    </row>
    <row r="23" spans="2:35" ht="15" customHeight="1" x14ac:dyDescent="0.15">
      <c r="B23" s="425"/>
      <c r="C23" s="476"/>
      <c r="D23" s="476"/>
      <c r="E23" s="476"/>
      <c r="F23" s="425" t="s">
        <v>17</v>
      </c>
      <c r="G23" s="419" t="s">
        <v>1099</v>
      </c>
      <c r="H23" s="477"/>
      <c r="I23" s="477"/>
      <c r="J23" s="477"/>
      <c r="K23" s="477"/>
      <c r="L23" s="477"/>
      <c r="M23" s="477"/>
      <c r="N23" s="425"/>
      <c r="P23" s="477"/>
      <c r="Q23" s="477"/>
      <c r="R23" s="422"/>
      <c r="S23" s="422"/>
      <c r="T23" s="422"/>
      <c r="U23" s="422"/>
      <c r="V23" s="422"/>
      <c r="W23" s="422"/>
      <c r="X23" s="478"/>
      <c r="Y23" s="422"/>
      <c r="Z23" s="422"/>
      <c r="AA23" s="422"/>
      <c r="AB23" s="422"/>
      <c r="AC23" s="422"/>
      <c r="AD23" s="422"/>
      <c r="AE23" s="422"/>
      <c r="AF23" s="422"/>
      <c r="AG23" s="422"/>
      <c r="AH23" s="422"/>
      <c r="AI23" s="422"/>
    </row>
    <row r="24" spans="2:35" ht="7.5" customHeight="1" x14ac:dyDescent="0.15">
      <c r="V24" s="422"/>
      <c r="W24" s="422"/>
      <c r="Z24" s="422"/>
      <c r="AA24" s="422"/>
      <c r="AB24" s="422"/>
      <c r="AC24" s="422"/>
      <c r="AD24" s="422"/>
      <c r="AE24" s="422"/>
      <c r="AF24" s="422"/>
      <c r="AG24" s="422"/>
      <c r="AH24" s="422"/>
      <c r="AI24" s="422"/>
    </row>
    <row r="25" spans="2:35" ht="15" customHeight="1" x14ac:dyDescent="0.15">
      <c r="B25" s="425">
        <v>5</v>
      </c>
      <c r="C25" s="677" t="s">
        <v>1158</v>
      </c>
      <c r="D25" s="677"/>
      <c r="E25" s="677"/>
      <c r="F25" s="425" t="s">
        <v>17</v>
      </c>
      <c r="G25" s="419" t="s">
        <v>871</v>
      </c>
      <c r="H25" s="475"/>
      <c r="I25" s="675"/>
      <c r="J25" s="675"/>
      <c r="K25" s="675"/>
      <c r="L25" s="675"/>
      <c r="M25" s="675"/>
      <c r="N25" s="675"/>
      <c r="O25" s="675"/>
      <c r="P25" s="675"/>
      <c r="Q25" s="675"/>
      <c r="V25" s="422"/>
      <c r="W25" s="422"/>
      <c r="X25" s="419" t="s">
        <v>1219</v>
      </c>
      <c r="Z25" s="422"/>
      <c r="AA25" s="422"/>
      <c r="AB25" s="422"/>
      <c r="AC25" s="422"/>
      <c r="AD25" s="422"/>
      <c r="AE25" s="422"/>
      <c r="AF25" s="422"/>
      <c r="AG25" s="422"/>
      <c r="AH25" s="422"/>
      <c r="AI25" s="422"/>
    </row>
    <row r="26" spans="2:35" ht="15" customHeight="1" x14ac:dyDescent="0.15">
      <c r="C26" s="677"/>
      <c r="D26" s="677"/>
      <c r="E26" s="677"/>
      <c r="F26" s="425" t="s">
        <v>17</v>
      </c>
      <c r="G26" s="419" t="s">
        <v>1025</v>
      </c>
      <c r="H26" s="475"/>
      <c r="I26" s="676"/>
      <c r="J26" s="676"/>
      <c r="K26" s="676"/>
      <c r="L26" s="676"/>
      <c r="M26" s="676"/>
      <c r="N26" s="676"/>
      <c r="O26" s="676"/>
      <c r="P26" s="676"/>
      <c r="Q26" s="676"/>
      <c r="V26" s="422"/>
      <c r="W26" s="422"/>
      <c r="Z26" s="422"/>
      <c r="AA26" s="422"/>
      <c r="AB26" s="422"/>
      <c r="AC26" s="472"/>
      <c r="AD26" s="472"/>
      <c r="AE26" s="422"/>
      <c r="AF26" s="422"/>
      <c r="AG26" s="422"/>
      <c r="AH26" s="422"/>
      <c r="AI26" s="422"/>
    </row>
    <row r="27" spans="2:35" ht="7.5" customHeight="1" x14ac:dyDescent="0.15"/>
    <row r="28" spans="2:35" ht="15" customHeight="1" x14ac:dyDescent="0.15">
      <c r="B28" s="425">
        <v>6</v>
      </c>
      <c r="C28" s="668" t="s">
        <v>1008</v>
      </c>
      <c r="D28" s="668"/>
      <c r="E28" s="668"/>
      <c r="F28" s="425" t="s">
        <v>17</v>
      </c>
      <c r="G28" s="426" t="s">
        <v>1009</v>
      </c>
      <c r="I28" s="425" t="s">
        <v>17</v>
      </c>
      <c r="J28" s="419" t="s">
        <v>1010</v>
      </c>
      <c r="L28" s="425" t="s">
        <v>17</v>
      </c>
      <c r="M28" s="419" t="s">
        <v>1011</v>
      </c>
      <c r="N28" s="425"/>
      <c r="O28" s="678"/>
      <c r="P28" s="678"/>
      <c r="Q28" s="678"/>
      <c r="R28" s="678"/>
      <c r="S28" s="678"/>
      <c r="T28" s="419" t="s">
        <v>16</v>
      </c>
    </row>
    <row r="29" spans="2:35" ht="7.5" customHeight="1" x14ac:dyDescent="0.15">
      <c r="F29" s="425"/>
      <c r="K29" s="425"/>
      <c r="P29" s="423"/>
      <c r="R29" s="423"/>
      <c r="S29" s="423"/>
      <c r="T29" s="423"/>
      <c r="U29" s="423"/>
      <c r="V29" s="423"/>
      <c r="W29" s="423"/>
    </row>
    <row r="30" spans="2:35" ht="16.149999999999999" customHeight="1" x14ac:dyDescent="0.15">
      <c r="B30" s="425">
        <v>7</v>
      </c>
      <c r="C30" s="419" t="s">
        <v>1312</v>
      </c>
      <c r="F30" s="425" t="s">
        <v>17</v>
      </c>
      <c r="G30" s="419" t="s">
        <v>1308</v>
      </c>
      <c r="I30" s="425" t="s">
        <v>17</v>
      </c>
      <c r="J30" s="419" t="s">
        <v>1181</v>
      </c>
      <c r="K30" s="446" t="s">
        <v>1318</v>
      </c>
      <c r="L30" s="425" t="s">
        <v>17</v>
      </c>
      <c r="M30" s="419" t="s">
        <v>1309</v>
      </c>
      <c r="O30" s="425" t="s">
        <v>17</v>
      </c>
      <c r="P30" s="419" t="s">
        <v>1341</v>
      </c>
      <c r="Q30" s="425"/>
      <c r="R30" s="425"/>
      <c r="S30" s="425"/>
      <c r="T30" s="423" t="s">
        <v>19</v>
      </c>
      <c r="U30" s="423"/>
      <c r="V30" s="423"/>
      <c r="W30" s="423"/>
      <c r="X30" s="419" t="s">
        <v>1345</v>
      </c>
    </row>
    <row r="31" spans="2:35" ht="6" customHeight="1" x14ac:dyDescent="0.15">
      <c r="B31" s="425"/>
      <c r="F31" s="425"/>
      <c r="K31" s="425"/>
      <c r="L31" s="425"/>
      <c r="P31" s="423"/>
      <c r="R31" s="423"/>
      <c r="S31" s="423"/>
      <c r="T31" s="423"/>
      <c r="U31" s="423"/>
      <c r="V31" s="423"/>
      <c r="W31" s="423"/>
    </row>
    <row r="32" spans="2:35" ht="16.149999999999999" customHeight="1" x14ac:dyDescent="0.15">
      <c r="B32" s="425"/>
      <c r="C32" s="419" t="s">
        <v>1313</v>
      </c>
      <c r="F32" s="425" t="s">
        <v>17</v>
      </c>
      <c r="G32" s="426" t="s">
        <v>877</v>
      </c>
      <c r="I32" s="425" t="s">
        <v>17</v>
      </c>
      <c r="J32" s="428" t="s">
        <v>878</v>
      </c>
      <c r="L32" s="425" t="s">
        <v>17</v>
      </c>
      <c r="M32" s="428" t="s">
        <v>879</v>
      </c>
      <c r="O32" s="425" t="s">
        <v>17</v>
      </c>
      <c r="P32" s="428" t="s">
        <v>880</v>
      </c>
      <c r="R32" s="423"/>
      <c r="S32" s="423"/>
      <c r="T32" s="423"/>
      <c r="U32" s="423"/>
      <c r="V32" s="423"/>
      <c r="W32" s="423"/>
    </row>
    <row r="33" spans="2:33" ht="16.149999999999999" customHeight="1" x14ac:dyDescent="0.15">
      <c r="B33" s="425"/>
      <c r="F33" s="425" t="s">
        <v>17</v>
      </c>
      <c r="G33" s="428" t="s">
        <v>153</v>
      </c>
      <c r="I33" s="429" t="s">
        <v>13</v>
      </c>
      <c r="J33" s="678"/>
      <c r="K33" s="678"/>
      <c r="L33" s="678"/>
      <c r="M33" s="678"/>
      <c r="N33" s="678"/>
      <c r="O33" s="678"/>
      <c r="P33" s="678"/>
      <c r="Q33" s="678"/>
      <c r="R33" s="678"/>
      <c r="S33" s="678"/>
      <c r="T33" s="423" t="s">
        <v>16</v>
      </c>
      <c r="U33" s="423"/>
      <c r="V33" s="423"/>
      <c r="W33" s="423"/>
    </row>
    <row r="34" spans="2:33" ht="7.15" customHeight="1" x14ac:dyDescent="0.15">
      <c r="B34" s="425"/>
      <c r="F34" s="425"/>
      <c r="K34" s="425"/>
      <c r="P34" s="423"/>
      <c r="R34" s="423"/>
      <c r="S34" s="423"/>
      <c r="T34" s="423"/>
      <c r="U34" s="423"/>
      <c r="V34" s="423"/>
      <c r="W34" s="423"/>
    </row>
    <row r="35" spans="2:33" ht="15" customHeight="1" x14ac:dyDescent="0.15">
      <c r="B35" s="425">
        <v>8</v>
      </c>
      <c r="C35" s="668" t="s">
        <v>876</v>
      </c>
      <c r="D35" s="668"/>
      <c r="E35" s="668"/>
      <c r="F35" s="425" t="s">
        <v>17</v>
      </c>
      <c r="G35" s="426" t="s">
        <v>877</v>
      </c>
      <c r="I35" s="425" t="s">
        <v>17</v>
      </c>
      <c r="J35" s="428" t="s">
        <v>878</v>
      </c>
      <c r="L35" s="425" t="s">
        <v>17</v>
      </c>
      <c r="M35" s="428" t="s">
        <v>879</v>
      </c>
      <c r="O35" s="425" t="s">
        <v>17</v>
      </c>
      <c r="P35" s="428" t="s">
        <v>880</v>
      </c>
      <c r="R35" s="423"/>
      <c r="S35" s="423"/>
      <c r="T35" s="423"/>
      <c r="U35" s="423"/>
      <c r="V35" s="423"/>
      <c r="W35" s="423"/>
      <c r="X35" s="419" t="s">
        <v>1311</v>
      </c>
    </row>
    <row r="36" spans="2:33" ht="15" customHeight="1" x14ac:dyDescent="0.15">
      <c r="B36" s="425"/>
      <c r="C36" s="425"/>
      <c r="D36" s="425"/>
      <c r="E36" s="425"/>
      <c r="F36" s="425" t="s">
        <v>17</v>
      </c>
      <c r="G36" s="428" t="s">
        <v>153</v>
      </c>
      <c r="I36" s="429" t="s">
        <v>881</v>
      </c>
      <c r="J36" s="678"/>
      <c r="K36" s="678"/>
      <c r="L36" s="678"/>
      <c r="M36" s="678"/>
      <c r="N36" s="678"/>
      <c r="O36" s="678"/>
      <c r="P36" s="678"/>
      <c r="Q36" s="678"/>
      <c r="R36" s="678"/>
      <c r="S36" s="678"/>
      <c r="T36" s="423" t="s">
        <v>882</v>
      </c>
      <c r="U36" s="423"/>
      <c r="V36" s="423"/>
      <c r="W36" s="423"/>
      <c r="X36" s="419" t="s">
        <v>883</v>
      </c>
    </row>
    <row r="37" spans="2:33" ht="7.5" customHeight="1" x14ac:dyDescent="0.15">
      <c r="B37" s="425"/>
      <c r="C37" s="425"/>
      <c r="D37" s="425"/>
      <c r="E37" s="425"/>
      <c r="F37" s="425"/>
      <c r="G37" s="428"/>
      <c r="I37" s="429"/>
      <c r="J37" s="479"/>
      <c r="K37" s="479"/>
      <c r="L37" s="479"/>
      <c r="M37" s="479"/>
      <c r="N37" s="479"/>
      <c r="O37" s="479"/>
      <c r="P37" s="479"/>
      <c r="Q37" s="479"/>
      <c r="R37" s="479"/>
      <c r="S37" s="479"/>
      <c r="T37" s="425"/>
      <c r="U37" s="423"/>
      <c r="V37" s="423"/>
      <c r="W37" s="423"/>
    </row>
    <row r="38" spans="2:33" ht="15" customHeight="1" x14ac:dyDescent="0.15">
      <c r="B38" s="425">
        <v>9</v>
      </c>
      <c r="C38" s="673" t="s">
        <v>1098</v>
      </c>
      <c r="D38" s="673"/>
      <c r="E38" s="673"/>
      <c r="F38" s="425" t="s">
        <v>17</v>
      </c>
      <c r="G38" s="428" t="s">
        <v>1097</v>
      </c>
      <c r="I38" s="429"/>
      <c r="J38" s="479"/>
      <c r="K38" s="479"/>
      <c r="L38" s="479"/>
      <c r="M38" s="479"/>
      <c r="N38" s="479"/>
      <c r="O38" s="479"/>
      <c r="P38" s="479"/>
      <c r="Q38" s="479"/>
      <c r="R38" s="479"/>
      <c r="S38" s="479"/>
      <c r="T38" s="425"/>
      <c r="U38" s="423"/>
      <c r="V38" s="423"/>
      <c r="W38" s="423"/>
    </row>
    <row r="39" spans="2:33" ht="15" customHeight="1" x14ac:dyDescent="0.15">
      <c r="B39" s="425"/>
      <c r="C39" s="673"/>
      <c r="D39" s="673"/>
      <c r="E39" s="673"/>
      <c r="F39" s="425" t="s">
        <v>17</v>
      </c>
      <c r="G39" s="428" t="s">
        <v>1159</v>
      </c>
      <c r="J39" s="428"/>
      <c r="K39" s="425" t="s">
        <v>17</v>
      </c>
      <c r="L39" s="428" t="s">
        <v>1101</v>
      </c>
      <c r="N39" s="425"/>
      <c r="O39" s="480"/>
      <c r="P39" s="480"/>
      <c r="Q39" s="480"/>
      <c r="R39" s="480"/>
      <c r="S39" s="480"/>
      <c r="U39" s="423"/>
      <c r="V39" s="423"/>
      <c r="W39" s="423"/>
    </row>
    <row r="40" spans="2:33" ht="15" customHeight="1" x14ac:dyDescent="0.15">
      <c r="B40" s="425"/>
      <c r="C40" s="425"/>
      <c r="D40" s="425"/>
      <c r="E40" s="425"/>
      <c r="F40" s="429"/>
      <c r="G40" s="423"/>
      <c r="K40" s="425" t="s">
        <v>17</v>
      </c>
      <c r="L40" s="419" t="s">
        <v>1011</v>
      </c>
      <c r="M40" s="480"/>
      <c r="N40" s="672"/>
      <c r="O40" s="672"/>
      <c r="P40" s="672"/>
      <c r="Q40" s="672"/>
      <c r="R40" s="672"/>
      <c r="S40" s="672"/>
      <c r="T40" s="419" t="s">
        <v>16</v>
      </c>
      <c r="U40" s="423"/>
      <c r="V40" s="423"/>
      <c r="W40" s="423"/>
    </row>
    <row r="41" spans="2:33" ht="8.4499999999999993" customHeight="1" x14ac:dyDescent="0.15">
      <c r="B41" s="425"/>
      <c r="C41" s="425"/>
      <c r="D41" s="425"/>
      <c r="E41" s="425"/>
      <c r="F41" s="429"/>
      <c r="G41" s="423"/>
      <c r="I41" s="425"/>
      <c r="K41" s="425"/>
      <c r="L41" s="479"/>
      <c r="M41" s="479"/>
      <c r="N41" s="479"/>
      <c r="O41" s="479"/>
      <c r="P41" s="479"/>
      <c r="R41" s="425"/>
      <c r="S41" s="425"/>
      <c r="T41" s="425"/>
      <c r="U41" s="423"/>
      <c r="V41" s="423"/>
      <c r="W41" s="423"/>
    </row>
    <row r="42" spans="2:33" ht="15" customHeight="1" x14ac:dyDescent="0.15">
      <c r="B42" s="427" t="s">
        <v>884</v>
      </c>
      <c r="D42" s="427" t="s">
        <v>1264</v>
      </c>
      <c r="G42" s="423"/>
      <c r="I42" s="429"/>
      <c r="J42" s="425"/>
      <c r="K42" s="425"/>
      <c r="L42" s="425"/>
      <c r="M42" s="425"/>
      <c r="N42" s="425"/>
      <c r="O42" s="425"/>
      <c r="P42" s="425"/>
      <c r="Q42" s="425"/>
      <c r="R42" s="425"/>
      <c r="S42" s="425"/>
      <c r="T42" s="425"/>
      <c r="U42" s="423"/>
      <c r="V42" s="423"/>
      <c r="W42" s="423"/>
    </row>
    <row r="43" spans="2:33" ht="15" customHeight="1" x14ac:dyDescent="0.15">
      <c r="C43" s="427"/>
      <c r="D43" s="427" t="s">
        <v>1261</v>
      </c>
      <c r="K43" s="425"/>
      <c r="P43" s="423"/>
      <c r="R43" s="423"/>
      <c r="S43" s="423"/>
      <c r="T43" s="423"/>
      <c r="U43" s="423"/>
      <c r="V43" s="423"/>
      <c r="W43" s="423"/>
    </row>
    <row r="44" spans="2:33" ht="15" customHeight="1" x14ac:dyDescent="0.15">
      <c r="C44" s="427"/>
      <c r="D44" s="430" t="s">
        <v>1262</v>
      </c>
      <c r="T44" s="430"/>
    </row>
    <row r="45" spans="2:33" ht="15" customHeight="1" x14ac:dyDescent="0.15">
      <c r="C45" s="427"/>
      <c r="D45" s="427" t="s">
        <v>1263</v>
      </c>
    </row>
    <row r="46" spans="2:33" ht="9" customHeight="1" x14ac:dyDescent="0.15">
      <c r="C46" s="427"/>
    </row>
    <row r="47" spans="2:33" ht="15" customHeight="1" x14ac:dyDescent="0.15">
      <c r="B47" s="431" t="s">
        <v>885</v>
      </c>
      <c r="C47" s="432"/>
      <c r="D47" s="433"/>
      <c r="E47" s="433"/>
      <c r="F47" s="434"/>
      <c r="H47" s="430" t="s">
        <v>1418</v>
      </c>
      <c r="I47" s="427"/>
      <c r="K47" s="427"/>
      <c r="Q47" s="427"/>
    </row>
    <row r="48" spans="2:33" ht="15" customHeight="1" x14ac:dyDescent="0.15">
      <c r="B48" s="435"/>
      <c r="C48" s="430"/>
      <c r="F48" s="436"/>
      <c r="H48" s="647"/>
      <c r="I48" s="648"/>
      <c r="J48" s="648"/>
      <c r="K48" s="648"/>
      <c r="L48" s="648"/>
      <c r="M48" s="648"/>
      <c r="N48" s="648"/>
      <c r="O48" s="648"/>
      <c r="P48" s="649"/>
      <c r="Q48" s="648"/>
      <c r="R48" s="648"/>
      <c r="S48" s="648"/>
      <c r="T48" s="648"/>
      <c r="U48" s="650"/>
      <c r="Y48" s="665"/>
      <c r="Z48" s="665"/>
      <c r="AA48" s="665"/>
      <c r="AB48" s="665"/>
      <c r="AC48" s="438"/>
      <c r="AD48" s="438"/>
      <c r="AE48" s="665"/>
      <c r="AF48" s="665"/>
      <c r="AG48" s="665"/>
    </row>
    <row r="49" spans="2:33" ht="15" customHeight="1" x14ac:dyDescent="0.15">
      <c r="B49" s="435"/>
      <c r="C49" s="439"/>
      <c r="F49" s="436"/>
      <c r="G49" s="440"/>
      <c r="H49" s="651"/>
      <c r="I49" s="652"/>
      <c r="J49" s="652"/>
      <c r="K49" s="652"/>
      <c r="L49" s="653"/>
      <c r="M49" s="653"/>
      <c r="N49" s="653"/>
      <c r="O49" s="653"/>
      <c r="P49" s="652"/>
      <c r="Q49" s="654"/>
      <c r="R49" s="654"/>
      <c r="S49" s="655"/>
      <c r="T49" s="655"/>
      <c r="U49" s="656"/>
      <c r="Y49" s="665"/>
      <c r="Z49" s="665"/>
      <c r="AA49" s="665"/>
      <c r="AB49" s="665"/>
      <c r="AC49" s="438"/>
      <c r="AD49" s="438"/>
      <c r="AE49" s="665"/>
      <c r="AF49" s="442"/>
      <c r="AG49" s="442"/>
    </row>
    <row r="50" spans="2:33" ht="15" customHeight="1" x14ac:dyDescent="0.15">
      <c r="B50" s="435"/>
      <c r="C50" s="439"/>
      <c r="F50" s="436"/>
      <c r="G50" s="443"/>
      <c r="H50" s="651"/>
      <c r="I50" s="652"/>
      <c r="J50" s="652"/>
      <c r="K50" s="652"/>
      <c r="L50" s="653"/>
      <c r="M50" s="653"/>
      <c r="N50" s="653"/>
      <c r="O50" s="653"/>
      <c r="P50" s="652"/>
      <c r="Q50" s="654"/>
      <c r="R50" s="654"/>
      <c r="S50" s="655"/>
      <c r="T50" s="655"/>
      <c r="U50" s="656"/>
      <c r="V50" s="427"/>
      <c r="W50" s="427"/>
      <c r="X50" s="427"/>
      <c r="Y50" s="665"/>
      <c r="Z50" s="665"/>
      <c r="AA50" s="665"/>
      <c r="AB50" s="665"/>
      <c r="AC50" s="438"/>
      <c r="AD50" s="438"/>
      <c r="AE50" s="665"/>
      <c r="AF50" s="442"/>
      <c r="AG50" s="442"/>
    </row>
    <row r="51" spans="2:33" ht="15" customHeight="1" x14ac:dyDescent="0.15">
      <c r="B51" s="435"/>
      <c r="C51" s="439"/>
      <c r="F51" s="436"/>
      <c r="G51" s="443"/>
      <c r="H51" s="651"/>
      <c r="I51" s="652"/>
      <c r="J51" s="652"/>
      <c r="K51" s="652"/>
      <c r="L51" s="653"/>
      <c r="M51" s="653"/>
      <c r="N51" s="653"/>
      <c r="O51" s="653"/>
      <c r="P51" s="652"/>
      <c r="Q51" s="654"/>
      <c r="R51" s="654"/>
      <c r="S51" s="655"/>
      <c r="T51" s="655"/>
      <c r="U51" s="656"/>
      <c r="V51" s="427"/>
      <c r="W51" s="427"/>
      <c r="X51" s="427"/>
      <c r="Y51" s="438"/>
      <c r="Z51" s="438"/>
      <c r="AA51" s="438"/>
      <c r="AB51" s="438"/>
      <c r="AC51" s="438"/>
      <c r="AD51" s="438"/>
      <c r="AE51" s="438"/>
      <c r="AF51" s="442"/>
      <c r="AG51" s="442"/>
    </row>
    <row r="52" spans="2:33" ht="15" customHeight="1" x14ac:dyDescent="0.15">
      <c r="B52" s="445"/>
      <c r="F52" s="436"/>
      <c r="G52" s="443"/>
      <c r="H52" s="651"/>
      <c r="I52" s="652"/>
      <c r="J52" s="652"/>
      <c r="K52" s="652"/>
      <c r="L52" s="653"/>
      <c r="M52" s="653"/>
      <c r="N52" s="653"/>
      <c r="O52" s="653"/>
      <c r="P52" s="652"/>
      <c r="Q52" s="654"/>
      <c r="R52" s="654"/>
      <c r="S52" s="655"/>
      <c r="T52" s="655"/>
      <c r="U52" s="656"/>
      <c r="W52" s="427"/>
      <c r="Y52" s="446"/>
      <c r="Z52" s="663"/>
      <c r="AA52" s="663"/>
      <c r="AB52" s="447"/>
      <c r="AC52" s="447"/>
      <c r="AD52" s="447"/>
      <c r="AE52" s="447"/>
      <c r="AF52" s="447"/>
      <c r="AG52" s="447"/>
    </row>
    <row r="53" spans="2:33" ht="15" customHeight="1" x14ac:dyDescent="0.15">
      <c r="B53" s="435"/>
      <c r="F53" s="436"/>
      <c r="G53" s="443"/>
      <c r="H53" s="651"/>
      <c r="I53" s="652"/>
      <c r="J53" s="652"/>
      <c r="K53" s="652"/>
      <c r="L53" s="653"/>
      <c r="M53" s="653"/>
      <c r="N53" s="653"/>
      <c r="O53" s="653"/>
      <c r="P53" s="652"/>
      <c r="Q53" s="654"/>
      <c r="R53" s="654"/>
      <c r="S53" s="655"/>
      <c r="T53" s="655"/>
      <c r="U53" s="656"/>
      <c r="Y53" s="446"/>
      <c r="Z53" s="448"/>
      <c r="AA53" s="446"/>
      <c r="AB53" s="447"/>
      <c r="AC53" s="447"/>
      <c r="AD53" s="447"/>
      <c r="AE53" s="447"/>
      <c r="AF53" s="447"/>
      <c r="AG53" s="447"/>
    </row>
    <row r="54" spans="2:33" ht="15" customHeight="1" x14ac:dyDescent="0.15">
      <c r="B54" s="435"/>
      <c r="F54" s="436"/>
      <c r="G54" s="443"/>
      <c r="H54" s="651"/>
      <c r="I54" s="652"/>
      <c r="J54" s="652"/>
      <c r="K54" s="652"/>
      <c r="L54" s="653"/>
      <c r="M54" s="653"/>
      <c r="N54" s="653"/>
      <c r="O54" s="653"/>
      <c r="P54" s="652"/>
      <c r="Q54" s="654"/>
      <c r="R54" s="654"/>
      <c r="S54" s="655"/>
      <c r="T54" s="655"/>
      <c r="U54" s="656"/>
      <c r="Y54" s="446"/>
      <c r="Z54" s="448"/>
      <c r="AA54" s="446"/>
      <c r="AB54" s="447"/>
      <c r="AC54" s="447"/>
      <c r="AD54" s="447"/>
      <c r="AE54" s="447"/>
      <c r="AF54" s="447"/>
      <c r="AG54" s="447"/>
    </row>
    <row r="55" spans="2:33" ht="15" customHeight="1" x14ac:dyDescent="0.15">
      <c r="B55" s="445"/>
      <c r="F55" s="436"/>
      <c r="G55" s="443"/>
      <c r="H55" s="651"/>
      <c r="I55" s="652"/>
      <c r="J55" s="652"/>
      <c r="K55" s="652"/>
      <c r="L55" s="653"/>
      <c r="M55" s="653"/>
      <c r="N55" s="653"/>
      <c r="O55" s="653"/>
      <c r="P55" s="652"/>
      <c r="Q55" s="654"/>
      <c r="R55" s="654"/>
      <c r="S55" s="655"/>
      <c r="T55" s="655"/>
      <c r="U55" s="656"/>
      <c r="Y55" s="446"/>
      <c r="Z55" s="448"/>
      <c r="AA55" s="446"/>
      <c r="AB55" s="447"/>
      <c r="AC55" s="447"/>
      <c r="AD55" s="447"/>
      <c r="AE55" s="447"/>
      <c r="AF55" s="447"/>
      <c r="AG55" s="447"/>
    </row>
    <row r="56" spans="2:33" ht="15" customHeight="1" x14ac:dyDescent="0.15">
      <c r="B56" s="449" t="s">
        <v>898</v>
      </c>
      <c r="C56" s="450"/>
      <c r="D56" s="450"/>
      <c r="E56" s="450"/>
      <c r="F56" s="451"/>
      <c r="G56" s="443"/>
      <c r="H56" s="651"/>
      <c r="I56" s="652"/>
      <c r="J56" s="652"/>
      <c r="K56" s="652"/>
      <c r="L56" s="653"/>
      <c r="M56" s="653"/>
      <c r="N56" s="653"/>
      <c r="O56" s="653"/>
      <c r="P56" s="652"/>
      <c r="Q56" s="654"/>
      <c r="R56" s="654"/>
      <c r="S56" s="655"/>
      <c r="T56" s="655"/>
      <c r="U56" s="656"/>
      <c r="Y56" s="446"/>
      <c r="Z56" s="448"/>
      <c r="AA56" s="446"/>
      <c r="AB56" s="447"/>
      <c r="AC56" s="447"/>
      <c r="AD56" s="447"/>
      <c r="AE56" s="447"/>
      <c r="AF56" s="447"/>
      <c r="AG56" s="447"/>
    </row>
    <row r="57" spans="2:33" ht="15" customHeight="1" x14ac:dyDescent="0.15">
      <c r="B57" s="612" t="str">
        <f>VLOOKUP($Y$5,利用方法!$BM$2:$BT$4,8)</f>
        <v>RK-</v>
      </c>
      <c r="C57" s="425"/>
      <c r="F57" s="436"/>
      <c r="G57" s="443"/>
      <c r="H57" s="651"/>
      <c r="I57" s="652"/>
      <c r="J57" s="652"/>
      <c r="K57" s="652"/>
      <c r="L57" s="653"/>
      <c r="M57" s="653"/>
      <c r="N57" s="653"/>
      <c r="O57" s="653"/>
      <c r="P57" s="652"/>
      <c r="Q57" s="652"/>
      <c r="R57" s="652"/>
      <c r="S57" s="655"/>
      <c r="T57" s="655"/>
      <c r="U57" s="656"/>
      <c r="X57" s="420"/>
      <c r="Y57" s="446"/>
      <c r="Z57" s="448"/>
      <c r="AA57" s="446"/>
      <c r="AB57" s="447"/>
      <c r="AC57" s="447"/>
      <c r="AD57" s="447"/>
      <c r="AE57" s="447"/>
      <c r="AF57" s="447"/>
      <c r="AG57" s="447"/>
    </row>
    <row r="58" spans="2:33" ht="15" customHeight="1" x14ac:dyDescent="0.15">
      <c r="B58" s="613"/>
      <c r="C58" s="614"/>
      <c r="D58" s="453"/>
      <c r="E58" s="453"/>
      <c r="F58" s="454"/>
      <c r="G58" s="443"/>
      <c r="H58" s="657"/>
      <c r="I58" s="658"/>
      <c r="J58" s="658"/>
      <c r="K58" s="658"/>
      <c r="L58" s="659"/>
      <c r="M58" s="659"/>
      <c r="N58" s="659"/>
      <c r="O58" s="659"/>
      <c r="P58" s="658"/>
      <c r="Q58" s="658"/>
      <c r="R58" s="658"/>
      <c r="S58" s="660"/>
      <c r="T58" s="660"/>
      <c r="U58" s="661"/>
      <c r="X58" s="420"/>
      <c r="Y58" s="446"/>
      <c r="Z58" s="448"/>
      <c r="AA58" s="446"/>
      <c r="AB58" s="447"/>
      <c r="AC58" s="447"/>
      <c r="AD58" s="447"/>
      <c r="AE58" s="447"/>
      <c r="AF58" s="447"/>
      <c r="AG58" s="447"/>
    </row>
    <row r="59" spans="2:33" ht="15" customHeight="1" x14ac:dyDescent="0.15">
      <c r="H59" s="643" t="s">
        <v>1423</v>
      </c>
      <c r="I59" s="643"/>
      <c r="J59" s="643"/>
      <c r="K59" s="643"/>
      <c r="L59" s="643"/>
      <c r="M59" s="643"/>
      <c r="N59" s="643"/>
      <c r="O59" s="643"/>
      <c r="P59" s="662"/>
      <c r="Q59" s="662"/>
      <c r="R59" s="644"/>
      <c r="S59" s="643"/>
      <c r="T59" s="643"/>
      <c r="U59" s="643"/>
      <c r="X59" s="420"/>
      <c r="Y59" s="446"/>
      <c r="Z59" s="448"/>
      <c r="AA59" s="446"/>
      <c r="AB59" s="447"/>
      <c r="AC59" s="447"/>
      <c r="AD59" s="447"/>
      <c r="AE59" s="447"/>
      <c r="AF59" s="447"/>
      <c r="AG59" s="447"/>
    </row>
    <row r="60" spans="2:33" ht="12.75" customHeight="1" thickBot="1" x14ac:dyDescent="0.2">
      <c r="H60" s="664"/>
      <c r="I60" s="664"/>
      <c r="J60" s="664"/>
      <c r="K60" s="664"/>
      <c r="L60" s="664"/>
      <c r="M60" s="664"/>
      <c r="N60" s="664"/>
      <c r="O60" s="664"/>
      <c r="Y60" s="446"/>
      <c r="Z60" s="448"/>
      <c r="AA60" s="446"/>
      <c r="AB60" s="447"/>
      <c r="AC60" s="447"/>
      <c r="AD60" s="447"/>
      <c r="AE60" s="447"/>
      <c r="AF60" s="447"/>
      <c r="AG60" s="447"/>
    </row>
    <row r="61" spans="2:33" ht="13.5" customHeight="1" thickTop="1" x14ac:dyDescent="0.15">
      <c r="W61" s="615"/>
    </row>
    <row r="62" spans="2:33" ht="13.5" customHeight="1" x14ac:dyDescent="0.15">
      <c r="C62" s="419" t="s">
        <v>1419</v>
      </c>
      <c r="D62" s="427"/>
      <c r="F62" s="427"/>
      <c r="L62" s="427"/>
      <c r="O62" s="427" t="s">
        <v>886</v>
      </c>
    </row>
    <row r="63" spans="2:33" ht="13.5" customHeight="1" x14ac:dyDescent="0.15">
      <c r="C63" s="692" t="s">
        <v>887</v>
      </c>
      <c r="D63" s="692"/>
      <c r="E63" s="692"/>
      <c r="F63" s="692"/>
      <c r="G63" s="692" t="s">
        <v>1342</v>
      </c>
      <c r="H63" s="693"/>
      <c r="I63" s="694" t="s">
        <v>968</v>
      </c>
      <c r="J63" s="695"/>
      <c r="K63" s="461" t="s">
        <v>888</v>
      </c>
      <c r="L63" s="693" t="s">
        <v>1414</v>
      </c>
      <c r="M63" s="696"/>
      <c r="N63" s="696"/>
      <c r="O63" s="697"/>
      <c r="P63" s="437" t="s">
        <v>888</v>
      </c>
    </row>
    <row r="64" spans="2:33" ht="13.5" customHeight="1" x14ac:dyDescent="0.15">
      <c r="C64" s="698" t="s">
        <v>889</v>
      </c>
      <c r="D64" s="699"/>
      <c r="E64" s="699"/>
      <c r="F64" s="700"/>
      <c r="G64" s="701">
        <v>21000</v>
      </c>
      <c r="H64" s="702"/>
      <c r="I64" s="703">
        <v>30000</v>
      </c>
      <c r="J64" s="704"/>
      <c r="K64" s="462"/>
      <c r="L64" s="705" t="s">
        <v>1385</v>
      </c>
      <c r="M64" s="706"/>
      <c r="N64" s="707">
        <v>10000</v>
      </c>
      <c r="O64" s="708"/>
      <c r="P64" s="441"/>
    </row>
    <row r="65" spans="3:18" ht="13.5" customHeight="1" x14ac:dyDescent="0.15">
      <c r="C65" s="681" t="s">
        <v>891</v>
      </c>
      <c r="D65" s="682"/>
      <c r="E65" s="682"/>
      <c r="F65" s="683"/>
      <c r="G65" s="684">
        <v>30000</v>
      </c>
      <c r="H65" s="685"/>
      <c r="I65" s="686">
        <v>40000</v>
      </c>
      <c r="J65" s="687"/>
      <c r="K65" s="463"/>
      <c r="L65" s="688" t="s">
        <v>1384</v>
      </c>
      <c r="M65" s="689"/>
      <c r="N65" s="690">
        <v>20000</v>
      </c>
      <c r="O65" s="691"/>
      <c r="P65" s="444"/>
      <c r="Q65" s="442" t="s">
        <v>1424</v>
      </c>
    </row>
    <row r="66" spans="3:18" ht="13.5" customHeight="1" x14ac:dyDescent="0.15">
      <c r="C66" s="681" t="s">
        <v>1382</v>
      </c>
      <c r="D66" s="682"/>
      <c r="E66" s="682"/>
      <c r="F66" s="683"/>
      <c r="G66" s="709">
        <v>55000</v>
      </c>
      <c r="H66" s="710"/>
      <c r="I66" s="710"/>
      <c r="J66" s="711"/>
      <c r="K66" s="463"/>
      <c r="L66" s="712" t="s">
        <v>1387</v>
      </c>
      <c r="M66" s="713"/>
      <c r="N66" s="716">
        <v>30000</v>
      </c>
      <c r="O66" s="717"/>
      <c r="P66" s="444"/>
    </row>
    <row r="67" spans="3:18" ht="13.5" customHeight="1" x14ac:dyDescent="0.15">
      <c r="C67" s="681" t="s">
        <v>1383</v>
      </c>
      <c r="D67" s="682"/>
      <c r="E67" s="682"/>
      <c r="F67" s="683"/>
      <c r="G67" s="709">
        <v>80000</v>
      </c>
      <c r="H67" s="710"/>
      <c r="I67" s="710"/>
      <c r="J67" s="711"/>
      <c r="K67" s="463"/>
      <c r="L67" s="688" t="s">
        <v>969</v>
      </c>
      <c r="M67" s="689"/>
      <c r="N67" s="690">
        <v>40000</v>
      </c>
      <c r="O67" s="691"/>
      <c r="P67" s="444"/>
    </row>
    <row r="68" spans="3:18" ht="13.5" customHeight="1" x14ac:dyDescent="0.15">
      <c r="C68" s="681" t="s">
        <v>894</v>
      </c>
      <c r="D68" s="682"/>
      <c r="E68" s="682"/>
      <c r="F68" s="683"/>
      <c r="G68" s="709">
        <v>105000</v>
      </c>
      <c r="H68" s="710"/>
      <c r="I68" s="710"/>
      <c r="J68" s="711"/>
      <c r="K68" s="444"/>
      <c r="L68" s="688" t="s">
        <v>970</v>
      </c>
      <c r="M68" s="689"/>
      <c r="N68" s="690">
        <v>50000</v>
      </c>
      <c r="O68" s="691"/>
      <c r="P68" s="457"/>
    </row>
    <row r="69" spans="3:18" ht="13.5" customHeight="1" x14ac:dyDescent="0.15">
      <c r="C69" s="681" t="s">
        <v>895</v>
      </c>
      <c r="D69" s="682"/>
      <c r="E69" s="682"/>
      <c r="F69" s="683"/>
      <c r="G69" s="709">
        <v>140000</v>
      </c>
      <c r="H69" s="710"/>
      <c r="I69" s="710"/>
      <c r="J69" s="711"/>
      <c r="K69" s="444"/>
      <c r="L69" s="712" t="s">
        <v>971</v>
      </c>
      <c r="M69" s="713"/>
      <c r="N69" s="714">
        <v>70000</v>
      </c>
      <c r="O69" s="715"/>
      <c r="P69" s="444"/>
    </row>
    <row r="70" spans="3:18" ht="13.5" customHeight="1" x14ac:dyDescent="0.15">
      <c r="C70" s="681" t="s">
        <v>896</v>
      </c>
      <c r="D70" s="682"/>
      <c r="E70" s="682"/>
      <c r="F70" s="683"/>
      <c r="G70" s="709">
        <v>190000</v>
      </c>
      <c r="H70" s="710"/>
      <c r="I70" s="710"/>
      <c r="J70" s="711"/>
      <c r="K70" s="444"/>
      <c r="L70" s="728" t="s">
        <v>890</v>
      </c>
      <c r="M70" s="729"/>
      <c r="N70" s="690">
        <v>1000</v>
      </c>
      <c r="O70" s="691"/>
      <c r="P70" s="444"/>
    </row>
    <row r="71" spans="3:18" ht="13.5" customHeight="1" x14ac:dyDescent="0.15">
      <c r="C71" s="681" t="s">
        <v>897</v>
      </c>
      <c r="D71" s="682"/>
      <c r="E71" s="682"/>
      <c r="F71" s="683"/>
      <c r="G71" s="709">
        <v>265000</v>
      </c>
      <c r="H71" s="710"/>
      <c r="I71" s="710"/>
      <c r="J71" s="711"/>
      <c r="K71" s="444"/>
      <c r="L71" s="728" t="s">
        <v>892</v>
      </c>
      <c r="M71" s="729"/>
      <c r="N71" s="690">
        <v>3000</v>
      </c>
      <c r="O71" s="691"/>
      <c r="P71" s="444"/>
    </row>
    <row r="72" spans="3:18" ht="13.5" customHeight="1" x14ac:dyDescent="0.15">
      <c r="C72" s="681" t="s">
        <v>899</v>
      </c>
      <c r="D72" s="682"/>
      <c r="E72" s="682"/>
      <c r="F72" s="683"/>
      <c r="G72" s="709">
        <v>360000</v>
      </c>
      <c r="H72" s="710"/>
      <c r="I72" s="710"/>
      <c r="J72" s="711"/>
      <c r="K72" s="444"/>
      <c r="L72" s="718" t="s">
        <v>797</v>
      </c>
      <c r="M72" s="719"/>
      <c r="N72" s="690">
        <v>1000</v>
      </c>
      <c r="O72" s="691"/>
      <c r="P72" s="444"/>
    </row>
    <row r="73" spans="3:18" ht="13.5" customHeight="1" x14ac:dyDescent="0.15">
      <c r="C73" s="720" t="s">
        <v>900</v>
      </c>
      <c r="D73" s="721"/>
      <c r="E73" s="721"/>
      <c r="F73" s="722"/>
      <c r="G73" s="723">
        <v>480000</v>
      </c>
      <c r="H73" s="724"/>
      <c r="I73" s="724"/>
      <c r="J73" s="725"/>
      <c r="K73" s="452"/>
      <c r="L73" s="718" t="s">
        <v>1388</v>
      </c>
      <c r="M73" s="719"/>
      <c r="N73" s="726">
        <v>5000</v>
      </c>
      <c r="O73" s="727"/>
      <c r="P73" s="452"/>
      <c r="Q73" s="442" t="s">
        <v>1425</v>
      </c>
    </row>
    <row r="74" spans="3:18" ht="13.5" customHeight="1" x14ac:dyDescent="0.15">
      <c r="C74" s="730" t="s">
        <v>1389</v>
      </c>
      <c r="D74" s="730"/>
      <c r="E74" s="730"/>
      <c r="F74" s="730"/>
      <c r="G74" s="730"/>
      <c r="H74" s="730"/>
      <c r="I74" s="730"/>
      <c r="J74" s="730"/>
      <c r="K74" s="731" t="s">
        <v>202</v>
      </c>
      <c r="L74" s="731"/>
      <c r="M74" s="455" t="s">
        <v>901</v>
      </c>
      <c r="N74" s="696"/>
      <c r="O74" s="696"/>
      <c r="P74" s="732"/>
    </row>
    <row r="75" spans="3:18" x14ac:dyDescent="0.15">
      <c r="C75" s="591"/>
      <c r="D75" s="591"/>
      <c r="E75" s="591"/>
      <c r="F75" s="591"/>
      <c r="G75" s="591"/>
      <c r="H75" s="591"/>
      <c r="I75" s="591"/>
      <c r="J75" s="591"/>
      <c r="K75" s="587"/>
      <c r="L75" s="587"/>
      <c r="M75" s="587"/>
      <c r="N75" s="587"/>
      <c r="O75" s="587"/>
      <c r="P75" s="587"/>
    </row>
    <row r="76" spans="3:18" ht="13.5" customHeight="1" x14ac:dyDescent="0.15"/>
    <row r="77" spans="3:18" ht="13.5" customHeight="1" x14ac:dyDescent="0.15">
      <c r="C77" s="419" t="s">
        <v>1420</v>
      </c>
      <c r="Q77" s="427" t="s">
        <v>886</v>
      </c>
    </row>
    <row r="78" spans="3:18" ht="13.5" customHeight="1" x14ac:dyDescent="0.15">
      <c r="C78" s="427"/>
      <c r="D78" s="427"/>
      <c r="F78" s="427"/>
      <c r="G78" s="692" t="s">
        <v>1409</v>
      </c>
      <c r="H78" s="692"/>
      <c r="I78" s="692"/>
      <c r="J78" s="692"/>
      <c r="K78" s="692" t="s">
        <v>1410</v>
      </c>
      <c r="L78" s="692"/>
      <c r="M78" s="692"/>
      <c r="N78" s="692"/>
      <c r="O78" s="692" t="s">
        <v>1411</v>
      </c>
      <c r="P78" s="692"/>
      <c r="Q78" s="692"/>
      <c r="R78" s="692"/>
    </row>
    <row r="79" spans="3:18" ht="13.5" customHeight="1" x14ac:dyDescent="0.15">
      <c r="C79" s="692" t="s">
        <v>887</v>
      </c>
      <c r="D79" s="692"/>
      <c r="E79" s="692"/>
      <c r="F79" s="692"/>
      <c r="G79" s="692" t="s">
        <v>1342</v>
      </c>
      <c r="H79" s="693"/>
      <c r="I79" s="694" t="s">
        <v>968</v>
      </c>
      <c r="J79" s="695"/>
      <c r="K79" s="692" t="s">
        <v>1342</v>
      </c>
      <c r="L79" s="693"/>
      <c r="M79" s="694" t="s">
        <v>968</v>
      </c>
      <c r="N79" s="695"/>
      <c r="O79" s="692" t="s">
        <v>1342</v>
      </c>
      <c r="P79" s="693"/>
      <c r="Q79" s="694" t="s">
        <v>968</v>
      </c>
      <c r="R79" s="733"/>
    </row>
    <row r="80" spans="3:18" ht="13.5" customHeight="1" x14ac:dyDescent="0.15">
      <c r="C80" s="698" t="s">
        <v>889</v>
      </c>
      <c r="D80" s="699"/>
      <c r="E80" s="699"/>
      <c r="F80" s="700"/>
      <c r="G80" s="701">
        <v>10000</v>
      </c>
      <c r="H80" s="702"/>
      <c r="I80" s="703">
        <v>30000</v>
      </c>
      <c r="J80" s="704"/>
      <c r="K80" s="701">
        <v>14000</v>
      </c>
      <c r="L80" s="702"/>
      <c r="M80" s="703">
        <v>20000</v>
      </c>
      <c r="N80" s="704"/>
      <c r="O80" s="701">
        <v>6000</v>
      </c>
      <c r="P80" s="702"/>
      <c r="Q80" s="703">
        <v>8000</v>
      </c>
      <c r="R80" s="735"/>
    </row>
    <row r="81" spans="3:18" ht="13.5" customHeight="1" x14ac:dyDescent="0.15">
      <c r="C81" s="681" t="s">
        <v>891</v>
      </c>
      <c r="D81" s="682"/>
      <c r="E81" s="682"/>
      <c r="F81" s="683"/>
      <c r="G81" s="684">
        <v>15000</v>
      </c>
      <c r="H81" s="685"/>
      <c r="I81" s="686">
        <v>40000</v>
      </c>
      <c r="J81" s="687"/>
      <c r="K81" s="684">
        <v>20000</v>
      </c>
      <c r="L81" s="685"/>
      <c r="M81" s="686">
        <v>26000</v>
      </c>
      <c r="N81" s="687"/>
      <c r="O81" s="684">
        <v>9000</v>
      </c>
      <c r="P81" s="685"/>
      <c r="Q81" s="686">
        <v>11000</v>
      </c>
      <c r="R81" s="736"/>
    </row>
    <row r="82" spans="3:18" ht="13.5" customHeight="1" x14ac:dyDescent="0.15">
      <c r="C82" s="681" t="s">
        <v>1382</v>
      </c>
      <c r="D82" s="682"/>
      <c r="E82" s="682"/>
      <c r="F82" s="683"/>
      <c r="G82" s="709">
        <v>27000</v>
      </c>
      <c r="H82" s="710"/>
      <c r="I82" s="710"/>
      <c r="J82" s="711"/>
      <c r="K82" s="709">
        <v>36000</v>
      </c>
      <c r="L82" s="710"/>
      <c r="M82" s="710"/>
      <c r="N82" s="711"/>
      <c r="O82" s="709">
        <v>16000</v>
      </c>
      <c r="P82" s="710"/>
      <c r="Q82" s="710"/>
      <c r="R82" s="734"/>
    </row>
    <row r="83" spans="3:18" ht="13.5" customHeight="1" x14ac:dyDescent="0.15">
      <c r="C83" s="681" t="s">
        <v>1383</v>
      </c>
      <c r="D83" s="682"/>
      <c r="E83" s="682"/>
      <c r="F83" s="683"/>
      <c r="G83" s="709">
        <v>40000</v>
      </c>
      <c r="H83" s="710"/>
      <c r="I83" s="710"/>
      <c r="J83" s="711"/>
      <c r="K83" s="709">
        <v>52000</v>
      </c>
      <c r="L83" s="710"/>
      <c r="M83" s="710"/>
      <c r="N83" s="711"/>
      <c r="O83" s="709">
        <v>24000</v>
      </c>
      <c r="P83" s="710"/>
      <c r="Q83" s="710"/>
      <c r="R83" s="734"/>
    </row>
    <row r="84" spans="3:18" ht="13.5" customHeight="1" x14ac:dyDescent="0.15">
      <c r="C84" s="681" t="s">
        <v>894</v>
      </c>
      <c r="D84" s="682"/>
      <c r="E84" s="682"/>
      <c r="F84" s="683"/>
      <c r="G84" s="709">
        <v>52000</v>
      </c>
      <c r="H84" s="710"/>
      <c r="I84" s="710"/>
      <c r="J84" s="711"/>
      <c r="K84" s="709">
        <v>69000</v>
      </c>
      <c r="L84" s="710"/>
      <c r="M84" s="710"/>
      <c r="N84" s="711"/>
      <c r="O84" s="709">
        <v>31000</v>
      </c>
      <c r="P84" s="710"/>
      <c r="Q84" s="710"/>
      <c r="R84" s="734"/>
    </row>
    <row r="85" spans="3:18" ht="13.5" customHeight="1" x14ac:dyDescent="0.15">
      <c r="C85" s="681" t="s">
        <v>895</v>
      </c>
      <c r="D85" s="682"/>
      <c r="E85" s="682"/>
      <c r="F85" s="683"/>
      <c r="G85" s="709">
        <v>70000</v>
      </c>
      <c r="H85" s="710"/>
      <c r="I85" s="710"/>
      <c r="J85" s="711"/>
      <c r="K85" s="709">
        <v>92000</v>
      </c>
      <c r="L85" s="710"/>
      <c r="M85" s="710"/>
      <c r="N85" s="711"/>
      <c r="O85" s="709">
        <v>42000</v>
      </c>
      <c r="P85" s="710"/>
      <c r="Q85" s="710"/>
      <c r="R85" s="734"/>
    </row>
    <row r="86" spans="3:18" ht="13.5" customHeight="1" x14ac:dyDescent="0.15">
      <c r="C86" s="681" t="s">
        <v>896</v>
      </c>
      <c r="D86" s="682"/>
      <c r="E86" s="682"/>
      <c r="F86" s="683"/>
      <c r="G86" s="709" t="s">
        <v>1412</v>
      </c>
      <c r="H86" s="710"/>
      <c r="I86" s="710"/>
      <c r="J86" s="711"/>
      <c r="K86" s="709" t="s">
        <v>1412</v>
      </c>
      <c r="L86" s="710"/>
      <c r="M86" s="710"/>
      <c r="N86" s="711"/>
      <c r="O86" s="709" t="s">
        <v>1412</v>
      </c>
      <c r="P86" s="710"/>
      <c r="Q86" s="710"/>
      <c r="R86" s="734"/>
    </row>
    <row r="87" spans="3:18" ht="13.5" customHeight="1" x14ac:dyDescent="0.15">
      <c r="C87" s="681" t="s">
        <v>897</v>
      </c>
      <c r="D87" s="682"/>
      <c r="E87" s="682"/>
      <c r="F87" s="683"/>
      <c r="G87" s="709" t="s">
        <v>1413</v>
      </c>
      <c r="H87" s="710"/>
      <c r="I87" s="710"/>
      <c r="J87" s="711"/>
      <c r="K87" s="709" t="s">
        <v>1413</v>
      </c>
      <c r="L87" s="710"/>
      <c r="M87" s="710"/>
      <c r="N87" s="711"/>
      <c r="O87" s="709" t="s">
        <v>1413</v>
      </c>
      <c r="P87" s="710"/>
      <c r="Q87" s="710"/>
      <c r="R87" s="734"/>
    </row>
    <row r="88" spans="3:18" ht="13.5" customHeight="1" x14ac:dyDescent="0.15">
      <c r="C88" s="681" t="s">
        <v>899</v>
      </c>
      <c r="D88" s="682"/>
      <c r="E88" s="682"/>
      <c r="F88" s="683"/>
      <c r="G88" s="709" t="s">
        <v>1413</v>
      </c>
      <c r="H88" s="710"/>
      <c r="I88" s="710"/>
      <c r="J88" s="711"/>
      <c r="K88" s="709" t="s">
        <v>1413</v>
      </c>
      <c r="L88" s="710"/>
      <c r="M88" s="710"/>
      <c r="N88" s="711"/>
      <c r="O88" s="709" t="s">
        <v>1413</v>
      </c>
      <c r="P88" s="710"/>
      <c r="Q88" s="710"/>
      <c r="R88" s="734"/>
    </row>
    <row r="89" spans="3:18" ht="13.5" customHeight="1" x14ac:dyDescent="0.15">
      <c r="C89" s="720" t="s">
        <v>900</v>
      </c>
      <c r="D89" s="721"/>
      <c r="E89" s="721"/>
      <c r="F89" s="722"/>
      <c r="G89" s="709" t="s">
        <v>1413</v>
      </c>
      <c r="H89" s="710"/>
      <c r="I89" s="710"/>
      <c r="J89" s="711"/>
      <c r="K89" s="709" t="s">
        <v>1413</v>
      </c>
      <c r="L89" s="710"/>
      <c r="M89" s="710"/>
      <c r="N89" s="711"/>
      <c r="O89" s="723" t="s">
        <v>1413</v>
      </c>
      <c r="P89" s="724"/>
      <c r="Q89" s="724"/>
      <c r="R89" s="739"/>
    </row>
    <row r="90" spans="3:18" ht="13.5" customHeight="1" x14ac:dyDescent="0.15">
      <c r="C90" s="643" t="s">
        <v>1415</v>
      </c>
      <c r="D90" s="643"/>
      <c r="E90" s="643"/>
      <c r="F90" s="643"/>
      <c r="G90" s="643"/>
      <c r="H90" s="643"/>
      <c r="I90" s="643"/>
      <c r="J90" s="643"/>
      <c r="K90" s="643"/>
      <c r="L90" s="643"/>
      <c r="M90" s="644"/>
      <c r="N90" s="643"/>
      <c r="O90" s="427"/>
      <c r="P90" s="427"/>
    </row>
    <row r="91" spans="3:18" ht="13.5" customHeight="1" x14ac:dyDescent="0.15"/>
    <row r="92" spans="3:18" ht="13.5" customHeight="1" x14ac:dyDescent="0.15"/>
    <row r="93" spans="3:18" ht="13.5" customHeight="1" x14ac:dyDescent="0.15">
      <c r="C93" s="419" t="s">
        <v>1421</v>
      </c>
      <c r="D93" s="427"/>
      <c r="F93" s="427"/>
      <c r="I93" s="427" t="s">
        <v>886</v>
      </c>
    </row>
    <row r="94" spans="3:18" ht="13.5" customHeight="1" x14ac:dyDescent="0.15">
      <c r="C94" s="692" t="s">
        <v>887</v>
      </c>
      <c r="D94" s="692"/>
      <c r="E94" s="692"/>
      <c r="F94" s="692"/>
      <c r="G94" s="692" t="s">
        <v>1342</v>
      </c>
      <c r="H94" s="693"/>
      <c r="I94" s="694" t="s">
        <v>968</v>
      </c>
      <c r="J94" s="737"/>
      <c r="K94" s="645"/>
      <c r="L94" s="738"/>
      <c r="M94" s="738"/>
      <c r="N94" s="738"/>
      <c r="O94" s="738"/>
      <c r="P94" s="590"/>
    </row>
    <row r="95" spans="3:18" ht="13.5" customHeight="1" x14ac:dyDescent="0.15">
      <c r="C95" s="698" t="s">
        <v>889</v>
      </c>
      <c r="D95" s="699"/>
      <c r="E95" s="699"/>
      <c r="F95" s="700"/>
      <c r="G95" s="701">
        <v>22000</v>
      </c>
      <c r="H95" s="702"/>
      <c r="I95" s="703">
        <v>30000</v>
      </c>
      <c r="J95" s="742"/>
      <c r="K95" s="646"/>
      <c r="L95" s="740"/>
      <c r="M95" s="740"/>
      <c r="N95" s="741"/>
      <c r="O95" s="741"/>
      <c r="P95" s="427"/>
    </row>
    <row r="96" spans="3:18" ht="13.5" customHeight="1" x14ac:dyDescent="0.15">
      <c r="C96" s="681" t="s">
        <v>891</v>
      </c>
      <c r="D96" s="682"/>
      <c r="E96" s="682"/>
      <c r="F96" s="683"/>
      <c r="G96" s="684">
        <v>31000</v>
      </c>
      <c r="H96" s="685"/>
      <c r="I96" s="686">
        <v>40000</v>
      </c>
      <c r="J96" s="685"/>
      <c r="K96" s="646"/>
      <c r="L96" s="740"/>
      <c r="M96" s="740"/>
      <c r="N96" s="741"/>
      <c r="O96" s="741"/>
      <c r="P96" s="427"/>
    </row>
    <row r="97" spans="3:16" ht="13.5" customHeight="1" x14ac:dyDescent="0.15">
      <c r="C97" s="681" t="s">
        <v>1382</v>
      </c>
      <c r="D97" s="682"/>
      <c r="E97" s="682"/>
      <c r="F97" s="683"/>
      <c r="G97" s="709">
        <v>42000</v>
      </c>
      <c r="H97" s="710"/>
      <c r="I97" s="710"/>
      <c r="J97" s="710"/>
      <c r="K97" s="646"/>
      <c r="L97" s="740"/>
      <c r="M97" s="740"/>
      <c r="N97" s="741"/>
      <c r="O97" s="741"/>
      <c r="P97" s="427"/>
    </row>
    <row r="98" spans="3:16" ht="13.5" customHeight="1" x14ac:dyDescent="0.15">
      <c r="C98" s="681" t="s">
        <v>1383</v>
      </c>
      <c r="D98" s="682"/>
      <c r="E98" s="682"/>
      <c r="F98" s="683"/>
      <c r="G98" s="709">
        <v>60000</v>
      </c>
      <c r="H98" s="710"/>
      <c r="I98" s="710"/>
      <c r="J98" s="710"/>
      <c r="K98" s="646"/>
      <c r="L98" s="740"/>
      <c r="M98" s="740"/>
      <c r="N98" s="741"/>
      <c r="O98" s="741"/>
      <c r="P98" s="427"/>
    </row>
    <row r="99" spans="3:16" ht="13.5" customHeight="1" x14ac:dyDescent="0.15">
      <c r="C99" s="681" t="s">
        <v>894</v>
      </c>
      <c r="D99" s="682"/>
      <c r="E99" s="682"/>
      <c r="F99" s="683"/>
      <c r="G99" s="709">
        <v>80000</v>
      </c>
      <c r="H99" s="710"/>
      <c r="I99" s="710"/>
      <c r="J99" s="710"/>
      <c r="K99" s="646"/>
      <c r="L99" s="740"/>
      <c r="M99" s="740"/>
      <c r="N99" s="741"/>
      <c r="O99" s="741"/>
      <c r="P99" s="427"/>
    </row>
    <row r="100" spans="3:16" ht="13.5" customHeight="1" x14ac:dyDescent="0.15">
      <c r="C100" s="681" t="s">
        <v>895</v>
      </c>
      <c r="D100" s="682"/>
      <c r="E100" s="682"/>
      <c r="F100" s="683"/>
      <c r="G100" s="709">
        <v>110000</v>
      </c>
      <c r="H100" s="710"/>
      <c r="I100" s="710"/>
      <c r="J100" s="710"/>
      <c r="K100" s="646"/>
      <c r="L100" s="740"/>
      <c r="M100" s="740"/>
      <c r="N100" s="741"/>
      <c r="O100" s="741"/>
      <c r="P100" s="427"/>
    </row>
    <row r="101" spans="3:16" ht="13.5" customHeight="1" x14ac:dyDescent="0.15">
      <c r="C101" s="681" t="s">
        <v>896</v>
      </c>
      <c r="D101" s="682"/>
      <c r="E101" s="682"/>
      <c r="F101" s="683"/>
      <c r="G101" s="709">
        <v>150000</v>
      </c>
      <c r="H101" s="710"/>
      <c r="I101" s="710"/>
      <c r="J101" s="710"/>
      <c r="K101" s="646"/>
      <c r="L101" s="744"/>
      <c r="M101" s="744"/>
      <c r="N101" s="741"/>
      <c r="O101" s="741"/>
      <c r="P101" s="427"/>
    </row>
    <row r="102" spans="3:16" ht="13.5" customHeight="1" x14ac:dyDescent="0.15">
      <c r="C102" s="681" t="s">
        <v>897</v>
      </c>
      <c r="D102" s="682"/>
      <c r="E102" s="682"/>
      <c r="F102" s="683"/>
      <c r="G102" s="709">
        <v>190000</v>
      </c>
      <c r="H102" s="710"/>
      <c r="I102" s="710"/>
      <c r="J102" s="710"/>
      <c r="K102" s="646"/>
      <c r="L102" s="744"/>
      <c r="M102" s="744"/>
      <c r="N102" s="741"/>
      <c r="O102" s="741"/>
      <c r="P102" s="427"/>
    </row>
    <row r="103" spans="3:16" ht="13.5" customHeight="1" x14ac:dyDescent="0.15">
      <c r="C103" s="681" t="s">
        <v>899</v>
      </c>
      <c r="D103" s="682"/>
      <c r="E103" s="682"/>
      <c r="F103" s="683"/>
      <c r="G103" s="709">
        <v>240000</v>
      </c>
      <c r="H103" s="710"/>
      <c r="I103" s="710"/>
      <c r="J103" s="710"/>
      <c r="K103" s="646"/>
      <c r="L103" s="738"/>
      <c r="M103" s="738"/>
      <c r="N103" s="741"/>
      <c r="O103" s="741"/>
      <c r="P103" s="427"/>
    </row>
    <row r="104" spans="3:16" ht="13.5" customHeight="1" x14ac:dyDescent="0.15">
      <c r="C104" s="720" t="s">
        <v>900</v>
      </c>
      <c r="D104" s="721"/>
      <c r="E104" s="721"/>
      <c r="F104" s="722"/>
      <c r="G104" s="723">
        <v>290000</v>
      </c>
      <c r="H104" s="724"/>
      <c r="I104" s="724"/>
      <c r="J104" s="724"/>
      <c r="K104" s="646"/>
      <c r="L104" s="738"/>
      <c r="M104" s="738"/>
      <c r="N104" s="743"/>
      <c r="O104" s="743"/>
      <c r="P104" s="427"/>
    </row>
    <row r="105" spans="3:16" ht="13.5" customHeight="1" x14ac:dyDescent="0.15">
      <c r="C105" s="730"/>
      <c r="D105" s="730"/>
      <c r="E105" s="730"/>
      <c r="F105" s="730"/>
      <c r="G105" s="730"/>
      <c r="H105" s="730"/>
      <c r="I105" s="730"/>
      <c r="J105" s="730"/>
      <c r="K105" s="427"/>
      <c r="L105" s="427"/>
      <c r="M105" s="587"/>
      <c r="N105" s="427"/>
      <c r="O105" s="427"/>
      <c r="P105" s="427"/>
    </row>
    <row r="106" spans="3:16" ht="13.5" customHeight="1" x14ac:dyDescent="0.15"/>
    <row r="107" spans="3:16" ht="13.5" customHeight="1" x14ac:dyDescent="0.15">
      <c r="C107" s="419" t="s">
        <v>1422</v>
      </c>
      <c r="D107" s="427"/>
      <c r="F107" s="427"/>
      <c r="L107" s="427"/>
      <c r="O107" s="427" t="s">
        <v>886</v>
      </c>
    </row>
    <row r="108" spans="3:16" ht="13.5" customHeight="1" x14ac:dyDescent="0.15">
      <c r="C108" s="692" t="s">
        <v>887</v>
      </c>
      <c r="D108" s="692"/>
      <c r="E108" s="692"/>
      <c r="F108" s="692"/>
      <c r="G108" s="692" t="s">
        <v>1342</v>
      </c>
      <c r="H108" s="693"/>
      <c r="I108" s="694" t="s">
        <v>968</v>
      </c>
      <c r="J108" s="695"/>
      <c r="K108" s="461" t="s">
        <v>888</v>
      </c>
      <c r="L108" s="737" t="s">
        <v>1417</v>
      </c>
      <c r="M108" s="746"/>
      <c r="N108" s="737" t="s">
        <v>1416</v>
      </c>
      <c r="O108" s="745"/>
      <c r="P108" s="437" t="s">
        <v>888</v>
      </c>
    </row>
    <row r="109" spans="3:16" ht="13.5" customHeight="1" x14ac:dyDescent="0.15">
      <c r="C109" s="698" t="s">
        <v>889</v>
      </c>
      <c r="D109" s="699"/>
      <c r="E109" s="699"/>
      <c r="F109" s="700"/>
      <c r="G109" s="701">
        <v>26000</v>
      </c>
      <c r="H109" s="702"/>
      <c r="I109" s="703">
        <v>33000</v>
      </c>
      <c r="J109" s="704"/>
      <c r="K109" s="462"/>
      <c r="L109" s="707">
        <v>8000</v>
      </c>
      <c r="M109" s="708"/>
      <c r="N109" s="707">
        <v>16000</v>
      </c>
      <c r="O109" s="708"/>
      <c r="P109" s="441"/>
    </row>
    <row r="110" spans="3:16" ht="13.5" customHeight="1" x14ac:dyDescent="0.15">
      <c r="C110" s="681" t="s">
        <v>891</v>
      </c>
      <c r="D110" s="682"/>
      <c r="E110" s="682"/>
      <c r="F110" s="683"/>
      <c r="G110" s="684">
        <v>36000</v>
      </c>
      <c r="H110" s="685"/>
      <c r="I110" s="686">
        <v>43000</v>
      </c>
      <c r="J110" s="687"/>
      <c r="K110" s="463"/>
      <c r="L110" s="690">
        <v>10000</v>
      </c>
      <c r="M110" s="691"/>
      <c r="N110" s="690">
        <v>20000</v>
      </c>
      <c r="O110" s="691"/>
      <c r="P110" s="444"/>
    </row>
    <row r="111" spans="3:16" ht="13.5" customHeight="1" x14ac:dyDescent="0.15">
      <c r="C111" s="681" t="s">
        <v>1382</v>
      </c>
      <c r="D111" s="682"/>
      <c r="E111" s="682"/>
      <c r="F111" s="683"/>
      <c r="G111" s="709">
        <v>55000</v>
      </c>
      <c r="H111" s="710"/>
      <c r="I111" s="710"/>
      <c r="J111" s="711"/>
      <c r="K111" s="463"/>
      <c r="L111" s="716">
        <v>14000</v>
      </c>
      <c r="M111" s="717"/>
      <c r="N111" s="716">
        <v>28000</v>
      </c>
      <c r="O111" s="717"/>
      <c r="P111" s="444"/>
    </row>
    <row r="112" spans="3:16" ht="13.5" customHeight="1" x14ac:dyDescent="0.15">
      <c r="C112" s="681" t="s">
        <v>1383</v>
      </c>
      <c r="D112" s="682"/>
      <c r="E112" s="682"/>
      <c r="F112" s="683"/>
      <c r="G112" s="709">
        <v>75000</v>
      </c>
      <c r="H112" s="710"/>
      <c r="I112" s="710"/>
      <c r="J112" s="711"/>
      <c r="K112" s="463"/>
      <c r="L112" s="690">
        <v>20000</v>
      </c>
      <c r="M112" s="691"/>
      <c r="N112" s="690">
        <v>40000</v>
      </c>
      <c r="O112" s="691"/>
      <c r="P112" s="444"/>
    </row>
    <row r="113" spans="3:16" ht="13.5" customHeight="1" x14ac:dyDescent="0.15">
      <c r="C113" s="681" t="s">
        <v>894</v>
      </c>
      <c r="D113" s="682"/>
      <c r="E113" s="682"/>
      <c r="F113" s="683"/>
      <c r="G113" s="709">
        <v>105000</v>
      </c>
      <c r="H113" s="710"/>
      <c r="I113" s="710"/>
      <c r="J113" s="711"/>
      <c r="K113" s="444"/>
      <c r="L113" s="690">
        <v>24000</v>
      </c>
      <c r="M113" s="691"/>
      <c r="N113" s="690">
        <v>48000</v>
      </c>
      <c r="O113" s="691"/>
      <c r="P113" s="457"/>
    </row>
    <row r="114" spans="3:16" ht="13.5" customHeight="1" x14ac:dyDescent="0.15">
      <c r="C114" s="681" t="s">
        <v>895</v>
      </c>
      <c r="D114" s="682"/>
      <c r="E114" s="682"/>
      <c r="F114" s="683"/>
      <c r="G114" s="709">
        <v>140000</v>
      </c>
      <c r="H114" s="710"/>
      <c r="I114" s="710"/>
      <c r="J114" s="711"/>
      <c r="K114" s="444"/>
      <c r="L114" s="714">
        <v>32000</v>
      </c>
      <c r="M114" s="715"/>
      <c r="N114" s="714">
        <v>64000</v>
      </c>
      <c r="O114" s="715"/>
      <c r="P114" s="444"/>
    </row>
    <row r="115" spans="3:16" ht="13.5" customHeight="1" x14ac:dyDescent="0.15">
      <c r="C115" s="681" t="s">
        <v>896</v>
      </c>
      <c r="D115" s="682"/>
      <c r="E115" s="682"/>
      <c r="F115" s="683"/>
      <c r="G115" s="709">
        <v>190000</v>
      </c>
      <c r="H115" s="710"/>
      <c r="I115" s="710"/>
      <c r="J115" s="711"/>
      <c r="K115" s="444"/>
      <c r="L115" s="690">
        <v>40000</v>
      </c>
      <c r="M115" s="691"/>
      <c r="N115" s="690">
        <v>80000</v>
      </c>
      <c r="O115" s="691"/>
      <c r="P115" s="444"/>
    </row>
    <row r="116" spans="3:16" ht="13.5" customHeight="1" x14ac:dyDescent="0.15">
      <c r="C116" s="681" t="s">
        <v>897</v>
      </c>
      <c r="D116" s="682"/>
      <c r="E116" s="682"/>
      <c r="F116" s="683"/>
      <c r="G116" s="709">
        <v>250000</v>
      </c>
      <c r="H116" s="710"/>
      <c r="I116" s="710"/>
      <c r="J116" s="711"/>
      <c r="K116" s="444"/>
      <c r="L116" s="690">
        <v>50000</v>
      </c>
      <c r="M116" s="691"/>
      <c r="N116" s="690">
        <v>100000</v>
      </c>
      <c r="O116" s="691"/>
      <c r="P116" s="444"/>
    </row>
    <row r="117" spans="3:16" ht="13.5" customHeight="1" x14ac:dyDescent="0.15">
      <c r="C117" s="681" t="s">
        <v>899</v>
      </c>
      <c r="D117" s="682"/>
      <c r="E117" s="682"/>
      <c r="F117" s="683"/>
      <c r="G117" s="709">
        <v>310000</v>
      </c>
      <c r="H117" s="710"/>
      <c r="I117" s="710"/>
      <c r="J117" s="711"/>
      <c r="K117" s="444"/>
      <c r="L117" s="690">
        <v>60000</v>
      </c>
      <c r="M117" s="691"/>
      <c r="N117" s="690">
        <v>120000</v>
      </c>
      <c r="O117" s="691"/>
      <c r="P117" s="444"/>
    </row>
    <row r="118" spans="3:16" ht="13.5" customHeight="1" x14ac:dyDescent="0.15">
      <c r="C118" s="720" t="s">
        <v>900</v>
      </c>
      <c r="D118" s="721"/>
      <c r="E118" s="721"/>
      <c r="F118" s="722"/>
      <c r="G118" s="723">
        <v>370000</v>
      </c>
      <c r="H118" s="724"/>
      <c r="I118" s="724"/>
      <c r="J118" s="725"/>
      <c r="K118" s="452"/>
      <c r="L118" s="726">
        <v>75000</v>
      </c>
      <c r="M118" s="727"/>
      <c r="N118" s="726">
        <v>150000</v>
      </c>
      <c r="O118" s="727"/>
      <c r="P118" s="452"/>
    </row>
    <row r="119" spans="3:16" ht="13.5" customHeight="1" x14ac:dyDescent="0.15">
      <c r="C119" s="730" t="s">
        <v>1407</v>
      </c>
      <c r="D119" s="730"/>
      <c r="E119" s="730"/>
      <c r="F119" s="730"/>
      <c r="G119" s="730"/>
      <c r="H119" s="730"/>
      <c r="I119" s="730"/>
      <c r="J119" s="730"/>
      <c r="K119" s="731" t="s">
        <v>202</v>
      </c>
      <c r="L119" s="731"/>
      <c r="M119" s="455" t="s">
        <v>901</v>
      </c>
      <c r="N119" s="696"/>
      <c r="O119" s="696"/>
      <c r="P119" s="732"/>
    </row>
    <row r="120" spans="3:16" ht="13.5" customHeight="1" x14ac:dyDescent="0.15">
      <c r="C120" s="427" t="s">
        <v>1408</v>
      </c>
    </row>
  </sheetData>
  <sheetProtection algorithmName="SHA-512" hashValue="kIi5KaJEwYXqv19B1dzx4QBgTbHepqCjVPW2HBwiiinKk+GNmHXI2edcUwX3xCqRilN9ZDY6BoC+Im6NrfnGOw==" saltValue="eWP7G7RP5COlcBJT4/jgJg==" spinCount="100000" sheet="1" objects="1" scenarios="1"/>
  <protectedRanges>
    <protectedRange sqref="H48:U58" name="範囲8"/>
    <protectedRange sqref="L10:T10" name="範囲6"/>
    <protectedRange sqref="O28:S28" name="範囲5"/>
    <protectedRange sqref="L30 O30 F30 I30" name="範囲2_1"/>
    <protectedRange sqref="F17:F18 K18:K19 F21:F23 F25:F26 I25:Q26 F28 I28 L28 I32 L32 O32 F32:F33 J33" name="範囲2"/>
    <protectedRange sqref="I35 L35 O35 F35:F36 J36 F38:F39 K39:K40 N40 Y5" name="範囲3"/>
    <protectedRange sqref="O6 Q6 S6" name="範囲7"/>
  </protectedRanges>
  <mergeCells count="232">
    <mergeCell ref="C119:J119"/>
    <mergeCell ref="K119:L119"/>
    <mergeCell ref="N119:P119"/>
    <mergeCell ref="K79:L79"/>
    <mergeCell ref="M79:N79"/>
    <mergeCell ref="O79:P79"/>
    <mergeCell ref="K82:N82"/>
    <mergeCell ref="K83:N83"/>
    <mergeCell ref="K84:N84"/>
    <mergeCell ref="K85:N85"/>
    <mergeCell ref="K86:N86"/>
    <mergeCell ref="K87:N87"/>
    <mergeCell ref="K88:N88"/>
    <mergeCell ref="K89:N89"/>
    <mergeCell ref="O82:R82"/>
    <mergeCell ref="C117:F117"/>
    <mergeCell ref="G117:J117"/>
    <mergeCell ref="L117:M117"/>
    <mergeCell ref="N117:O117"/>
    <mergeCell ref="C118:F118"/>
    <mergeCell ref="G118:J118"/>
    <mergeCell ref="L118:M118"/>
    <mergeCell ref="N118:O118"/>
    <mergeCell ref="C115:F115"/>
    <mergeCell ref="G115:J115"/>
    <mergeCell ref="L115:M115"/>
    <mergeCell ref="N115:O115"/>
    <mergeCell ref="C116:F116"/>
    <mergeCell ref="G116:J116"/>
    <mergeCell ref="L116:M116"/>
    <mergeCell ref="N116:O116"/>
    <mergeCell ref="C113:F113"/>
    <mergeCell ref="G113:J113"/>
    <mergeCell ref="L113:M113"/>
    <mergeCell ref="N113:O113"/>
    <mergeCell ref="C114:F114"/>
    <mergeCell ref="G114:J114"/>
    <mergeCell ref="L114:M114"/>
    <mergeCell ref="N114:O114"/>
    <mergeCell ref="C111:F111"/>
    <mergeCell ref="G111:J111"/>
    <mergeCell ref="L111:M111"/>
    <mergeCell ref="N111:O111"/>
    <mergeCell ref="C112:F112"/>
    <mergeCell ref="G112:J112"/>
    <mergeCell ref="L112:M112"/>
    <mergeCell ref="N112:O112"/>
    <mergeCell ref="C110:F110"/>
    <mergeCell ref="G110:H110"/>
    <mergeCell ref="I110:J110"/>
    <mergeCell ref="L110:M110"/>
    <mergeCell ref="N110:O110"/>
    <mergeCell ref="C109:F109"/>
    <mergeCell ref="G109:H109"/>
    <mergeCell ref="I109:J109"/>
    <mergeCell ref="L109:M109"/>
    <mergeCell ref="N109:O109"/>
    <mergeCell ref="C105:J105"/>
    <mergeCell ref="C108:F108"/>
    <mergeCell ref="G108:H108"/>
    <mergeCell ref="I108:J108"/>
    <mergeCell ref="N108:O108"/>
    <mergeCell ref="L108:M108"/>
    <mergeCell ref="C103:F103"/>
    <mergeCell ref="G103:J103"/>
    <mergeCell ref="L103:M103"/>
    <mergeCell ref="N103:O103"/>
    <mergeCell ref="C104:F104"/>
    <mergeCell ref="G104:J104"/>
    <mergeCell ref="L104:M104"/>
    <mergeCell ref="N104:O104"/>
    <mergeCell ref="C101:F101"/>
    <mergeCell ref="G101:J101"/>
    <mergeCell ref="L101:M101"/>
    <mergeCell ref="N101:O101"/>
    <mergeCell ref="C102:F102"/>
    <mergeCell ref="G102:J102"/>
    <mergeCell ref="L102:M102"/>
    <mergeCell ref="N102:O102"/>
    <mergeCell ref="C99:F99"/>
    <mergeCell ref="G99:J99"/>
    <mergeCell ref="L99:M99"/>
    <mergeCell ref="N99:O99"/>
    <mergeCell ref="C100:F100"/>
    <mergeCell ref="G100:J100"/>
    <mergeCell ref="L100:M100"/>
    <mergeCell ref="N100:O100"/>
    <mergeCell ref="C97:F97"/>
    <mergeCell ref="G97:J97"/>
    <mergeCell ref="L97:M97"/>
    <mergeCell ref="N97:O97"/>
    <mergeCell ref="C98:F98"/>
    <mergeCell ref="G98:J98"/>
    <mergeCell ref="L98:M98"/>
    <mergeCell ref="N98:O98"/>
    <mergeCell ref="C96:F96"/>
    <mergeCell ref="G96:H96"/>
    <mergeCell ref="I96:J96"/>
    <mergeCell ref="L96:M96"/>
    <mergeCell ref="N96:O96"/>
    <mergeCell ref="C95:F95"/>
    <mergeCell ref="G95:H95"/>
    <mergeCell ref="I95:J95"/>
    <mergeCell ref="L95:M95"/>
    <mergeCell ref="N95:O95"/>
    <mergeCell ref="C94:F94"/>
    <mergeCell ref="G94:H94"/>
    <mergeCell ref="I94:J94"/>
    <mergeCell ref="L94:O94"/>
    <mergeCell ref="C88:F88"/>
    <mergeCell ref="G88:J88"/>
    <mergeCell ref="C89:F89"/>
    <mergeCell ref="G89:J89"/>
    <mergeCell ref="O88:R88"/>
    <mergeCell ref="O89:R89"/>
    <mergeCell ref="C86:F86"/>
    <mergeCell ref="G86:J86"/>
    <mergeCell ref="C87:F87"/>
    <mergeCell ref="G87:J87"/>
    <mergeCell ref="O86:R86"/>
    <mergeCell ref="O87:R87"/>
    <mergeCell ref="C84:F84"/>
    <mergeCell ref="G84:J84"/>
    <mergeCell ref="C85:F85"/>
    <mergeCell ref="G85:J85"/>
    <mergeCell ref="O84:R84"/>
    <mergeCell ref="O85:R85"/>
    <mergeCell ref="C82:F82"/>
    <mergeCell ref="G82:J82"/>
    <mergeCell ref="C83:F83"/>
    <mergeCell ref="G83:J83"/>
    <mergeCell ref="O83:R83"/>
    <mergeCell ref="C81:F81"/>
    <mergeCell ref="G81:H81"/>
    <mergeCell ref="I81:J81"/>
    <mergeCell ref="C80:F80"/>
    <mergeCell ref="G80:H80"/>
    <mergeCell ref="I80:J80"/>
    <mergeCell ref="K80:L80"/>
    <mergeCell ref="M80:N80"/>
    <mergeCell ref="K81:L81"/>
    <mergeCell ref="M81:N81"/>
    <mergeCell ref="O80:P80"/>
    <mergeCell ref="Q80:R80"/>
    <mergeCell ref="O81:P81"/>
    <mergeCell ref="Q81:R81"/>
    <mergeCell ref="C74:J74"/>
    <mergeCell ref="K74:L74"/>
    <mergeCell ref="N74:P74"/>
    <mergeCell ref="C79:F79"/>
    <mergeCell ref="G79:H79"/>
    <mergeCell ref="I79:J79"/>
    <mergeCell ref="G78:J78"/>
    <mergeCell ref="K78:N78"/>
    <mergeCell ref="O78:R78"/>
    <mergeCell ref="Q79:R79"/>
    <mergeCell ref="C72:F72"/>
    <mergeCell ref="G72:J72"/>
    <mergeCell ref="L72:M72"/>
    <mergeCell ref="N72:O72"/>
    <mergeCell ref="C73:F73"/>
    <mergeCell ref="G73:J73"/>
    <mergeCell ref="L73:M73"/>
    <mergeCell ref="N73:O73"/>
    <mergeCell ref="C70:F70"/>
    <mergeCell ref="G70:J70"/>
    <mergeCell ref="L70:M70"/>
    <mergeCell ref="N70:O70"/>
    <mergeCell ref="C71:F71"/>
    <mergeCell ref="G71:J71"/>
    <mergeCell ref="L71:M71"/>
    <mergeCell ref="N71:O71"/>
    <mergeCell ref="C68:F68"/>
    <mergeCell ref="G68:J68"/>
    <mergeCell ref="L68:M68"/>
    <mergeCell ref="N68:O68"/>
    <mergeCell ref="C69:F69"/>
    <mergeCell ref="G69:J69"/>
    <mergeCell ref="L69:M69"/>
    <mergeCell ref="N69:O69"/>
    <mergeCell ref="C66:F66"/>
    <mergeCell ref="G66:J66"/>
    <mergeCell ref="L66:M66"/>
    <mergeCell ref="N66:O66"/>
    <mergeCell ref="C67:F67"/>
    <mergeCell ref="G67:J67"/>
    <mergeCell ref="L67:M67"/>
    <mergeCell ref="N67:O67"/>
    <mergeCell ref="C65:F65"/>
    <mergeCell ref="G65:H65"/>
    <mergeCell ref="I65:J65"/>
    <mergeCell ref="L65:M65"/>
    <mergeCell ref="N65:O65"/>
    <mergeCell ref="C63:F63"/>
    <mergeCell ref="G63:H63"/>
    <mergeCell ref="I63:J63"/>
    <mergeCell ref="L63:O63"/>
    <mergeCell ref="C64:F64"/>
    <mergeCell ref="G64:H64"/>
    <mergeCell ref="I64:J64"/>
    <mergeCell ref="L64:M64"/>
    <mergeCell ref="N64:O64"/>
    <mergeCell ref="B1:U1"/>
    <mergeCell ref="C35:E35"/>
    <mergeCell ref="C28:E28"/>
    <mergeCell ref="I25:Q25"/>
    <mergeCell ref="I26:Q26"/>
    <mergeCell ref="C25:E26"/>
    <mergeCell ref="J36:S36"/>
    <mergeCell ref="C17:E17"/>
    <mergeCell ref="C5:E5"/>
    <mergeCell ref="J33:S33"/>
    <mergeCell ref="O28:S28"/>
    <mergeCell ref="F14:Q14"/>
    <mergeCell ref="Z52:AA52"/>
    <mergeCell ref="H60:O60"/>
    <mergeCell ref="AE48:AE50"/>
    <mergeCell ref="AF48:AG48"/>
    <mergeCell ref="Y48:AA50"/>
    <mergeCell ref="AB48:AB50"/>
    <mergeCell ref="Y5:Y6"/>
    <mergeCell ref="C13:E13"/>
    <mergeCell ref="C14:E14"/>
    <mergeCell ref="C15:E15"/>
    <mergeCell ref="C21:E21"/>
    <mergeCell ref="L10:T10"/>
    <mergeCell ref="L8:T8"/>
    <mergeCell ref="L9:T9"/>
    <mergeCell ref="F13:Q13"/>
    <mergeCell ref="F15:Q15"/>
    <mergeCell ref="N40:S40"/>
    <mergeCell ref="C38:E39"/>
  </mergeCells>
  <phoneticPr fontId="2"/>
  <conditionalFormatting sqref="L10:T10 F13:Q13 F14 F15:Q15">
    <cfRule type="containsBlanks" dxfId="24" priority="2">
      <formula>LEN(TRIM(F10))=0</formula>
    </cfRule>
  </conditionalFormatting>
  <dataValidations count="2">
    <dataValidation type="list" allowBlank="1" showInputMessage="1" showErrorMessage="1" sqref="K18:K19 F17:F23 K39:K40 F28 I28 L28 O35 L35 I35 F35:F36 F38:F39 F25:F26 O32 I32 F30:F33 L30:L32 O30 I30" xr:uid="{00000000-0002-0000-0200-000000000000}">
      <formula1>"□,■"</formula1>
    </dataValidation>
    <dataValidation imeMode="halfAlpha" allowBlank="1" showInputMessage="1" showErrorMessage="1" sqref="I25:Q25" xr:uid="{00000000-0002-0000-0200-000001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1" manualBreakCount="1">
    <brk id="60"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V78"/>
  <sheetViews>
    <sheetView view="pageBreakPreview" zoomScaleNormal="100" zoomScaleSheetLayoutView="100" workbookViewId="0">
      <selection activeCell="AI1" sqref="AI1"/>
    </sheetView>
  </sheetViews>
  <sheetFormatPr defaultColWidth="3.125" defaultRowHeight="13.5" x14ac:dyDescent="0.15"/>
  <cols>
    <col min="1" max="36" width="2.625" style="110" customWidth="1"/>
    <col min="37" max="16384" width="3.125" style="110"/>
  </cols>
  <sheetData>
    <row r="1" spans="1:48" ht="13.5" customHeight="1" x14ac:dyDescent="0.15">
      <c r="A1" s="110" t="s">
        <v>725</v>
      </c>
    </row>
    <row r="2" spans="1:48" ht="13.5" customHeight="1" x14ac:dyDescent="0.15"/>
    <row r="3" spans="1:48" ht="13.5" customHeight="1" x14ac:dyDescent="0.15">
      <c r="A3" s="940" t="s">
        <v>12</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row>
    <row r="4" spans="1:48" ht="13.5" customHeight="1" x14ac:dyDescent="0.15">
      <c r="A4" s="940"/>
      <c r="B4" s="940"/>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L4" s="286" t="s">
        <v>636</v>
      </c>
    </row>
    <row r="5" spans="1:48" ht="13.5" customHeight="1" x14ac:dyDescent="0.15">
      <c r="A5" s="940"/>
      <c r="B5" s="940"/>
      <c r="C5" s="940"/>
      <c r="D5" s="940"/>
      <c r="E5" s="940"/>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L5" s="286" t="s">
        <v>635</v>
      </c>
    </row>
    <row r="6" spans="1:48" ht="13.5" customHeight="1" x14ac:dyDescent="0.15">
      <c r="AL6" s="286"/>
    </row>
    <row r="7" spans="1:48" ht="13.5" customHeight="1" x14ac:dyDescent="0.15">
      <c r="A7" s="941" t="s">
        <v>11</v>
      </c>
      <c r="B7" s="941"/>
      <c r="C7" s="941"/>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L7" s="286" t="s">
        <v>637</v>
      </c>
    </row>
    <row r="8" spans="1:48" ht="13.5" customHeight="1" x14ac:dyDescent="0.15">
      <c r="AL8" s="286"/>
    </row>
    <row r="9" spans="1:48" ht="13.5" customHeight="1" x14ac:dyDescent="0.15">
      <c r="B9" s="110" t="s">
        <v>704</v>
      </c>
    </row>
    <row r="10" spans="1:48" ht="6.75" customHeight="1" x14ac:dyDescent="0.15">
      <c r="AL10" s="286"/>
    </row>
    <row r="11" spans="1:48" ht="13.5" customHeight="1" x14ac:dyDescent="0.15">
      <c r="B11" s="110" t="s">
        <v>706</v>
      </c>
    </row>
    <row r="12" spans="1:48" ht="6.75" customHeight="1" x14ac:dyDescent="0.15"/>
    <row r="13" spans="1:48" ht="13.5" customHeight="1" x14ac:dyDescent="0.15">
      <c r="B13" s="110" t="s">
        <v>705</v>
      </c>
      <c r="AL13" s="286" t="s">
        <v>639</v>
      </c>
    </row>
    <row r="14" spans="1:48" ht="13.5" customHeight="1" x14ac:dyDescent="0.15">
      <c r="AL14" s="286" t="s">
        <v>638</v>
      </c>
    </row>
    <row r="15" spans="1:48" ht="13.5" customHeight="1" x14ac:dyDescent="0.15"/>
    <row r="16" spans="1:48" ht="13.5" customHeight="1" x14ac:dyDescent="0.15">
      <c r="AV16" s="110" t="s">
        <v>640</v>
      </c>
    </row>
    <row r="17" spans="3:38" ht="13.5" customHeight="1" x14ac:dyDescent="0.15">
      <c r="C17" s="110" t="s">
        <v>106</v>
      </c>
    </row>
    <row r="18" spans="3:38" ht="6.75" customHeight="1" x14ac:dyDescent="0.15"/>
    <row r="19" spans="3:38" ht="13.5" customHeight="1" x14ac:dyDescent="0.15">
      <c r="D19" s="110" t="s">
        <v>805</v>
      </c>
      <c r="AL19" s="474" t="s">
        <v>1068</v>
      </c>
    </row>
    <row r="20" spans="3:38" ht="13.5" customHeight="1" x14ac:dyDescent="0.15">
      <c r="AL20" s="502"/>
    </row>
    <row r="21" spans="3:38" ht="13.5" customHeight="1" x14ac:dyDescent="0.15"/>
    <row r="22" spans="3:38" ht="13.5" customHeight="1" x14ac:dyDescent="0.15">
      <c r="O22" s="287"/>
      <c r="P22" s="287"/>
      <c r="Q22" s="287"/>
      <c r="R22" s="287"/>
      <c r="S22" s="287"/>
      <c r="T22" s="287"/>
      <c r="U22" s="287"/>
      <c r="V22" s="942" t="s">
        <v>964</v>
      </c>
      <c r="W22" s="942"/>
      <c r="X22" s="943"/>
      <c r="Y22" s="943"/>
      <c r="Z22" s="110" t="s">
        <v>212</v>
      </c>
      <c r="AA22" s="943"/>
      <c r="AB22" s="943"/>
      <c r="AC22" s="110" t="s">
        <v>125</v>
      </c>
      <c r="AD22" s="943"/>
      <c r="AE22" s="943"/>
      <c r="AF22" s="110" t="s">
        <v>214</v>
      </c>
      <c r="AL22" s="110" t="s">
        <v>1240</v>
      </c>
    </row>
    <row r="23" spans="3:38" ht="13.5" customHeight="1" x14ac:dyDescent="0.15"/>
    <row r="24" spans="3:38" ht="13.5" customHeight="1" x14ac:dyDescent="0.15">
      <c r="AL24" s="422"/>
    </row>
    <row r="25" spans="3:38" ht="13.5" customHeight="1" x14ac:dyDescent="0.15">
      <c r="V25" s="288"/>
      <c r="W25" s="288"/>
      <c r="X25" s="288"/>
      <c r="Y25" s="288"/>
      <c r="Z25" s="288"/>
      <c r="AA25" s="288"/>
      <c r="AB25" s="288"/>
      <c r="AC25" s="288"/>
      <c r="AD25" s="288"/>
      <c r="AE25" s="288"/>
      <c r="AF25" s="288"/>
    </row>
    <row r="26" spans="3:38" ht="13.5" customHeight="1" x14ac:dyDescent="0.15">
      <c r="D26" s="236"/>
      <c r="E26" s="236"/>
      <c r="F26" s="236"/>
      <c r="G26" s="236"/>
      <c r="H26" s="236"/>
      <c r="I26" s="236"/>
      <c r="J26" s="236"/>
      <c r="K26" s="236"/>
      <c r="L26" s="236"/>
      <c r="Q26" s="236" t="s">
        <v>8</v>
      </c>
      <c r="R26" s="236"/>
      <c r="S26" s="236"/>
      <c r="T26" s="236"/>
      <c r="U26" s="236"/>
      <c r="V26" s="937" t="str">
        <f>IF(確２面!K8="","",確２面!K8)</f>
        <v/>
      </c>
      <c r="W26" s="937"/>
      <c r="X26" s="937"/>
      <c r="Y26" s="937"/>
      <c r="Z26" s="937"/>
      <c r="AA26" s="937"/>
      <c r="AB26" s="937"/>
      <c r="AC26" s="937"/>
      <c r="AD26" s="937"/>
      <c r="AE26" s="937"/>
      <c r="AF26" s="937"/>
      <c r="AG26" s="937"/>
      <c r="AH26" s="937"/>
      <c r="AI26" s="937"/>
      <c r="AL26" s="291" t="s">
        <v>668</v>
      </c>
    </row>
    <row r="27" spans="3:38" ht="6.75" customHeight="1" x14ac:dyDescent="0.15">
      <c r="D27" s="236"/>
      <c r="E27" s="236"/>
      <c r="F27" s="236"/>
      <c r="G27" s="236"/>
      <c r="H27" s="236"/>
      <c r="I27" s="236"/>
      <c r="J27" s="236"/>
      <c r="K27" s="236"/>
      <c r="L27" s="236"/>
      <c r="Q27" s="236"/>
      <c r="R27" s="236"/>
      <c r="S27" s="236"/>
      <c r="T27" s="236"/>
      <c r="U27" s="236"/>
      <c r="V27" s="290"/>
      <c r="W27" s="290"/>
      <c r="X27" s="290"/>
      <c r="Y27" s="290"/>
      <c r="Z27" s="290"/>
      <c r="AA27" s="290"/>
      <c r="AB27" s="290"/>
      <c r="AC27" s="290"/>
      <c r="AD27" s="290"/>
      <c r="AE27" s="290"/>
      <c r="AF27" s="290"/>
    </row>
    <row r="28" spans="3:38" ht="13.5" customHeight="1" x14ac:dyDescent="0.15">
      <c r="D28" s="236"/>
      <c r="E28" s="236"/>
      <c r="F28" s="236"/>
      <c r="G28" s="236"/>
      <c r="H28" s="236"/>
      <c r="I28" s="236"/>
      <c r="J28" s="236"/>
      <c r="K28" s="236"/>
      <c r="L28" s="236"/>
      <c r="Q28" s="236"/>
      <c r="R28" s="236"/>
      <c r="S28" s="236"/>
      <c r="T28" s="236"/>
      <c r="U28" s="236"/>
      <c r="V28" s="937" t="str">
        <f>IF(確２面その２!K8="","",確２面その２!K8)</f>
        <v/>
      </c>
      <c r="W28" s="937"/>
      <c r="X28" s="937"/>
      <c r="Y28" s="937"/>
      <c r="Z28" s="937"/>
      <c r="AA28" s="937"/>
      <c r="AB28" s="937"/>
      <c r="AC28" s="937"/>
      <c r="AD28" s="937"/>
      <c r="AE28" s="937"/>
      <c r="AF28" s="937"/>
      <c r="AG28" s="937"/>
      <c r="AH28" s="937"/>
      <c r="AI28" s="937"/>
    </row>
    <row r="29" spans="3:38" ht="6.75" customHeight="1" x14ac:dyDescent="0.15">
      <c r="D29" s="236"/>
      <c r="E29" s="236"/>
      <c r="F29" s="236"/>
      <c r="G29" s="236"/>
      <c r="H29" s="236"/>
      <c r="I29" s="236"/>
      <c r="J29" s="236"/>
      <c r="K29" s="236"/>
      <c r="L29" s="236"/>
      <c r="Q29" s="236"/>
      <c r="R29" s="236"/>
      <c r="S29" s="236"/>
      <c r="T29" s="236"/>
      <c r="U29" s="236"/>
      <c r="V29" s="290"/>
      <c r="W29" s="290"/>
      <c r="X29" s="290"/>
      <c r="Y29" s="290"/>
      <c r="Z29" s="290"/>
      <c r="AA29" s="290"/>
      <c r="AB29" s="290"/>
      <c r="AC29" s="290"/>
      <c r="AD29" s="290"/>
      <c r="AE29" s="290"/>
      <c r="AF29" s="290"/>
    </row>
    <row r="30" spans="3:38" ht="13.5" customHeight="1" x14ac:dyDescent="0.15">
      <c r="D30" s="236"/>
      <c r="E30" s="236"/>
      <c r="F30" s="236"/>
      <c r="G30" s="236"/>
      <c r="H30" s="236"/>
      <c r="I30" s="236"/>
      <c r="J30" s="236"/>
      <c r="K30" s="236"/>
      <c r="L30" s="236"/>
      <c r="Q30" s="236"/>
      <c r="R30" s="236"/>
      <c r="S30" s="236"/>
      <c r="T30" s="236"/>
      <c r="U30" s="236"/>
      <c r="V30" s="937" t="str">
        <f>IF(確２面その２!K16="","",確２面その２!K16)</f>
        <v/>
      </c>
      <c r="W30" s="937"/>
      <c r="X30" s="937"/>
      <c r="Y30" s="937"/>
      <c r="Z30" s="937"/>
      <c r="AA30" s="937"/>
      <c r="AB30" s="937"/>
      <c r="AC30" s="937"/>
      <c r="AD30" s="937"/>
      <c r="AE30" s="937"/>
      <c r="AF30" s="937"/>
      <c r="AG30" s="937"/>
      <c r="AH30" s="937"/>
      <c r="AI30" s="937"/>
    </row>
    <row r="31" spans="3:38" ht="6.75" customHeight="1" x14ac:dyDescent="0.15">
      <c r="D31" s="236"/>
      <c r="E31" s="236"/>
      <c r="F31" s="236"/>
      <c r="G31" s="236"/>
      <c r="H31" s="236"/>
      <c r="I31" s="236"/>
      <c r="J31" s="236"/>
      <c r="K31" s="236"/>
      <c r="L31" s="236"/>
      <c r="Q31" s="236"/>
      <c r="R31" s="236"/>
      <c r="S31" s="236"/>
      <c r="T31" s="236"/>
      <c r="U31" s="236"/>
      <c r="V31" s="290"/>
      <c r="W31" s="290"/>
      <c r="X31" s="290"/>
      <c r="Y31" s="290"/>
      <c r="Z31" s="290"/>
      <c r="AA31" s="290"/>
      <c r="AB31" s="290"/>
      <c r="AC31" s="290"/>
      <c r="AD31" s="290"/>
      <c r="AE31" s="290"/>
      <c r="AF31" s="290"/>
    </row>
    <row r="32" spans="3:38" ht="13.5" customHeight="1" x14ac:dyDescent="0.15">
      <c r="D32" s="236"/>
      <c r="E32" s="236"/>
      <c r="F32" s="236"/>
      <c r="G32" s="236"/>
      <c r="H32" s="236"/>
      <c r="I32" s="236"/>
      <c r="J32" s="236"/>
      <c r="K32" s="236"/>
      <c r="L32" s="236"/>
      <c r="Q32" s="236"/>
      <c r="R32" s="236"/>
      <c r="S32" s="236"/>
      <c r="T32" s="236"/>
      <c r="U32" s="236"/>
      <c r="V32" s="937" t="str">
        <f>IF(確２面その２!K24="","",確２面その２!K24)</f>
        <v/>
      </c>
      <c r="W32" s="937"/>
      <c r="X32" s="937"/>
      <c r="Y32" s="937"/>
      <c r="Z32" s="937"/>
      <c r="AA32" s="937"/>
      <c r="AB32" s="937"/>
      <c r="AC32" s="937"/>
      <c r="AD32" s="937"/>
      <c r="AE32" s="937"/>
      <c r="AF32" s="937"/>
      <c r="AG32" s="937"/>
      <c r="AH32" s="937"/>
      <c r="AI32" s="937"/>
    </row>
    <row r="33" spans="1:38" ht="6" customHeight="1" x14ac:dyDescent="0.15">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row>
    <row r="34" spans="1:38" ht="6" customHeight="1" x14ac:dyDescent="0.15">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row>
    <row r="35" spans="1:38" ht="13.5" customHeight="1" x14ac:dyDescent="0.15">
      <c r="Q35" s="110" t="s">
        <v>247</v>
      </c>
      <c r="U35" s="236"/>
      <c r="V35" s="937" t="str">
        <f>IF(確２面!K27="","",確２面!K27)</f>
        <v/>
      </c>
      <c r="W35" s="937"/>
      <c r="X35" s="937"/>
      <c r="Y35" s="937"/>
      <c r="Z35" s="937"/>
      <c r="AA35" s="937"/>
      <c r="AB35" s="937"/>
      <c r="AC35" s="937"/>
      <c r="AD35" s="937"/>
      <c r="AE35" s="937"/>
      <c r="AF35" s="937"/>
      <c r="AL35" s="291" t="s">
        <v>668</v>
      </c>
    </row>
    <row r="36" spans="1:38" ht="6.75" customHeight="1" x14ac:dyDescent="0.15"/>
    <row r="37" spans="1:38" ht="13.5" customHeight="1" x14ac:dyDescent="0.15">
      <c r="D37" s="236"/>
      <c r="E37" s="236"/>
      <c r="F37" s="236"/>
      <c r="G37" s="236"/>
      <c r="H37" s="236"/>
      <c r="I37" s="236"/>
      <c r="J37" s="236"/>
      <c r="K37" s="236"/>
      <c r="L37" s="236"/>
      <c r="Q37" s="236"/>
      <c r="R37" s="236"/>
      <c r="S37" s="236"/>
      <c r="T37" s="236"/>
      <c r="U37" s="236"/>
    </row>
    <row r="38" spans="1:38" ht="13.5" customHeight="1" x14ac:dyDescent="0.15">
      <c r="D38" s="236"/>
      <c r="E38" s="236"/>
      <c r="F38" s="236"/>
      <c r="G38" s="236"/>
      <c r="H38" s="236"/>
      <c r="I38" s="236"/>
      <c r="J38" s="236"/>
      <c r="K38" s="236"/>
      <c r="L38" s="236"/>
      <c r="Q38" s="236"/>
      <c r="R38" s="236"/>
      <c r="S38" s="236"/>
      <c r="T38" s="236"/>
      <c r="U38" s="236"/>
      <c r="V38" s="236"/>
      <c r="W38" s="236"/>
      <c r="X38" s="236"/>
      <c r="Y38" s="236"/>
      <c r="Z38" s="236"/>
      <c r="AA38" s="236"/>
      <c r="AB38" s="236"/>
      <c r="AC38" s="236"/>
      <c r="AD38" s="236"/>
      <c r="AE38" s="236"/>
      <c r="AF38" s="236"/>
    </row>
    <row r="39" spans="1:38" ht="13.5" customHeight="1" x14ac:dyDescent="0.15">
      <c r="Q39" s="110" t="s">
        <v>122</v>
      </c>
      <c r="V39" s="937" t="str">
        <f>IF(確２面!K18="","",確２面!K18)</f>
        <v/>
      </c>
      <c r="W39" s="937"/>
      <c r="X39" s="937"/>
      <c r="Y39" s="937"/>
      <c r="Z39" s="937"/>
      <c r="AA39" s="937"/>
      <c r="AB39" s="937"/>
      <c r="AC39" s="937"/>
      <c r="AD39" s="937"/>
      <c r="AE39" s="937"/>
      <c r="AF39" s="937"/>
      <c r="AG39" s="937"/>
      <c r="AH39" s="937"/>
      <c r="AI39" s="937"/>
      <c r="AL39" s="459"/>
    </row>
    <row r="40" spans="1:38" ht="13.5" customHeight="1" x14ac:dyDescent="0.15">
      <c r="V40" s="937" t="str">
        <f>IF(確２面!K16="","",確２面!K16)</f>
        <v/>
      </c>
      <c r="W40" s="937"/>
      <c r="X40" s="937"/>
      <c r="Y40" s="937"/>
      <c r="Z40" s="937"/>
      <c r="AA40" s="937"/>
      <c r="AB40" s="937"/>
      <c r="AC40" s="937"/>
      <c r="AD40" s="937"/>
      <c r="AE40" s="937"/>
      <c r="AF40" s="937"/>
      <c r="AG40" s="289"/>
      <c r="AL40" s="291" t="s">
        <v>668</v>
      </c>
    </row>
    <row r="41" spans="1:38" ht="6.75" customHeight="1" x14ac:dyDescent="0.15">
      <c r="V41" s="292"/>
      <c r="W41" s="292"/>
      <c r="X41" s="292"/>
      <c r="Y41" s="292"/>
      <c r="Z41" s="292"/>
      <c r="AA41" s="292"/>
      <c r="AB41" s="292"/>
      <c r="AC41" s="292"/>
      <c r="AD41" s="292"/>
      <c r="AE41" s="292"/>
      <c r="AF41" s="292"/>
    </row>
    <row r="42" spans="1:38" ht="13.5" customHeight="1" x14ac:dyDescent="0.15">
      <c r="Q42" s="110" t="s">
        <v>23</v>
      </c>
      <c r="V42" s="936" t="str">
        <f>IF(確２面!K21="","",確２面!K21)</f>
        <v/>
      </c>
      <c r="W42" s="936"/>
      <c r="X42" s="936"/>
      <c r="Y42" s="936"/>
      <c r="Z42" s="936"/>
      <c r="AA42" s="936"/>
      <c r="AB42" s="936"/>
      <c r="AC42" s="936"/>
      <c r="AD42" s="936"/>
      <c r="AE42" s="936"/>
      <c r="AF42" s="936"/>
      <c r="AL42" s="291" t="s">
        <v>668</v>
      </c>
    </row>
    <row r="43" spans="1:38" ht="6.75" customHeight="1" x14ac:dyDescent="0.15">
      <c r="V43" s="293"/>
      <c r="W43" s="293"/>
      <c r="X43" s="293"/>
      <c r="Y43" s="293"/>
      <c r="Z43" s="293"/>
      <c r="AA43" s="293"/>
      <c r="AB43" s="293"/>
      <c r="AC43" s="293"/>
      <c r="AD43" s="293"/>
      <c r="AE43" s="293"/>
      <c r="AF43" s="293"/>
    </row>
    <row r="44" spans="1:38" ht="13.5" customHeight="1" x14ac:dyDescent="0.15">
      <c r="Q44" s="939" t="s">
        <v>1189</v>
      </c>
      <c r="R44" s="939"/>
      <c r="S44" s="939"/>
      <c r="T44" s="939"/>
      <c r="V44" s="938"/>
      <c r="W44" s="938"/>
      <c r="X44" s="938"/>
      <c r="Y44" s="938"/>
      <c r="Z44" s="938"/>
      <c r="AA44" s="938"/>
      <c r="AB44" s="938"/>
      <c r="AC44" s="938"/>
      <c r="AD44" s="938"/>
      <c r="AE44" s="938"/>
      <c r="AF44" s="938"/>
      <c r="AG44" s="290"/>
      <c r="AH44" s="290"/>
      <c r="AI44" s="290"/>
      <c r="AL44" s="110" t="s">
        <v>1102</v>
      </c>
    </row>
    <row r="45" spans="1:38" ht="13.5" customHeight="1" x14ac:dyDescent="0.15">
      <c r="V45" s="290"/>
      <c r="W45" s="290"/>
      <c r="X45" s="290"/>
      <c r="Y45" s="290"/>
      <c r="Z45" s="290"/>
      <c r="AA45" s="290"/>
      <c r="AB45" s="290"/>
      <c r="AC45" s="290"/>
      <c r="AD45" s="290"/>
      <c r="AE45" s="290"/>
      <c r="AF45" s="290"/>
      <c r="AG45" s="290"/>
      <c r="AH45" s="290"/>
      <c r="AI45" s="290"/>
    </row>
    <row r="46" spans="1:38" ht="13.5" customHeight="1" x14ac:dyDescent="0.15"/>
    <row r="47" spans="1:38" ht="13.5" customHeight="1" x14ac:dyDescent="0.15">
      <c r="A47" s="253" t="s">
        <v>257</v>
      </c>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62"/>
    </row>
    <row r="48" spans="1:38" ht="13.5" customHeight="1" x14ac:dyDescent="0.15">
      <c r="A48" s="267"/>
      <c r="AI48" s="266"/>
    </row>
    <row r="49" spans="1:39" ht="13.5" customHeight="1" x14ac:dyDescent="0.15">
      <c r="A49" s="267"/>
      <c r="AI49" s="266"/>
    </row>
    <row r="50" spans="1:39" ht="13.5" customHeight="1" x14ac:dyDescent="0.15">
      <c r="A50" s="267"/>
      <c r="S50" s="263"/>
      <c r="T50" s="263"/>
      <c r="U50" s="263"/>
      <c r="V50" s="263"/>
      <c r="W50" s="263"/>
      <c r="X50" s="263"/>
      <c r="Y50" s="263"/>
      <c r="Z50" s="263"/>
      <c r="AI50" s="264"/>
    </row>
    <row r="51" spans="1:39" ht="13.5" customHeight="1" x14ac:dyDescent="0.15">
      <c r="A51" s="300" t="s">
        <v>124</v>
      </c>
      <c r="B51" s="301"/>
      <c r="C51" s="301"/>
      <c r="D51" s="301"/>
      <c r="E51" s="301"/>
      <c r="F51" s="301"/>
      <c r="G51" s="301"/>
      <c r="H51" s="301"/>
      <c r="I51" s="302"/>
      <c r="J51" s="300" t="s">
        <v>256</v>
      </c>
      <c r="K51" s="301"/>
      <c r="L51" s="301"/>
      <c r="M51" s="301"/>
      <c r="N51" s="301"/>
      <c r="O51" s="301"/>
      <c r="P51" s="301"/>
      <c r="Q51" s="301"/>
      <c r="R51" s="302"/>
      <c r="S51" s="300" t="s">
        <v>123</v>
      </c>
      <c r="T51" s="301"/>
      <c r="U51" s="301"/>
      <c r="V51" s="301"/>
      <c r="W51" s="301"/>
      <c r="X51" s="301"/>
      <c r="Y51" s="301"/>
      <c r="Z51" s="302"/>
      <c r="AA51" s="303" t="s">
        <v>10</v>
      </c>
      <c r="AB51" s="304"/>
      <c r="AC51" s="304"/>
      <c r="AD51" s="304"/>
      <c r="AE51" s="304"/>
      <c r="AF51" s="304"/>
      <c r="AG51" s="304"/>
      <c r="AH51" s="304"/>
      <c r="AI51" s="305"/>
    </row>
    <row r="52" spans="1:39" ht="13.5" customHeight="1" x14ac:dyDescent="0.15">
      <c r="A52" s="306"/>
      <c r="B52" s="307"/>
      <c r="C52" s="307"/>
      <c r="D52" s="307"/>
      <c r="E52" s="307"/>
      <c r="F52" s="307"/>
      <c r="G52" s="307"/>
      <c r="H52" s="307"/>
      <c r="I52" s="308"/>
      <c r="J52" s="306"/>
      <c r="K52" s="307"/>
      <c r="L52" s="307"/>
      <c r="M52" s="307"/>
      <c r="N52" s="307"/>
      <c r="O52" s="307"/>
      <c r="P52" s="307"/>
      <c r="Q52" s="307"/>
      <c r="R52" s="308"/>
      <c r="S52" s="309"/>
      <c r="T52" s="310"/>
      <c r="U52" s="310"/>
      <c r="V52" s="310"/>
      <c r="W52" s="310"/>
      <c r="X52" s="310"/>
      <c r="Y52" s="310"/>
      <c r="Z52" s="470"/>
      <c r="AA52" s="311"/>
      <c r="AB52" s="312"/>
      <c r="AC52" s="312"/>
      <c r="AD52" s="312"/>
      <c r="AE52" s="312"/>
      <c r="AF52" s="312"/>
      <c r="AG52" s="312"/>
      <c r="AH52" s="312"/>
      <c r="AI52" s="313"/>
    </row>
    <row r="53" spans="1:39" ht="13.5" customHeight="1" x14ac:dyDescent="0.15">
      <c r="A53" s="933" t="s">
        <v>965</v>
      </c>
      <c r="B53" s="934"/>
      <c r="C53" s="934"/>
      <c r="D53" s="934"/>
      <c r="E53" s="934"/>
      <c r="F53" s="934"/>
      <c r="G53" s="934"/>
      <c r="H53" s="934"/>
      <c r="I53" s="935"/>
      <c r="J53" s="300"/>
      <c r="K53" s="301"/>
      <c r="L53" s="301"/>
      <c r="M53" s="301"/>
      <c r="N53" s="301"/>
      <c r="O53" s="301"/>
      <c r="P53" s="301"/>
      <c r="Q53" s="301"/>
      <c r="R53" s="302"/>
      <c r="S53" s="314" t="s">
        <v>277</v>
      </c>
      <c r="T53" s="315"/>
      <c r="U53" s="315"/>
      <c r="V53" s="315"/>
      <c r="W53" s="315"/>
      <c r="X53" s="315"/>
      <c r="Y53" s="315"/>
      <c r="Z53" s="316"/>
      <c r="AA53" s="933" t="s">
        <v>965</v>
      </c>
      <c r="AB53" s="934"/>
      <c r="AC53" s="934"/>
      <c r="AD53" s="934"/>
      <c r="AE53" s="934"/>
      <c r="AF53" s="934"/>
      <c r="AG53" s="934"/>
      <c r="AH53" s="934"/>
      <c r="AI53" s="935"/>
    </row>
    <row r="54" spans="1:39" ht="13.5" customHeight="1" x14ac:dyDescent="0.15">
      <c r="A54" s="902"/>
      <c r="B54" s="903"/>
      <c r="C54" s="903"/>
      <c r="D54" s="903"/>
      <c r="E54" s="903"/>
      <c r="F54" s="903"/>
      <c r="G54" s="903"/>
      <c r="H54" s="903"/>
      <c r="I54" s="904"/>
      <c r="J54" s="309"/>
      <c r="K54" s="310"/>
      <c r="L54" s="310"/>
      <c r="M54" s="310"/>
      <c r="N54" s="310"/>
      <c r="O54" s="310"/>
      <c r="P54" s="310"/>
      <c r="Q54" s="310"/>
      <c r="R54" s="317"/>
      <c r="S54" s="318"/>
      <c r="T54" s="319"/>
      <c r="U54" s="319"/>
      <c r="V54" s="319"/>
      <c r="W54" s="319"/>
      <c r="X54" s="319"/>
      <c r="Y54" s="319"/>
      <c r="Z54" s="320"/>
      <c r="AA54" s="914"/>
      <c r="AB54" s="915"/>
      <c r="AC54" s="915"/>
      <c r="AD54" s="915"/>
      <c r="AE54" s="915"/>
      <c r="AF54" s="915"/>
      <c r="AG54" s="915"/>
      <c r="AH54" s="915"/>
      <c r="AI54" s="916"/>
    </row>
    <row r="55" spans="1:39" ht="13.5" customHeight="1" x14ac:dyDescent="0.15">
      <c r="A55" s="905"/>
      <c r="B55" s="906"/>
      <c r="C55" s="906"/>
      <c r="D55" s="906"/>
      <c r="E55" s="906"/>
      <c r="F55" s="906"/>
      <c r="G55" s="906"/>
      <c r="H55" s="906"/>
      <c r="I55" s="907"/>
      <c r="J55" s="309"/>
      <c r="K55" s="310"/>
      <c r="L55" s="310"/>
      <c r="M55" s="310"/>
      <c r="N55" s="310"/>
      <c r="O55" s="310"/>
      <c r="P55" s="310"/>
      <c r="Q55" s="310"/>
      <c r="R55" s="317"/>
      <c r="S55" s="318"/>
      <c r="T55" s="319"/>
      <c r="U55" s="319"/>
      <c r="V55" s="319"/>
      <c r="W55" s="319"/>
      <c r="X55" s="319"/>
      <c r="Y55" s="319"/>
      <c r="Z55" s="320"/>
      <c r="AA55" s="917"/>
      <c r="AB55" s="918"/>
      <c r="AC55" s="918"/>
      <c r="AD55" s="918"/>
      <c r="AE55" s="918"/>
      <c r="AF55" s="918"/>
      <c r="AG55" s="918"/>
      <c r="AH55" s="918"/>
      <c r="AI55" s="919"/>
      <c r="AM55" s="576"/>
    </row>
    <row r="56" spans="1:39" ht="13.5" customHeight="1" x14ac:dyDescent="0.15">
      <c r="A56" s="300" t="s">
        <v>806</v>
      </c>
      <c r="B56" s="301"/>
      <c r="C56" s="301"/>
      <c r="D56" s="301"/>
      <c r="E56" s="301"/>
      <c r="F56" s="301"/>
      <c r="G56" s="301"/>
      <c r="H56" s="301"/>
      <c r="I56" s="321" t="s">
        <v>807</v>
      </c>
      <c r="J56" s="309"/>
      <c r="K56" s="310"/>
      <c r="L56" s="310"/>
      <c r="M56" s="310"/>
      <c r="N56" s="310"/>
      <c r="O56" s="310"/>
      <c r="P56" s="310"/>
      <c r="Q56" s="310"/>
      <c r="R56" s="317"/>
      <c r="S56" s="318"/>
      <c r="T56" s="319"/>
      <c r="U56" s="319"/>
      <c r="V56" s="319"/>
      <c r="W56" s="319"/>
      <c r="X56" s="319"/>
      <c r="Y56" s="319"/>
      <c r="Z56" s="320"/>
      <c r="AA56" s="300" t="s">
        <v>808</v>
      </c>
      <c r="AB56" s="301"/>
      <c r="AC56" s="301"/>
      <c r="AD56" s="301"/>
      <c r="AE56" s="301"/>
      <c r="AF56" s="301"/>
      <c r="AG56" s="301"/>
      <c r="AH56" s="301"/>
      <c r="AI56" s="321" t="s">
        <v>807</v>
      </c>
    </row>
    <row r="57" spans="1:39" ht="13.5" customHeight="1" x14ac:dyDescent="0.15">
      <c r="A57" s="908"/>
      <c r="B57" s="909"/>
      <c r="C57" s="909"/>
      <c r="D57" s="909"/>
      <c r="E57" s="909"/>
      <c r="F57" s="909"/>
      <c r="G57" s="909"/>
      <c r="H57" s="909"/>
      <c r="I57" s="910"/>
      <c r="J57" s="309"/>
      <c r="K57" s="310"/>
      <c r="L57" s="310"/>
      <c r="M57" s="310"/>
      <c r="N57" s="310"/>
      <c r="O57" s="310"/>
      <c r="P57" s="310"/>
      <c r="Q57" s="310"/>
      <c r="R57" s="317"/>
      <c r="S57" s="318"/>
      <c r="T57" s="319"/>
      <c r="U57" s="319"/>
      <c r="V57" s="319"/>
      <c r="W57" s="319"/>
      <c r="X57" s="319"/>
      <c r="Y57" s="319"/>
      <c r="Z57" s="320"/>
      <c r="AA57" s="908"/>
      <c r="AB57" s="909"/>
      <c r="AC57" s="909"/>
      <c r="AD57" s="909"/>
      <c r="AE57" s="909"/>
      <c r="AF57" s="909"/>
      <c r="AG57" s="909"/>
      <c r="AH57" s="909"/>
      <c r="AI57" s="910"/>
      <c r="AM57" s="577"/>
    </row>
    <row r="58" spans="1:39" ht="13.5" customHeight="1" x14ac:dyDescent="0.15">
      <c r="A58" s="911"/>
      <c r="B58" s="912"/>
      <c r="C58" s="912"/>
      <c r="D58" s="912"/>
      <c r="E58" s="912"/>
      <c r="F58" s="912"/>
      <c r="G58" s="912"/>
      <c r="H58" s="912"/>
      <c r="I58" s="913"/>
      <c r="J58" s="309"/>
      <c r="K58" s="310"/>
      <c r="L58" s="310"/>
      <c r="M58" s="310"/>
      <c r="N58" s="310"/>
      <c r="O58" s="310"/>
      <c r="P58" s="310"/>
      <c r="Q58" s="310"/>
      <c r="R58" s="317"/>
      <c r="S58" s="318"/>
      <c r="T58" s="319"/>
      <c r="U58" s="319"/>
      <c r="V58" s="319"/>
      <c r="W58" s="319"/>
      <c r="X58" s="319"/>
      <c r="Y58" s="319"/>
      <c r="Z58" s="320"/>
      <c r="AA58" s="911"/>
      <c r="AB58" s="912"/>
      <c r="AC58" s="912"/>
      <c r="AD58" s="912"/>
      <c r="AE58" s="912"/>
      <c r="AF58" s="912"/>
      <c r="AG58" s="912"/>
      <c r="AH58" s="912"/>
      <c r="AI58" s="913"/>
      <c r="AM58" s="577"/>
    </row>
    <row r="59" spans="1:39" ht="13.5" customHeight="1" x14ac:dyDescent="0.15">
      <c r="A59" s="300" t="s">
        <v>1067</v>
      </c>
      <c r="B59" s="301"/>
      <c r="C59" s="301"/>
      <c r="D59" s="301"/>
      <c r="E59" s="301"/>
      <c r="F59" s="301"/>
      <c r="G59" s="301"/>
      <c r="H59" s="301"/>
      <c r="I59" s="302"/>
      <c r="J59" s="309"/>
      <c r="K59" s="310"/>
      <c r="L59" s="310"/>
      <c r="M59" s="310"/>
      <c r="N59" s="310"/>
      <c r="O59" s="310"/>
      <c r="P59" s="310"/>
      <c r="Q59" s="310"/>
      <c r="R59" s="317"/>
      <c r="S59" s="318"/>
      <c r="T59" s="319"/>
      <c r="U59" s="319"/>
      <c r="V59" s="319"/>
      <c r="W59" s="319"/>
      <c r="X59" s="319"/>
      <c r="Y59" s="319"/>
      <c r="Z59" s="320"/>
      <c r="AA59" s="300" t="s">
        <v>1067</v>
      </c>
      <c r="AB59" s="322"/>
      <c r="AC59" s="322"/>
      <c r="AD59" s="322"/>
      <c r="AE59" s="322"/>
      <c r="AF59" s="322"/>
      <c r="AG59" s="322"/>
      <c r="AH59" s="322"/>
      <c r="AI59" s="323"/>
    </row>
    <row r="60" spans="1:39" ht="13.5" customHeight="1" x14ac:dyDescent="0.15">
      <c r="A60" s="309"/>
      <c r="B60" s="310"/>
      <c r="C60" s="310"/>
      <c r="D60" s="310"/>
      <c r="E60" s="310"/>
      <c r="F60" s="310"/>
      <c r="G60" s="310"/>
      <c r="H60" s="310"/>
      <c r="I60" s="317"/>
      <c r="J60" s="309"/>
      <c r="K60" s="310"/>
      <c r="L60" s="310"/>
      <c r="M60" s="310"/>
      <c r="N60" s="310"/>
      <c r="O60" s="310"/>
      <c r="P60" s="310"/>
      <c r="Q60" s="310"/>
      <c r="R60" s="317"/>
      <c r="S60" s="318"/>
      <c r="T60" s="319"/>
      <c r="U60" s="319"/>
      <c r="V60" s="319"/>
      <c r="W60" s="319"/>
      <c r="X60" s="319"/>
      <c r="Y60" s="319"/>
      <c r="Z60" s="320"/>
      <c r="AA60" s="324"/>
      <c r="AB60" s="325"/>
      <c r="AC60" s="325"/>
      <c r="AD60" s="325"/>
      <c r="AE60" s="325"/>
      <c r="AF60" s="325"/>
      <c r="AG60" s="325"/>
      <c r="AH60" s="325"/>
      <c r="AI60" s="326"/>
    </row>
    <row r="61" spans="1:39" ht="13.5" customHeight="1" x14ac:dyDescent="0.15">
      <c r="A61" s="306"/>
      <c r="B61" s="307"/>
      <c r="C61" s="307"/>
      <c r="D61" s="307"/>
      <c r="E61" s="307"/>
      <c r="F61" s="307"/>
      <c r="G61" s="307"/>
      <c r="H61" s="307"/>
      <c r="I61" s="308"/>
      <c r="J61" s="306"/>
      <c r="K61" s="307"/>
      <c r="L61" s="307"/>
      <c r="M61" s="307"/>
      <c r="N61" s="307"/>
      <c r="O61" s="307"/>
      <c r="P61" s="307"/>
      <c r="Q61" s="307"/>
      <c r="R61" s="308"/>
      <c r="S61" s="327"/>
      <c r="T61" s="328"/>
      <c r="U61" s="328"/>
      <c r="V61" s="328"/>
      <c r="W61" s="328"/>
      <c r="X61" s="328"/>
      <c r="Y61" s="328"/>
      <c r="Z61" s="329"/>
      <c r="AA61" s="330"/>
      <c r="AB61" s="331"/>
      <c r="AC61" s="331"/>
      <c r="AD61" s="331"/>
      <c r="AE61" s="331"/>
      <c r="AF61" s="331"/>
      <c r="AG61" s="331"/>
      <c r="AH61" s="331"/>
      <c r="AI61" s="332"/>
    </row>
    <row r="62" spans="1:39" ht="13.5" customHeight="1" x14ac:dyDescent="0.15"/>
    <row r="63" spans="1:39" ht="13.5" customHeight="1" x14ac:dyDescent="0.15"/>
    <row r="64" spans="1:39" ht="13.5" customHeight="1" x14ac:dyDescent="0.15"/>
    <row r="65" spans="35:37" ht="13.5" customHeight="1" x14ac:dyDescent="0.15"/>
    <row r="66" spans="35:37" ht="13.5" customHeight="1" x14ac:dyDescent="0.15"/>
    <row r="67" spans="35:37" ht="13.5" customHeight="1" x14ac:dyDescent="0.15"/>
    <row r="68" spans="35:37" ht="13.5" customHeight="1" thickBot="1" x14ac:dyDescent="0.2">
      <c r="AJ68" s="346"/>
      <c r="AK68" s="346"/>
    </row>
    <row r="69" spans="35:37" ht="13.5" customHeight="1" thickTop="1" x14ac:dyDescent="0.15">
      <c r="AI69" s="345"/>
    </row>
    <row r="70" spans="35:37" ht="13.5" customHeight="1" x14ac:dyDescent="0.15">
      <c r="AI70" s="345"/>
    </row>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sheetData>
  <sheetProtection algorithmName="SHA-512" hashValue="RX3m62OdzdQr55sVaTa3psu+DtTeHlYXPvRIYLE/KNF/nASvSVeWzslAGXm7vdQqw8nM7tBmqIcipWUtboyHVA==" saltValue="gkWGLIUNU5jikhhfU6EgHg==" spinCount="100000" sheet="1" objects="1" scenarios="1"/>
  <protectedRanges>
    <protectedRange sqref="Q44:T44" name="範囲3"/>
    <protectedRange sqref="X22 AA22 AD22 V44" name="範囲1"/>
    <protectedRange sqref="A54 A57 AA54 AA57" name="範囲2"/>
  </protectedRanges>
  <mergeCells count="22">
    <mergeCell ref="A3:AI5"/>
    <mergeCell ref="A7:AI7"/>
    <mergeCell ref="V22:W22"/>
    <mergeCell ref="X22:Y22"/>
    <mergeCell ref="AA22:AB22"/>
    <mergeCell ref="AD22:AE22"/>
    <mergeCell ref="V26:AI26"/>
    <mergeCell ref="V28:AI28"/>
    <mergeCell ref="V30:AI30"/>
    <mergeCell ref="V32:AI32"/>
    <mergeCell ref="V39:AI39"/>
    <mergeCell ref="V35:AF35"/>
    <mergeCell ref="V42:AF42"/>
    <mergeCell ref="V40:AF40"/>
    <mergeCell ref="V44:AF44"/>
    <mergeCell ref="Q44:T44"/>
    <mergeCell ref="A54:I55"/>
    <mergeCell ref="A57:I58"/>
    <mergeCell ref="AA54:AI55"/>
    <mergeCell ref="AA57:AI58"/>
    <mergeCell ref="A53:I53"/>
    <mergeCell ref="AA53:AI53"/>
  </mergeCells>
  <phoneticPr fontId="2"/>
  <conditionalFormatting sqref="V44:AF44">
    <cfRule type="containsBlanks" dxfId="23" priority="2">
      <formula>LEN(TRIM(V44))=0</formula>
    </cfRule>
  </conditionalFormatting>
  <dataValidations disablePrompts="1" count="4">
    <dataValidation imeMode="hiragana" allowBlank="1" showInputMessage="1" showErrorMessage="1" sqref="U26:U27 U35 D28:D33 Q37:T38 D37:L38" xr:uid="{00000000-0002-0000-0300-000000000000}"/>
    <dataValidation type="textLength" imeMode="halfAlpha" allowBlank="1" showInputMessage="1" showErrorMessage="1" sqref="V42:AF42 V45" xr:uid="{00000000-0002-0000-0300-000001000000}">
      <formula1>1</formula1>
      <formula2>15</formula2>
    </dataValidation>
    <dataValidation type="list" allowBlank="1" showInputMessage="1" showErrorMessage="1" sqref="Q44:T44" xr:uid="{00000000-0002-0000-0300-000002000000}">
      <formula1>"Fax番号,E-mail"</formula1>
    </dataValidation>
    <dataValidation type="textLength" imeMode="halfAlpha" allowBlank="1" showInputMessage="1" showErrorMessage="1" sqref="V44:AF44" xr:uid="{A2102E0C-AA2F-4025-8768-ED347092F025}">
      <formula1>1</formula1>
      <formula2>30</formula2>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207"/>
  <sheetViews>
    <sheetView showWhiteSpace="0" view="pageBreakPreview" zoomScaleNormal="100" zoomScaleSheetLayoutView="100" workbookViewId="0">
      <selection activeCell="AI3" sqref="AI3"/>
    </sheetView>
  </sheetViews>
  <sheetFormatPr defaultColWidth="4.125" defaultRowHeight="12.75" x14ac:dyDescent="0.15"/>
  <cols>
    <col min="1" max="37" width="2.625" style="134" customWidth="1"/>
    <col min="38" max="46" width="5.75" style="134" customWidth="1"/>
    <col min="47" max="47" width="5.75" style="230" customWidth="1"/>
    <col min="48" max="75" width="5.75" style="134" customWidth="1"/>
    <col min="76" max="16384" width="4.125" style="134"/>
  </cols>
  <sheetData>
    <row r="1" spans="1:39" ht="13.5" customHeight="1" x14ac:dyDescent="0.15">
      <c r="A1" s="946" t="s">
        <v>246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9" ht="13.5"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L2" s="199" t="s">
        <v>633</v>
      </c>
      <c r="AM2" s="199"/>
    </row>
    <row r="3" spans="1:39" x14ac:dyDescent="0.15">
      <c r="A3" s="134" t="s">
        <v>157</v>
      </c>
      <c r="AL3" s="199" t="s">
        <v>634</v>
      </c>
      <c r="AM3" s="199"/>
    </row>
    <row r="4" spans="1:39" ht="6"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9" ht="6" customHeigh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row>
    <row r="6" spans="1:39" x14ac:dyDescent="0.15">
      <c r="A6" s="134" t="s">
        <v>158</v>
      </c>
    </row>
    <row r="7" spans="1:39" x14ac:dyDescent="0.15">
      <c r="C7" s="134" t="s">
        <v>69</v>
      </c>
      <c r="K7" s="944"/>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9" x14ac:dyDescent="0.15">
      <c r="C8" s="134" t="s">
        <v>70</v>
      </c>
      <c r="H8" s="136" t="str">
        <f>IF(概１面!H13="","",概１面!H13)</f>
        <v/>
      </c>
      <c r="I8" s="136"/>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L8" s="134" t="s">
        <v>512</v>
      </c>
    </row>
    <row r="9" spans="1:39" x14ac:dyDescent="0.15">
      <c r="C9" s="134" t="s">
        <v>71</v>
      </c>
      <c r="H9" s="178" t="str">
        <f>IF(概１面!H14="","",概１面!H14)</f>
        <v/>
      </c>
      <c r="I9" s="178"/>
      <c r="K9" s="944"/>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9" x14ac:dyDescent="0.15">
      <c r="C10" s="134" t="s">
        <v>72</v>
      </c>
      <c r="H10" s="136" t="str">
        <f>IF(概１面!H15="","",概１面!H15)</f>
        <v/>
      </c>
      <c r="I10" s="136"/>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9" x14ac:dyDescent="0.15">
      <c r="C11" s="134" t="s">
        <v>73</v>
      </c>
      <c r="H11" s="136"/>
      <c r="I11" s="136"/>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row>
    <row r="12" spans="1:39" ht="6"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9" ht="6"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9" x14ac:dyDescent="0.15">
      <c r="A14" s="134" t="s">
        <v>159</v>
      </c>
    </row>
    <row r="15" spans="1:39" ht="13.5" thickBot="1" x14ac:dyDescent="0.2">
      <c r="C15" s="134" t="s">
        <v>74</v>
      </c>
      <c r="J15" s="135" t="s">
        <v>13</v>
      </c>
      <c r="K15" s="946" t="str">
        <f>IF($AM$16="","",VLOOKUP($AM$16,業者date!$B$9:$AF$18,5,TRUE))</f>
        <v/>
      </c>
      <c r="L15" s="946"/>
      <c r="M15" s="134" t="s">
        <v>77</v>
      </c>
      <c r="R15" s="135" t="s">
        <v>13</v>
      </c>
      <c r="S15" s="947" t="str">
        <f>IF($AM$16="","",VLOOKUP($AM$16,業者date!$B$9:$AF$18,6,TRUE))</f>
        <v/>
      </c>
      <c r="T15" s="947" t="s">
        <v>355</v>
      </c>
      <c r="U15" s="947" t="s">
        <v>355</v>
      </c>
      <c r="V15" s="947" t="s">
        <v>355</v>
      </c>
      <c r="W15" s="134" t="s">
        <v>83</v>
      </c>
      <c r="AB15" s="946" t="str">
        <f>IF($AM$16="","",VLOOKUP($AM$16,業者date!$B$9:$AF$18,8,TRUE))</f>
        <v/>
      </c>
      <c r="AC15" s="946"/>
      <c r="AD15" s="946"/>
      <c r="AE15" s="946"/>
      <c r="AF15" s="946"/>
      <c r="AG15" s="946"/>
      <c r="AH15" s="134" t="s">
        <v>160</v>
      </c>
      <c r="AM15" s="134" t="s">
        <v>1238</v>
      </c>
    </row>
    <row r="16" spans="1:39" x14ac:dyDescent="0.15">
      <c r="C16" s="134" t="s">
        <v>70</v>
      </c>
      <c r="K16" s="948" t="str">
        <f>IF($AM$16="","",VLOOKUP($AM$16,業者date!$B$9:$AF$18,2,TRUE))</f>
        <v/>
      </c>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c r="AM16" s="951"/>
    </row>
    <row r="17" spans="1:39" ht="13.5" thickBot="1" x14ac:dyDescent="0.2">
      <c r="C17" s="134" t="s">
        <v>81</v>
      </c>
      <c r="J17" s="135" t="s">
        <v>13</v>
      </c>
      <c r="K17" s="946" t="str">
        <f>IF($AM$16="","",VLOOKUP($AM$16,業者date!$B$9:$AF$18,10,TRUE))</f>
        <v/>
      </c>
      <c r="L17" s="946"/>
      <c r="M17" s="134" t="s">
        <v>76</v>
      </c>
      <c r="R17" s="135" t="s">
        <v>13</v>
      </c>
      <c r="S17" s="946" t="str">
        <f>IF($AM$16="","",VLOOKUP($AM$16,業者date!$B$9:$AF$18,11,TRUE))</f>
        <v/>
      </c>
      <c r="T17" s="946" t="s">
        <v>355</v>
      </c>
      <c r="U17" s="946" t="s">
        <v>355</v>
      </c>
      <c r="V17" s="946" t="s">
        <v>355</v>
      </c>
      <c r="W17" s="134" t="s">
        <v>75</v>
      </c>
      <c r="AB17" s="946" t="str">
        <f>IF($AM$16="","",VLOOKUP($AM$16,業者date!$B$9:$AF$18,13,TRUE))</f>
        <v/>
      </c>
      <c r="AC17" s="946"/>
      <c r="AD17" s="946"/>
      <c r="AE17" s="946"/>
      <c r="AF17" s="946"/>
      <c r="AG17" s="946"/>
      <c r="AH17" s="134" t="s">
        <v>160</v>
      </c>
      <c r="AM17" s="952"/>
    </row>
    <row r="18" spans="1:39" x14ac:dyDescent="0.15">
      <c r="H18" s="134" t="str">
        <f>IF(概１面!H23="","",概１面!H23)</f>
        <v/>
      </c>
      <c r="K18" s="948" t="str">
        <f>IF($AM$16="","",VLOOKUP($AM$16,業者date!$B$9:$AF$18,15,TRUE))</f>
        <v/>
      </c>
      <c r="L18" s="948"/>
      <c r="M18" s="948"/>
      <c r="N18" s="948"/>
      <c r="O18" s="948"/>
      <c r="P18" s="948"/>
      <c r="Q18" s="948"/>
      <c r="R18" s="948"/>
      <c r="S18" s="948"/>
      <c r="T18" s="948"/>
      <c r="U18" s="948"/>
      <c r="V18" s="948"/>
      <c r="W18" s="948"/>
      <c r="X18" s="948"/>
      <c r="Y18" s="948"/>
      <c r="Z18" s="948"/>
      <c r="AA18" s="948"/>
      <c r="AB18" s="948"/>
      <c r="AC18" s="948"/>
      <c r="AD18" s="948"/>
      <c r="AE18" s="948"/>
      <c r="AF18" s="948"/>
      <c r="AG18" s="948"/>
      <c r="AH18" s="948"/>
      <c r="AI18" s="948"/>
    </row>
    <row r="19" spans="1:39" x14ac:dyDescent="0.15">
      <c r="C19" s="134" t="s">
        <v>78</v>
      </c>
      <c r="H19" s="134" t="str">
        <f>IF(概１面!H24="","",概１面!H24)</f>
        <v/>
      </c>
      <c r="J19" s="136"/>
      <c r="K19" s="948" t="str">
        <f>IF($AM$16="","",VLOOKUP($AM$16,業者date!$B$9:$AF$18,20,TRUE))</f>
        <v/>
      </c>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row>
    <row r="20" spans="1:39" x14ac:dyDescent="0.15">
      <c r="C20" s="134" t="s">
        <v>79</v>
      </c>
      <c r="H20" s="134" t="str">
        <f>IF(概１面!H25="","",概１面!H25)</f>
        <v/>
      </c>
      <c r="K20" s="948" t="str">
        <f>IF($AM$16="","",VLOOKUP($AM$16,業者date!$B$9:$AF$18,22,TRUE))</f>
        <v/>
      </c>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row>
    <row r="21" spans="1:39" x14ac:dyDescent="0.15">
      <c r="C21" s="134" t="s">
        <v>80</v>
      </c>
      <c r="H21" s="134" t="str">
        <f>IF(概１面!H26="","",概１面!H26)</f>
        <v/>
      </c>
      <c r="K21" s="948" t="str">
        <f>IF($AM$16="","",VLOOKUP($AM$16,業者date!$B$9:$AF$18,29,TRUE))</f>
        <v/>
      </c>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row>
    <row r="22" spans="1:39" ht="6"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9" ht="6"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9" x14ac:dyDescent="0.15">
      <c r="A24" s="134" t="s">
        <v>161</v>
      </c>
    </row>
    <row r="25" spans="1:39" x14ac:dyDescent="0.15">
      <c r="A25" s="134" t="s">
        <v>3</v>
      </c>
    </row>
    <row r="26" spans="1:39" ht="13.5" thickBot="1" x14ac:dyDescent="0.2">
      <c r="C26" s="134" t="s">
        <v>74</v>
      </c>
      <c r="H26" s="179"/>
      <c r="I26" s="135"/>
      <c r="J26" s="135" t="s">
        <v>13</v>
      </c>
      <c r="K26" s="946" t="str">
        <f>IF($AM$27="","",VLOOKUP($AM$27,業者date!$B$9:$AF$18,5,TRUE))</f>
        <v/>
      </c>
      <c r="L26" s="946"/>
      <c r="M26" s="134" t="s">
        <v>77</v>
      </c>
      <c r="R26" s="135" t="s">
        <v>13</v>
      </c>
      <c r="S26" s="947" t="str">
        <f>IF($AM$27="","",VLOOKUP($AM$27,業者date!$B$9:$AF$18,6,TRUE))</f>
        <v/>
      </c>
      <c r="T26" s="947" t="s">
        <v>355</v>
      </c>
      <c r="U26" s="947" t="s">
        <v>355</v>
      </c>
      <c r="V26" s="947" t="s">
        <v>355</v>
      </c>
      <c r="W26" s="134" t="s">
        <v>83</v>
      </c>
      <c r="AB26" s="946" t="str">
        <f>IF($AM$27="","",VLOOKUP($AM$27,業者date!$B$9:$AF$18,8,TRUE))</f>
        <v/>
      </c>
      <c r="AC26" s="946"/>
      <c r="AD26" s="946"/>
      <c r="AE26" s="946"/>
      <c r="AF26" s="946"/>
      <c r="AG26" s="946"/>
      <c r="AH26" s="134" t="s">
        <v>160</v>
      </c>
      <c r="AM26" s="134" t="s">
        <v>1238</v>
      </c>
    </row>
    <row r="27" spans="1:39" x14ac:dyDescent="0.15">
      <c r="C27" s="134" t="s">
        <v>70</v>
      </c>
      <c r="K27" s="948" t="str">
        <f>IF($AM$27="","",VLOOKUP($AM$27,業者date!$B$9:$AF$18,2,TRUE))</f>
        <v/>
      </c>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c r="AM27" s="951"/>
    </row>
    <row r="28" spans="1:39" ht="13.5" thickBot="1" x14ac:dyDescent="0.2">
      <c r="C28" s="134" t="s">
        <v>81</v>
      </c>
      <c r="H28" s="179"/>
      <c r="I28" s="135"/>
      <c r="J28" s="135" t="s">
        <v>13</v>
      </c>
      <c r="K28" s="946" t="str">
        <f>IF($AM$27="","",VLOOKUP($AM$27,業者date!$B$9:$AF$18,10,TRUE))</f>
        <v/>
      </c>
      <c r="L28" s="946"/>
      <c r="M28" s="134" t="s">
        <v>76</v>
      </c>
      <c r="R28" s="135" t="s">
        <v>13</v>
      </c>
      <c r="S28" s="946" t="str">
        <f>IF($AM$27="","",VLOOKUP($AM$27,業者date!$B$9:$AF$18,11,TRUE))</f>
        <v/>
      </c>
      <c r="T28" s="946" t="s">
        <v>355</v>
      </c>
      <c r="U28" s="946" t="s">
        <v>355</v>
      </c>
      <c r="V28" s="946" t="s">
        <v>355</v>
      </c>
      <c r="W28" s="134" t="s">
        <v>75</v>
      </c>
      <c r="AB28" s="946" t="str">
        <f>IF($AM$27="","",VLOOKUP($AM$27,業者date!$B$9:$AF$18,13,TRUE))</f>
        <v/>
      </c>
      <c r="AC28" s="946"/>
      <c r="AD28" s="946"/>
      <c r="AE28" s="946"/>
      <c r="AF28" s="946"/>
      <c r="AG28" s="946"/>
      <c r="AH28" s="134" t="s">
        <v>160</v>
      </c>
      <c r="AM28" s="952"/>
    </row>
    <row r="29" spans="1:39" x14ac:dyDescent="0.15">
      <c r="K29" s="948" t="str">
        <f>IF($AM$27="","",VLOOKUP($AM$27,業者date!$B$9:$AF$18,15,TRUE))</f>
        <v/>
      </c>
      <c r="L29" s="948"/>
      <c r="M29" s="948"/>
      <c r="N29" s="948"/>
      <c r="O29" s="948"/>
      <c r="P29" s="948"/>
      <c r="Q29" s="948"/>
      <c r="R29" s="948"/>
      <c r="S29" s="948"/>
      <c r="T29" s="948"/>
      <c r="U29" s="948"/>
      <c r="V29" s="948"/>
      <c r="W29" s="948"/>
      <c r="X29" s="948"/>
      <c r="Y29" s="948"/>
      <c r="Z29" s="948"/>
      <c r="AA29" s="948"/>
      <c r="AB29" s="948"/>
      <c r="AC29" s="948"/>
      <c r="AD29" s="948"/>
      <c r="AE29" s="948"/>
      <c r="AF29" s="948"/>
      <c r="AG29" s="948"/>
      <c r="AH29" s="948"/>
      <c r="AI29" s="948"/>
    </row>
    <row r="30" spans="1:39" x14ac:dyDescent="0.15">
      <c r="C30" s="134" t="s">
        <v>78</v>
      </c>
      <c r="K30" s="948" t="str">
        <f>IF($AM$27="","",VLOOKUP($AM$27,業者date!$B$9:$AF$18,20,TRUE))</f>
        <v/>
      </c>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row>
    <row r="31" spans="1:39" x14ac:dyDescent="0.15">
      <c r="C31" s="134" t="s">
        <v>79</v>
      </c>
      <c r="K31" s="948" t="str">
        <f>IF($AM$27="","",VLOOKUP($AM$27,業者date!$B$9:$AF$18,22,TRUE))</f>
        <v/>
      </c>
      <c r="L31" s="948"/>
      <c r="M31" s="948"/>
      <c r="N31" s="948"/>
      <c r="O31" s="948"/>
      <c r="P31" s="948"/>
      <c r="Q31" s="948"/>
      <c r="R31" s="948"/>
      <c r="S31" s="948"/>
      <c r="T31" s="948"/>
      <c r="U31" s="948"/>
      <c r="V31" s="948"/>
      <c r="W31" s="948"/>
      <c r="X31" s="948"/>
      <c r="Y31" s="948"/>
      <c r="Z31" s="948"/>
      <c r="AA31" s="948"/>
      <c r="AB31" s="948"/>
      <c r="AC31" s="948"/>
      <c r="AD31" s="948"/>
      <c r="AE31" s="948"/>
      <c r="AF31" s="948"/>
      <c r="AG31" s="948"/>
      <c r="AH31" s="948"/>
      <c r="AI31" s="948"/>
    </row>
    <row r="32" spans="1:39" x14ac:dyDescent="0.15">
      <c r="C32" s="134" t="s">
        <v>80</v>
      </c>
      <c r="K32" s="948" t="str">
        <f>IF($AM$27="","",VLOOKUP($AM$27,業者date!$B$9:$AF$18,29,TRUE))</f>
        <v/>
      </c>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row>
    <row r="33" spans="1:39" x14ac:dyDescent="0.15">
      <c r="C33" s="947" t="s">
        <v>93</v>
      </c>
      <c r="D33" s="947"/>
      <c r="E33" s="947"/>
      <c r="F33" s="947"/>
      <c r="G33" s="947"/>
      <c r="H33" s="947"/>
      <c r="I33" s="947"/>
      <c r="J33" s="947"/>
      <c r="K33" s="947"/>
      <c r="L33" s="947"/>
      <c r="M33" s="944"/>
      <c r="N33" s="944"/>
      <c r="O33" s="944"/>
      <c r="P33" s="944"/>
      <c r="Q33" s="944"/>
      <c r="R33" s="944"/>
      <c r="S33" s="944"/>
      <c r="T33" s="944"/>
      <c r="U33" s="944"/>
      <c r="V33" s="944"/>
      <c r="W33" s="944"/>
      <c r="X33" s="944"/>
      <c r="Y33" s="944"/>
      <c r="Z33" s="944"/>
      <c r="AA33" s="944"/>
      <c r="AB33" s="944"/>
      <c r="AC33" s="944"/>
      <c r="AD33" s="944"/>
      <c r="AE33" s="944"/>
      <c r="AF33" s="944"/>
      <c r="AG33" s="944"/>
      <c r="AH33" s="944"/>
      <c r="AI33" s="944"/>
      <c r="AM33" s="134" t="s">
        <v>1265</v>
      </c>
    </row>
    <row r="34" spans="1:39" ht="6"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9" ht="6"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9" ht="13.5" customHeight="1" x14ac:dyDescent="0.15">
      <c r="A36" s="134" t="s">
        <v>4</v>
      </c>
    </row>
    <row r="37" spans="1:39" ht="13.5" customHeight="1" thickBot="1" x14ac:dyDescent="0.2">
      <c r="C37" s="134" t="s">
        <v>74</v>
      </c>
      <c r="H37" s="179"/>
      <c r="I37" s="135"/>
      <c r="J37" s="135" t="s">
        <v>385</v>
      </c>
      <c r="K37" s="946" t="str">
        <f>IF($AM$38="","",VLOOKUP($AM$38,業者date!$B$9:$AF$18,5,TRUE))</f>
        <v/>
      </c>
      <c r="L37" s="946"/>
      <c r="M37" s="134" t="s">
        <v>77</v>
      </c>
      <c r="R37" s="135" t="s">
        <v>385</v>
      </c>
      <c r="S37" s="947" t="str">
        <f>IF($AM$38="","",VLOOKUP($AM$38,業者date!$B$9:$AF$18,6,TRUE))</f>
        <v/>
      </c>
      <c r="T37" s="947" t="s">
        <v>355</v>
      </c>
      <c r="U37" s="947" t="s">
        <v>355</v>
      </c>
      <c r="V37" s="947" t="s">
        <v>355</v>
      </c>
      <c r="W37" s="134" t="s">
        <v>83</v>
      </c>
      <c r="AB37" s="946" t="str">
        <f>IF($AM$38="","",VLOOKUP($AM$38,業者date!$B$9:$AF$18,8,TRUE))</f>
        <v/>
      </c>
      <c r="AC37" s="946"/>
      <c r="AD37" s="946"/>
      <c r="AE37" s="946"/>
      <c r="AF37" s="946"/>
      <c r="AG37" s="946"/>
      <c r="AH37" s="134" t="s">
        <v>160</v>
      </c>
      <c r="AM37" s="134" t="s">
        <v>1238</v>
      </c>
    </row>
    <row r="38" spans="1:39" ht="13.5" customHeight="1" x14ac:dyDescent="0.15">
      <c r="C38" s="134" t="s">
        <v>70</v>
      </c>
      <c r="K38" s="948" t="str">
        <f>IF($AM$38="","",VLOOKUP($AM$38,業者date!$B$9:$AF$18,2,TRUE))</f>
        <v/>
      </c>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c r="AM38" s="951"/>
    </row>
    <row r="39" spans="1:39" ht="13.5" customHeight="1" thickBot="1" x14ac:dyDescent="0.2">
      <c r="C39" s="134" t="s">
        <v>81</v>
      </c>
      <c r="H39" s="179"/>
      <c r="I39" s="135"/>
      <c r="J39" s="135" t="s">
        <v>385</v>
      </c>
      <c r="K39" s="946" t="str">
        <f>IF($AM$38="","",VLOOKUP($AM$38,業者date!$B$9:$AF$18,10,TRUE))</f>
        <v/>
      </c>
      <c r="L39" s="946"/>
      <c r="M39" s="134" t="s">
        <v>76</v>
      </c>
      <c r="R39" s="135" t="s">
        <v>385</v>
      </c>
      <c r="S39" s="946" t="str">
        <f>IF($AM$38="","",VLOOKUP($AM$38,業者date!$B$9:$AF$18,11,TRUE))</f>
        <v/>
      </c>
      <c r="T39" s="946" t="s">
        <v>355</v>
      </c>
      <c r="U39" s="946" t="s">
        <v>355</v>
      </c>
      <c r="V39" s="946" t="s">
        <v>355</v>
      </c>
      <c r="W39" s="134" t="s">
        <v>75</v>
      </c>
      <c r="AB39" s="946" t="str">
        <f>IF($AM$38="","",VLOOKUP($AM$38,業者date!$B$9:$AF$18,13,TRUE))</f>
        <v/>
      </c>
      <c r="AC39" s="946"/>
      <c r="AD39" s="946"/>
      <c r="AE39" s="946"/>
      <c r="AF39" s="946"/>
      <c r="AG39" s="946"/>
      <c r="AH39" s="134" t="s">
        <v>160</v>
      </c>
      <c r="AM39" s="952"/>
    </row>
    <row r="40" spans="1:39" ht="13.5" customHeight="1" x14ac:dyDescent="0.15">
      <c r="K40" s="948" t="str">
        <f>IF($AM$38="","",VLOOKUP($AM$38,業者date!$B$9:$AF$18,15,TRUE))</f>
        <v/>
      </c>
      <c r="L40" s="948"/>
      <c r="M40" s="948"/>
      <c r="N40" s="948"/>
      <c r="O40" s="948"/>
      <c r="P40" s="948"/>
      <c r="Q40" s="948"/>
      <c r="R40" s="948"/>
      <c r="S40" s="948"/>
      <c r="T40" s="948"/>
      <c r="U40" s="948"/>
      <c r="V40" s="948"/>
      <c r="W40" s="948"/>
      <c r="X40" s="948"/>
      <c r="Y40" s="948"/>
      <c r="Z40" s="948"/>
      <c r="AA40" s="948"/>
      <c r="AB40" s="948"/>
      <c r="AC40" s="948"/>
      <c r="AD40" s="948"/>
      <c r="AE40" s="948"/>
      <c r="AF40" s="948"/>
      <c r="AG40" s="948"/>
      <c r="AH40" s="948"/>
      <c r="AI40" s="948"/>
    </row>
    <row r="41" spans="1:39" ht="13.5" customHeight="1" x14ac:dyDescent="0.15">
      <c r="C41" s="134" t="s">
        <v>78</v>
      </c>
      <c r="K41" s="948" t="str">
        <f>IF($AM$38="","",VLOOKUP($AM$38,業者date!$B$9:$AF$18,20,TRUE))</f>
        <v/>
      </c>
      <c r="L41" s="948"/>
      <c r="M41" s="948"/>
      <c r="N41" s="948"/>
      <c r="O41" s="948"/>
      <c r="P41" s="948"/>
      <c r="Q41" s="948"/>
      <c r="R41" s="948"/>
      <c r="S41" s="948"/>
      <c r="T41" s="948"/>
      <c r="U41" s="948"/>
      <c r="V41" s="948"/>
      <c r="W41" s="948"/>
      <c r="X41" s="948"/>
      <c r="Y41" s="948"/>
      <c r="Z41" s="948"/>
      <c r="AA41" s="948"/>
      <c r="AB41" s="948"/>
      <c r="AC41" s="948"/>
      <c r="AD41" s="948"/>
      <c r="AE41" s="948"/>
      <c r="AF41" s="948"/>
      <c r="AG41" s="948"/>
      <c r="AH41" s="948"/>
      <c r="AI41" s="948"/>
    </row>
    <row r="42" spans="1:39" ht="13.5" customHeight="1" x14ac:dyDescent="0.15">
      <c r="C42" s="134" t="s">
        <v>79</v>
      </c>
      <c r="K42" s="948" t="str">
        <f>IF($AM$38="","",VLOOKUP($AM$38,業者date!$B$9:$AF$18,22,TRUE))</f>
        <v/>
      </c>
      <c r="L42" s="948"/>
      <c r="M42" s="948"/>
      <c r="N42" s="948"/>
      <c r="O42" s="948"/>
      <c r="P42" s="948"/>
      <c r="Q42" s="948"/>
      <c r="R42" s="948"/>
      <c r="S42" s="948"/>
      <c r="T42" s="948"/>
      <c r="U42" s="948"/>
      <c r="V42" s="948"/>
      <c r="W42" s="948"/>
      <c r="X42" s="948"/>
      <c r="Y42" s="948"/>
      <c r="Z42" s="948"/>
      <c r="AA42" s="948"/>
      <c r="AB42" s="948"/>
      <c r="AC42" s="948"/>
      <c r="AD42" s="948"/>
      <c r="AE42" s="948"/>
      <c r="AF42" s="948"/>
      <c r="AG42" s="948"/>
      <c r="AH42" s="948"/>
      <c r="AI42" s="948"/>
    </row>
    <row r="43" spans="1:39" ht="13.5" customHeight="1" x14ac:dyDescent="0.15">
      <c r="C43" s="134" t="s">
        <v>80</v>
      </c>
      <c r="K43" s="948" t="str">
        <f>IF($AM$38="","",VLOOKUP($AM$38,業者date!$B$9:$AF$18,29,TRUE))</f>
        <v/>
      </c>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row>
    <row r="44" spans="1:39" ht="13.5" customHeight="1" x14ac:dyDescent="0.15">
      <c r="C44" s="947" t="s">
        <v>93</v>
      </c>
      <c r="D44" s="947"/>
      <c r="E44" s="947"/>
      <c r="F44" s="947"/>
      <c r="G44" s="947"/>
      <c r="H44" s="947"/>
      <c r="I44" s="947"/>
      <c r="J44" s="947"/>
      <c r="K44" s="947"/>
      <c r="L44" s="947"/>
      <c r="M44" s="944"/>
      <c r="N44" s="944"/>
      <c r="O44" s="944"/>
      <c r="P44" s="944"/>
      <c r="Q44" s="944"/>
      <c r="R44" s="944"/>
      <c r="S44" s="944"/>
      <c r="T44" s="944"/>
      <c r="U44" s="944"/>
      <c r="V44" s="944"/>
      <c r="W44" s="944"/>
      <c r="X44" s="944"/>
      <c r="Y44" s="944"/>
      <c r="Z44" s="944"/>
      <c r="AA44" s="944"/>
      <c r="AB44" s="944"/>
      <c r="AC44" s="944"/>
      <c r="AD44" s="944"/>
      <c r="AE44" s="944"/>
      <c r="AF44" s="944"/>
      <c r="AG44" s="944"/>
      <c r="AH44" s="944"/>
      <c r="AI44" s="944"/>
    </row>
    <row r="45" spans="1:39" ht="6"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9" ht="6"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9" ht="13.5" customHeight="1" thickBot="1" x14ac:dyDescent="0.2">
      <c r="C47" s="134" t="s">
        <v>74</v>
      </c>
      <c r="H47" s="179"/>
      <c r="I47" s="135"/>
      <c r="J47" s="135" t="s">
        <v>385</v>
      </c>
      <c r="K47" s="946" t="str">
        <f>IF($AM$48="","",VLOOKUP($AM$48,業者date!$B$9:$AF$18,5,TRUE))</f>
        <v/>
      </c>
      <c r="L47" s="946"/>
      <c r="M47" s="134" t="s">
        <v>77</v>
      </c>
      <c r="R47" s="135" t="s">
        <v>13</v>
      </c>
      <c r="S47" s="947" t="str">
        <f>IF($AM$48="","",VLOOKUP($AM$48,業者date!$B$9:$AF$18,6,TRUE))</f>
        <v/>
      </c>
      <c r="T47" s="947" t="s">
        <v>355</v>
      </c>
      <c r="U47" s="947" t="s">
        <v>355</v>
      </c>
      <c r="V47" s="947" t="s">
        <v>355</v>
      </c>
      <c r="W47" s="134" t="s">
        <v>83</v>
      </c>
      <c r="AB47" s="946" t="str">
        <f>IF($AM$48="","",VLOOKUP($AM$48,業者date!$B$9:$AF$18,8,TRUE))</f>
        <v/>
      </c>
      <c r="AC47" s="946"/>
      <c r="AD47" s="946"/>
      <c r="AE47" s="946"/>
      <c r="AF47" s="946"/>
      <c r="AG47" s="946"/>
      <c r="AH47" s="134" t="s">
        <v>160</v>
      </c>
      <c r="AM47" s="134" t="s">
        <v>1238</v>
      </c>
    </row>
    <row r="48" spans="1:39" ht="13.5" customHeight="1" x14ac:dyDescent="0.15">
      <c r="C48" s="134" t="s">
        <v>70</v>
      </c>
      <c r="K48" s="948" t="str">
        <f>IF($AM$48="","",VLOOKUP($AM$48,業者date!$B$9:$AF$18,2,TRUE))</f>
        <v/>
      </c>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c r="AM48" s="951"/>
    </row>
    <row r="49" spans="1:39" ht="13.5" customHeight="1" thickBot="1" x14ac:dyDescent="0.2">
      <c r="C49" s="134" t="s">
        <v>81</v>
      </c>
      <c r="H49" s="179"/>
      <c r="I49" s="135"/>
      <c r="J49" s="135" t="s">
        <v>385</v>
      </c>
      <c r="K49" s="946" t="str">
        <f>IF($AM$48="","",VLOOKUP($AM$48,業者date!$B$9:$AF$18,10,TRUE))</f>
        <v/>
      </c>
      <c r="L49" s="946"/>
      <c r="M49" s="134" t="s">
        <v>76</v>
      </c>
      <c r="R49" s="135" t="s">
        <v>13</v>
      </c>
      <c r="S49" s="946" t="str">
        <f>IF($AM$48="","",VLOOKUP($AM$48,業者date!$B$9:$AF$18,11,TRUE))</f>
        <v/>
      </c>
      <c r="T49" s="946" t="s">
        <v>355</v>
      </c>
      <c r="U49" s="946" t="s">
        <v>355</v>
      </c>
      <c r="V49" s="946" t="s">
        <v>355</v>
      </c>
      <c r="W49" s="134" t="s">
        <v>75</v>
      </c>
      <c r="AB49" s="946" t="str">
        <f>IF($AM$48="","",VLOOKUP($AM$48,業者date!$B$9:$AF$18,13,TRUE))</f>
        <v/>
      </c>
      <c r="AC49" s="946"/>
      <c r="AD49" s="946"/>
      <c r="AE49" s="946"/>
      <c r="AF49" s="946"/>
      <c r="AG49" s="946"/>
      <c r="AH49" s="134" t="s">
        <v>160</v>
      </c>
      <c r="AM49" s="952"/>
    </row>
    <row r="50" spans="1:39" ht="13.5" customHeight="1" x14ac:dyDescent="0.15">
      <c r="K50" s="948" t="str">
        <f>IF($AM$48="","",VLOOKUP($AM$48,業者date!$B$9:$AF$18,15,TRUE))</f>
        <v/>
      </c>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row>
    <row r="51" spans="1:39" ht="13.5" customHeight="1" x14ac:dyDescent="0.15">
      <c r="C51" s="134" t="s">
        <v>78</v>
      </c>
      <c r="K51" s="948" t="str">
        <f>IF($AM$48="","",VLOOKUP($AM$48,業者date!$B$9:$AF$18,20,TRUE))</f>
        <v/>
      </c>
      <c r="L51" s="948"/>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row>
    <row r="52" spans="1:39" ht="13.5" customHeight="1" x14ac:dyDescent="0.15">
      <c r="C52" s="134" t="s">
        <v>79</v>
      </c>
      <c r="K52" s="948" t="str">
        <f>IF($AM$48="","",VLOOKUP($AM$48,業者date!$B$9:$AF$18,22,TRUE))</f>
        <v/>
      </c>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row>
    <row r="53" spans="1:39" ht="13.5" customHeight="1" x14ac:dyDescent="0.15">
      <c r="C53" s="134" t="s">
        <v>80</v>
      </c>
      <c r="K53" s="948" t="str">
        <f>IF($AM$48="","",VLOOKUP($AM$48,業者date!$B$9:$AF$18,29,TRUE))</f>
        <v/>
      </c>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row>
    <row r="54" spans="1:39" ht="13.5" customHeight="1" x14ac:dyDescent="0.15">
      <c r="C54" s="947" t="s">
        <v>93</v>
      </c>
      <c r="D54" s="947"/>
      <c r="E54" s="947"/>
      <c r="F54" s="947"/>
      <c r="G54" s="947"/>
      <c r="H54" s="947"/>
      <c r="I54" s="947"/>
      <c r="J54" s="947"/>
      <c r="K54" s="947"/>
      <c r="L54" s="947"/>
      <c r="M54" s="944"/>
      <c r="N54" s="944"/>
      <c r="O54" s="944"/>
      <c r="P54" s="944"/>
      <c r="Q54" s="944"/>
      <c r="R54" s="944"/>
      <c r="S54" s="944"/>
      <c r="T54" s="944"/>
      <c r="U54" s="944"/>
      <c r="V54" s="944"/>
      <c r="W54" s="944"/>
      <c r="X54" s="944"/>
      <c r="Y54" s="944"/>
      <c r="Z54" s="944"/>
      <c r="AA54" s="944"/>
      <c r="AB54" s="944"/>
      <c r="AC54" s="944"/>
      <c r="AD54" s="944"/>
      <c r="AE54" s="944"/>
      <c r="AF54" s="944"/>
      <c r="AG54" s="944"/>
      <c r="AH54" s="944"/>
      <c r="AI54" s="944"/>
    </row>
    <row r="55" spans="1:39" ht="6" customHeight="1"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9" ht="6" customHeight="1"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9" ht="13.5" customHeight="1" thickBot="1" x14ac:dyDescent="0.2">
      <c r="C57" s="134" t="s">
        <v>74</v>
      </c>
      <c r="H57" s="179"/>
      <c r="I57" s="135"/>
      <c r="J57" s="135" t="s">
        <v>385</v>
      </c>
      <c r="K57" s="946" t="str">
        <f>IF($AM$58="","",VLOOKUP($AM$58,業者date!$B$9:$AF$18,5,TRUE))</f>
        <v/>
      </c>
      <c r="L57" s="946"/>
      <c r="M57" s="134" t="s">
        <v>77</v>
      </c>
      <c r="R57" s="135" t="s">
        <v>13</v>
      </c>
      <c r="S57" s="947" t="str">
        <f>IF($AM$58="","",VLOOKUP($AM$58,業者date!$B$9:$AF$18,6,TRUE))</f>
        <v/>
      </c>
      <c r="T57" s="947" t="s">
        <v>355</v>
      </c>
      <c r="U57" s="947" t="s">
        <v>355</v>
      </c>
      <c r="V57" s="947" t="s">
        <v>355</v>
      </c>
      <c r="W57" s="134" t="s">
        <v>83</v>
      </c>
      <c r="AB57" s="946" t="str">
        <f>IF($AM$58="","",VLOOKUP($AM$58,業者date!$B$9:$AF$18,8,TRUE))</f>
        <v/>
      </c>
      <c r="AC57" s="946"/>
      <c r="AD57" s="946"/>
      <c r="AE57" s="946"/>
      <c r="AF57" s="946"/>
      <c r="AG57" s="946"/>
      <c r="AH57" s="134" t="s">
        <v>160</v>
      </c>
      <c r="AM57" s="134" t="s">
        <v>1238</v>
      </c>
    </row>
    <row r="58" spans="1:39" ht="13.5" customHeight="1" x14ac:dyDescent="0.15">
      <c r="C58" s="134" t="s">
        <v>70</v>
      </c>
      <c r="K58" s="948" t="str">
        <f>IF($AM$58="","",VLOOKUP($AM$58,業者date!$B$9:$AF$18,2,TRUE))</f>
        <v/>
      </c>
      <c r="L58" s="948"/>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c r="AM58" s="951"/>
    </row>
    <row r="59" spans="1:39" ht="13.5" customHeight="1" thickBot="1" x14ac:dyDescent="0.2">
      <c r="C59" s="134" t="s">
        <v>81</v>
      </c>
      <c r="H59" s="179"/>
      <c r="I59" s="135"/>
      <c r="J59" s="135" t="s">
        <v>385</v>
      </c>
      <c r="K59" s="946" t="str">
        <f>IF($AM$58="","",VLOOKUP($AM$58,業者date!$B$9:$AF$18,10,TRUE))</f>
        <v/>
      </c>
      <c r="L59" s="946"/>
      <c r="M59" s="134" t="s">
        <v>76</v>
      </c>
      <c r="R59" s="135" t="s">
        <v>13</v>
      </c>
      <c r="S59" s="946" t="str">
        <f>IF($AM$58="","",VLOOKUP($AM$58,業者date!$B$9:$AF$18,11,TRUE))</f>
        <v/>
      </c>
      <c r="T59" s="946" t="s">
        <v>355</v>
      </c>
      <c r="U59" s="946" t="s">
        <v>355</v>
      </c>
      <c r="V59" s="946" t="s">
        <v>355</v>
      </c>
      <c r="W59" s="134" t="s">
        <v>75</v>
      </c>
      <c r="AB59" s="946" t="str">
        <f>IF($AM$58="","",VLOOKUP($AM$58,業者date!$B$9:$AF$18,13,TRUE))</f>
        <v/>
      </c>
      <c r="AC59" s="946"/>
      <c r="AD59" s="946"/>
      <c r="AE59" s="946"/>
      <c r="AF59" s="946"/>
      <c r="AG59" s="946"/>
      <c r="AH59" s="134" t="s">
        <v>160</v>
      </c>
      <c r="AM59" s="952"/>
    </row>
    <row r="60" spans="1:39" ht="13.5" customHeight="1" x14ac:dyDescent="0.15">
      <c r="K60" s="948" t="str">
        <f>IF($AM$58="","",VLOOKUP($AM$58,業者date!$B$9:$AF$18,15,TRUE))</f>
        <v/>
      </c>
      <c r="L60" s="948"/>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row>
    <row r="61" spans="1:39" ht="13.5" customHeight="1" x14ac:dyDescent="0.15">
      <c r="C61" s="134" t="s">
        <v>78</v>
      </c>
      <c r="K61" s="948" t="str">
        <f>IF($AM$58="","",VLOOKUP($AM$58,業者date!$B$9:$AF$18,20,TRUE))</f>
        <v/>
      </c>
      <c r="L61" s="948"/>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row>
    <row r="62" spans="1:39" ht="13.5" customHeight="1" x14ac:dyDescent="0.15">
      <c r="C62" s="134" t="s">
        <v>79</v>
      </c>
      <c r="K62" s="948" t="str">
        <f>IF($AM$58="","",VLOOKUP($AM$58,業者date!$B$9:$AF$18,22,TRUE))</f>
        <v/>
      </c>
      <c r="L62" s="948"/>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row>
    <row r="63" spans="1:39" ht="13.5" customHeight="1" x14ac:dyDescent="0.15">
      <c r="C63" s="134" t="s">
        <v>80</v>
      </c>
      <c r="K63" s="948" t="str">
        <f>IF($AM$58="","",VLOOKUP($AM$58,業者date!$B$9:$AF$18,29,TRUE))</f>
        <v/>
      </c>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row>
    <row r="64" spans="1:39" ht="13.5" customHeight="1" x14ac:dyDescent="0.15">
      <c r="C64" s="947" t="s">
        <v>93</v>
      </c>
      <c r="D64" s="947"/>
      <c r="E64" s="947"/>
      <c r="F64" s="947"/>
      <c r="G64" s="947"/>
      <c r="H64" s="947"/>
      <c r="I64" s="947"/>
      <c r="J64" s="947"/>
      <c r="K64" s="947"/>
      <c r="L64" s="947"/>
      <c r="M64" s="944"/>
      <c r="N64" s="944"/>
      <c r="O64" s="944"/>
      <c r="P64" s="944"/>
      <c r="Q64" s="944"/>
      <c r="R64" s="944"/>
      <c r="S64" s="944"/>
      <c r="T64" s="944"/>
      <c r="U64" s="944"/>
      <c r="V64" s="944"/>
      <c r="W64" s="944"/>
      <c r="X64" s="944"/>
      <c r="Y64" s="944"/>
      <c r="Z64" s="944"/>
      <c r="AA64" s="944"/>
      <c r="AB64" s="944"/>
      <c r="AC64" s="944"/>
      <c r="AD64" s="944"/>
      <c r="AE64" s="944"/>
      <c r="AF64" s="944"/>
      <c r="AG64" s="944"/>
      <c r="AH64" s="944"/>
      <c r="AI64" s="944"/>
    </row>
    <row r="65" spans="1:37" ht="6" customHeight="1" x14ac:dyDescent="0.15">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row>
    <row r="66" spans="1:37" ht="6" customHeight="1" thickBot="1" x14ac:dyDescent="0.2">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row>
    <row r="67" spans="1:37" ht="13.5" customHeight="1" thickTop="1" x14ac:dyDescent="0.15">
      <c r="AJ67" s="350"/>
      <c r="AK67" s="350"/>
    </row>
    <row r="68" spans="1:37" ht="13.5" customHeight="1" x14ac:dyDescent="0.15"/>
    <row r="69" spans="1:37" ht="6.75" customHeight="1" x14ac:dyDescent="0.15">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row>
    <row r="70" spans="1:37" ht="13.5" customHeight="1" x14ac:dyDescent="0.15">
      <c r="A70" s="134" t="s">
        <v>681</v>
      </c>
    </row>
    <row r="71" spans="1:37" ht="13.5" customHeight="1" x14ac:dyDescent="0.15">
      <c r="B71" s="134" t="s">
        <v>680</v>
      </c>
    </row>
    <row r="72" spans="1:37" ht="13.5" customHeight="1" x14ac:dyDescent="0.15">
      <c r="B72" s="501" t="s">
        <v>17</v>
      </c>
      <c r="C72" s="134" t="s">
        <v>94</v>
      </c>
    </row>
    <row r="73" spans="1:37" ht="13.5" customHeight="1" x14ac:dyDescent="0.15">
      <c r="C73" s="134" t="s">
        <v>84</v>
      </c>
      <c r="K73" s="944"/>
      <c r="L73" s="944"/>
      <c r="M73" s="944"/>
      <c r="N73" s="944"/>
      <c r="O73" s="944"/>
      <c r="P73" s="944"/>
      <c r="Q73" s="944"/>
      <c r="R73" s="944"/>
      <c r="S73" s="944"/>
      <c r="T73" s="944"/>
      <c r="U73" s="944"/>
      <c r="V73" s="944"/>
      <c r="W73" s="944"/>
      <c r="X73" s="944"/>
      <c r="Y73" s="944"/>
      <c r="Z73" s="944"/>
      <c r="AA73" s="944"/>
    </row>
    <row r="74" spans="1:37" ht="13.5" customHeight="1" x14ac:dyDescent="0.15">
      <c r="C74" s="134" t="s">
        <v>85</v>
      </c>
      <c r="H74" s="134" t="s">
        <v>383</v>
      </c>
      <c r="R74" s="134" t="s">
        <v>165</v>
      </c>
      <c r="S74" s="949"/>
      <c r="T74" s="949"/>
      <c r="U74" s="949"/>
      <c r="V74" s="949"/>
      <c r="W74" s="949"/>
      <c r="X74" s="134" t="s">
        <v>160</v>
      </c>
    </row>
    <row r="75" spans="1:37" ht="13.5" customHeight="1" x14ac:dyDescent="0.15">
      <c r="B75" s="501" t="s">
        <v>17</v>
      </c>
      <c r="C75" s="134" t="s">
        <v>95</v>
      </c>
    </row>
    <row r="76" spans="1:37" ht="13.5" customHeight="1" x14ac:dyDescent="0.15">
      <c r="C76" s="134" t="s">
        <v>84</v>
      </c>
      <c r="K76" s="944"/>
      <c r="L76" s="944"/>
      <c r="M76" s="944"/>
      <c r="N76" s="944"/>
      <c r="O76" s="944"/>
      <c r="P76" s="944"/>
      <c r="Q76" s="944"/>
      <c r="R76" s="944"/>
      <c r="S76" s="944"/>
      <c r="T76" s="944"/>
      <c r="U76" s="944"/>
      <c r="V76" s="944"/>
      <c r="W76" s="944"/>
      <c r="X76" s="944"/>
      <c r="Y76" s="944"/>
      <c r="Z76" s="944"/>
      <c r="AA76" s="944"/>
    </row>
    <row r="77" spans="1:37" ht="13.5" customHeight="1" x14ac:dyDescent="0.15">
      <c r="C77" s="134" t="s">
        <v>85</v>
      </c>
      <c r="H77" s="134" t="s">
        <v>383</v>
      </c>
      <c r="R77" s="134" t="s">
        <v>165</v>
      </c>
      <c r="S77" s="949"/>
      <c r="T77" s="949"/>
      <c r="U77" s="949"/>
      <c r="V77" s="949"/>
      <c r="W77" s="949"/>
      <c r="X77" s="134" t="s">
        <v>160</v>
      </c>
    </row>
    <row r="78" spans="1:37" ht="13.5" customHeight="1" x14ac:dyDescent="0.15">
      <c r="B78" s="501" t="s">
        <v>17</v>
      </c>
      <c r="C78" s="134" t="s">
        <v>96</v>
      </c>
    </row>
    <row r="79" spans="1:37" ht="13.5" customHeight="1" x14ac:dyDescent="0.15">
      <c r="C79" s="134" t="s">
        <v>84</v>
      </c>
      <c r="K79" s="944"/>
      <c r="L79" s="944"/>
      <c r="M79" s="944"/>
      <c r="N79" s="944"/>
      <c r="O79" s="944"/>
      <c r="P79" s="944"/>
      <c r="Q79" s="944"/>
      <c r="R79" s="944"/>
      <c r="S79" s="944"/>
      <c r="T79" s="944"/>
      <c r="U79" s="944"/>
      <c r="V79" s="944"/>
      <c r="W79" s="944"/>
      <c r="X79" s="944"/>
      <c r="Y79" s="944"/>
      <c r="Z79" s="944"/>
      <c r="AA79" s="944"/>
    </row>
    <row r="80" spans="1:37" ht="13.5" customHeight="1" x14ac:dyDescent="0.15">
      <c r="C80" s="134" t="s">
        <v>85</v>
      </c>
      <c r="H80" s="134" t="s">
        <v>384</v>
      </c>
      <c r="R80" s="134" t="s">
        <v>165</v>
      </c>
      <c r="S80" s="949"/>
      <c r="T80" s="949"/>
      <c r="U80" s="949"/>
      <c r="V80" s="949"/>
      <c r="W80" s="949"/>
      <c r="X80" s="134" t="s">
        <v>160</v>
      </c>
    </row>
    <row r="81" spans="1:35" ht="13.5" customHeight="1" x14ac:dyDescent="0.15">
      <c r="C81" s="134" t="s">
        <v>84</v>
      </c>
      <c r="K81" s="944"/>
      <c r="L81" s="944"/>
      <c r="M81" s="944"/>
      <c r="N81" s="944"/>
      <c r="O81" s="944"/>
      <c r="P81" s="944"/>
      <c r="Q81" s="944"/>
      <c r="R81" s="944"/>
      <c r="S81" s="944"/>
      <c r="T81" s="944"/>
      <c r="U81" s="944"/>
      <c r="V81" s="944"/>
      <c r="W81" s="944"/>
      <c r="X81" s="944"/>
      <c r="Y81" s="944"/>
      <c r="Z81" s="944"/>
      <c r="AA81" s="944"/>
    </row>
    <row r="82" spans="1:35" ht="13.5" customHeight="1" x14ac:dyDescent="0.15">
      <c r="C82" s="134" t="s">
        <v>85</v>
      </c>
      <c r="H82" s="134" t="s">
        <v>384</v>
      </c>
      <c r="R82" s="134" t="s">
        <v>165</v>
      </c>
      <c r="S82" s="949"/>
      <c r="T82" s="949"/>
      <c r="U82" s="949"/>
      <c r="V82" s="949"/>
      <c r="W82" s="949"/>
      <c r="X82" s="134" t="s">
        <v>160</v>
      </c>
    </row>
    <row r="83" spans="1:35" ht="13.5" customHeight="1" x14ac:dyDescent="0.15">
      <c r="C83" s="134" t="s">
        <v>84</v>
      </c>
      <c r="K83" s="944"/>
      <c r="L83" s="944"/>
      <c r="M83" s="944"/>
      <c r="N83" s="944"/>
      <c r="O83" s="944"/>
      <c r="P83" s="944"/>
      <c r="Q83" s="944"/>
      <c r="R83" s="944"/>
      <c r="S83" s="944"/>
      <c r="T83" s="944"/>
      <c r="U83" s="944"/>
      <c r="V83" s="944"/>
      <c r="W83" s="944"/>
      <c r="X83" s="944"/>
      <c r="Y83" s="944"/>
      <c r="Z83" s="944"/>
      <c r="AA83" s="944"/>
    </row>
    <row r="84" spans="1:35" ht="13.5" customHeight="1" x14ac:dyDescent="0.15">
      <c r="C84" s="134" t="s">
        <v>85</v>
      </c>
      <c r="H84" s="134" t="s">
        <v>384</v>
      </c>
      <c r="R84" s="134" t="s">
        <v>165</v>
      </c>
      <c r="S84" s="949"/>
      <c r="T84" s="949"/>
      <c r="U84" s="949"/>
      <c r="V84" s="949"/>
      <c r="W84" s="949"/>
      <c r="X84" s="134" t="s">
        <v>160</v>
      </c>
    </row>
    <row r="85" spans="1:35" ht="13.5" customHeight="1" x14ac:dyDescent="0.15">
      <c r="B85" s="501" t="s">
        <v>17</v>
      </c>
      <c r="C85" s="134" t="s">
        <v>97</v>
      </c>
    </row>
    <row r="86" spans="1:35" ht="13.5" customHeight="1" x14ac:dyDescent="0.15">
      <c r="C86" s="134" t="s">
        <v>84</v>
      </c>
      <c r="K86" s="944"/>
      <c r="L86" s="944"/>
      <c r="M86" s="944"/>
      <c r="N86" s="944"/>
      <c r="O86" s="944"/>
      <c r="P86" s="944"/>
      <c r="Q86" s="944"/>
      <c r="R86" s="944"/>
      <c r="S86" s="944"/>
      <c r="T86" s="944"/>
      <c r="U86" s="944"/>
      <c r="V86" s="944"/>
      <c r="W86" s="944"/>
      <c r="X86" s="944"/>
      <c r="Y86" s="944"/>
      <c r="Z86" s="944"/>
      <c r="AA86" s="944"/>
    </row>
    <row r="87" spans="1:35" ht="13.5" customHeight="1" x14ac:dyDescent="0.15">
      <c r="C87" s="134" t="s">
        <v>85</v>
      </c>
      <c r="H87" s="134" t="s">
        <v>384</v>
      </c>
      <c r="R87" s="134" t="s">
        <v>165</v>
      </c>
      <c r="S87" s="949"/>
      <c r="T87" s="949"/>
      <c r="U87" s="949"/>
      <c r="V87" s="949"/>
      <c r="W87" s="949"/>
      <c r="X87" s="134" t="s">
        <v>160</v>
      </c>
    </row>
    <row r="88" spans="1:35" ht="13.5" customHeight="1" x14ac:dyDescent="0.15">
      <c r="C88" s="134" t="s">
        <v>84</v>
      </c>
      <c r="K88" s="944"/>
      <c r="L88" s="944"/>
      <c r="M88" s="944"/>
      <c r="N88" s="944"/>
      <c r="O88" s="944"/>
      <c r="P88" s="944"/>
      <c r="Q88" s="944"/>
      <c r="R88" s="944"/>
      <c r="S88" s="944"/>
      <c r="T88" s="944"/>
      <c r="U88" s="944"/>
      <c r="V88" s="944"/>
      <c r="W88" s="944"/>
      <c r="X88" s="944"/>
      <c r="Y88" s="944"/>
      <c r="Z88" s="944"/>
      <c r="AA88" s="944"/>
    </row>
    <row r="89" spans="1:35" ht="13.5" customHeight="1" x14ac:dyDescent="0.15">
      <c r="C89" s="134" t="s">
        <v>85</v>
      </c>
      <c r="H89" s="134" t="s">
        <v>384</v>
      </c>
      <c r="R89" s="134" t="s">
        <v>165</v>
      </c>
      <c r="S89" s="949"/>
      <c r="T89" s="949"/>
      <c r="U89" s="949"/>
      <c r="V89" s="949"/>
      <c r="W89" s="949"/>
      <c r="X89" s="134" t="s">
        <v>160</v>
      </c>
    </row>
    <row r="90" spans="1:35" ht="13.5" customHeight="1" x14ac:dyDescent="0.15">
      <c r="C90" s="134" t="s">
        <v>84</v>
      </c>
      <c r="K90" s="944"/>
      <c r="L90" s="944"/>
      <c r="M90" s="944"/>
      <c r="N90" s="944"/>
      <c r="O90" s="944"/>
      <c r="P90" s="944"/>
      <c r="Q90" s="944"/>
      <c r="R90" s="944"/>
      <c r="S90" s="944"/>
      <c r="T90" s="944"/>
      <c r="U90" s="944"/>
      <c r="V90" s="944"/>
      <c r="W90" s="944"/>
      <c r="X90" s="944"/>
      <c r="Y90" s="944"/>
      <c r="Z90" s="944"/>
      <c r="AA90" s="944"/>
    </row>
    <row r="91" spans="1:35" ht="13.5" customHeight="1" x14ac:dyDescent="0.15">
      <c r="C91" s="134" t="s">
        <v>85</v>
      </c>
      <c r="H91" s="134" t="s">
        <v>384</v>
      </c>
      <c r="R91" s="134" t="s">
        <v>165</v>
      </c>
      <c r="S91" s="949"/>
      <c r="T91" s="949"/>
      <c r="U91" s="949"/>
      <c r="V91" s="949"/>
      <c r="W91" s="949"/>
      <c r="X91" s="134" t="s">
        <v>160</v>
      </c>
    </row>
    <row r="92" spans="1:35" ht="6.75" customHeight="1" x14ac:dyDescent="0.1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row>
    <row r="93" spans="1:35" ht="6.75" customHeight="1" x14ac:dyDescent="0.15">
      <c r="A93" s="177"/>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row>
    <row r="94" spans="1:35" ht="13.5" customHeight="1" x14ac:dyDescent="0.15">
      <c r="A94" s="134" t="s">
        <v>682</v>
      </c>
    </row>
    <row r="95" spans="1:35" ht="13.5" customHeight="1" x14ac:dyDescent="0.15">
      <c r="A95" s="134" t="s">
        <v>683</v>
      </c>
    </row>
    <row r="96" spans="1:35" ht="13.5" customHeight="1" x14ac:dyDescent="0.15">
      <c r="C96" s="134" t="s">
        <v>84</v>
      </c>
      <c r="H96" s="136"/>
      <c r="I96" s="136"/>
      <c r="J96" s="136"/>
      <c r="K96" s="944"/>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row>
    <row r="97" spans="1:35" ht="13.5" customHeight="1" x14ac:dyDescent="0.15">
      <c r="C97" s="134" t="s">
        <v>86</v>
      </c>
      <c r="H97" s="136"/>
      <c r="I97" s="136"/>
      <c r="J97" s="136"/>
      <c r="K97" s="944"/>
      <c r="L97" s="944"/>
      <c r="M97" s="944"/>
      <c r="N97" s="944"/>
      <c r="O97" s="944"/>
      <c r="P97" s="944"/>
      <c r="Q97" s="944"/>
      <c r="R97" s="944"/>
      <c r="S97" s="944"/>
      <c r="T97" s="944"/>
      <c r="U97" s="944"/>
      <c r="V97" s="944"/>
      <c r="W97" s="944"/>
      <c r="X97" s="944"/>
      <c r="Y97" s="944"/>
      <c r="Z97" s="944"/>
      <c r="AA97" s="944"/>
      <c r="AB97" s="944"/>
      <c r="AC97" s="944"/>
      <c r="AD97" s="944"/>
      <c r="AE97" s="944"/>
      <c r="AF97" s="944"/>
      <c r="AG97" s="944"/>
      <c r="AH97" s="944"/>
      <c r="AI97" s="944"/>
    </row>
    <row r="98" spans="1:35" ht="13.5" customHeight="1" x14ac:dyDescent="0.15">
      <c r="C98" s="134" t="s">
        <v>71</v>
      </c>
      <c r="H98" s="136"/>
      <c r="I98" s="136"/>
      <c r="J98" s="136"/>
      <c r="K98" s="950"/>
      <c r="L98" s="950"/>
      <c r="M98" s="950"/>
      <c r="N98" s="950"/>
      <c r="O98" s="950"/>
      <c r="P98" s="950"/>
      <c r="Q98" s="950"/>
      <c r="R98" s="950"/>
      <c r="S98" s="950"/>
      <c r="T98" s="950"/>
      <c r="U98" s="950"/>
      <c r="V98" s="950"/>
      <c r="W98" s="950"/>
      <c r="X98" s="950"/>
      <c r="Y98" s="950"/>
      <c r="Z98" s="950"/>
      <c r="AA98" s="950"/>
      <c r="AB98" s="950"/>
      <c r="AC98" s="950"/>
      <c r="AD98" s="950"/>
      <c r="AE98" s="950"/>
      <c r="AF98" s="950"/>
      <c r="AG98" s="950"/>
      <c r="AH98" s="950"/>
      <c r="AI98" s="950"/>
    </row>
    <row r="99" spans="1:35" ht="13.5" customHeight="1" x14ac:dyDescent="0.15">
      <c r="C99" s="134" t="s">
        <v>87</v>
      </c>
      <c r="H99" s="136"/>
      <c r="I99" s="136"/>
      <c r="J99" s="136"/>
      <c r="K99" s="944"/>
      <c r="L99" s="944"/>
      <c r="M99" s="944"/>
      <c r="N99" s="944"/>
      <c r="O99" s="944"/>
      <c r="P99" s="944"/>
      <c r="Q99" s="944"/>
      <c r="R99" s="944"/>
      <c r="S99" s="944"/>
      <c r="T99" s="944"/>
      <c r="U99" s="944"/>
      <c r="V99" s="944"/>
      <c r="W99" s="944"/>
      <c r="X99" s="944"/>
      <c r="Y99" s="944"/>
      <c r="Z99" s="944"/>
      <c r="AA99" s="944"/>
      <c r="AB99" s="944"/>
      <c r="AC99" s="944"/>
      <c r="AD99" s="944"/>
      <c r="AE99" s="944"/>
      <c r="AF99" s="944"/>
      <c r="AG99" s="944"/>
      <c r="AH99" s="944"/>
      <c r="AI99" s="944"/>
    </row>
    <row r="100" spans="1:35" ht="13.5" customHeight="1" x14ac:dyDescent="0.15">
      <c r="C100" s="134" t="s">
        <v>73</v>
      </c>
      <c r="H100" s="136"/>
      <c r="I100" s="136"/>
      <c r="J100" s="136"/>
      <c r="K100" s="950"/>
      <c r="L100" s="950"/>
      <c r="M100" s="950"/>
      <c r="N100" s="950"/>
      <c r="O100" s="950"/>
      <c r="P100" s="950"/>
      <c r="Q100" s="950"/>
      <c r="R100" s="950"/>
      <c r="S100" s="950"/>
      <c r="T100" s="950"/>
      <c r="U100" s="950"/>
      <c r="V100" s="950"/>
      <c r="W100" s="950"/>
      <c r="X100" s="950"/>
      <c r="Y100" s="950"/>
      <c r="Z100" s="950"/>
      <c r="AA100" s="950"/>
      <c r="AB100" s="950"/>
      <c r="AC100" s="950"/>
      <c r="AD100" s="950"/>
      <c r="AE100" s="950"/>
      <c r="AF100" s="950"/>
      <c r="AG100" s="950"/>
      <c r="AH100" s="950"/>
      <c r="AI100" s="950"/>
    </row>
    <row r="101" spans="1:35" ht="13.5" customHeight="1" x14ac:dyDescent="0.15">
      <c r="C101" s="134" t="s">
        <v>684</v>
      </c>
      <c r="H101" s="136"/>
      <c r="I101" s="136"/>
      <c r="J101" s="136"/>
      <c r="K101" s="950"/>
      <c r="L101" s="950"/>
      <c r="M101" s="950"/>
      <c r="N101" s="950"/>
      <c r="O101" s="950"/>
      <c r="P101" s="950"/>
      <c r="Q101" s="950"/>
      <c r="R101" s="950"/>
      <c r="S101" s="950"/>
      <c r="T101" s="950"/>
      <c r="U101" s="950"/>
      <c r="V101" s="950"/>
      <c r="W101" s="950"/>
      <c r="X101" s="950"/>
      <c r="Y101" s="950"/>
      <c r="Z101" s="950"/>
      <c r="AA101" s="950"/>
      <c r="AB101" s="950"/>
      <c r="AC101" s="950"/>
      <c r="AD101" s="950"/>
      <c r="AE101" s="950"/>
      <c r="AF101" s="950"/>
      <c r="AG101" s="950"/>
      <c r="AH101" s="950"/>
      <c r="AI101" s="950"/>
    </row>
    <row r="102" spans="1:35" ht="13.5" customHeight="1" x14ac:dyDescent="0.15">
      <c r="C102" s="134" t="s">
        <v>685</v>
      </c>
      <c r="M102" s="944"/>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row>
    <row r="103" spans="1:35" ht="6.75" customHeight="1" x14ac:dyDescent="0.15">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row>
    <row r="104" spans="1:35" ht="6.75" customHeight="1" x14ac:dyDescent="0.15">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row>
    <row r="105" spans="1:35" ht="13.5" customHeight="1" x14ac:dyDescent="0.15">
      <c r="A105" s="134" t="s">
        <v>960</v>
      </c>
    </row>
    <row r="106" spans="1:35" ht="13.5" customHeight="1" x14ac:dyDescent="0.15">
      <c r="C106" s="134" t="s">
        <v>84</v>
      </c>
      <c r="H106" s="136"/>
      <c r="I106" s="136"/>
      <c r="J106" s="136"/>
      <c r="K106" s="944"/>
      <c r="L106" s="944"/>
      <c r="M106" s="944"/>
      <c r="N106" s="944"/>
      <c r="O106" s="944"/>
      <c r="P106" s="944"/>
      <c r="Q106" s="944"/>
      <c r="R106" s="944"/>
      <c r="S106" s="944"/>
      <c r="T106" s="944"/>
      <c r="U106" s="944"/>
      <c r="V106" s="944"/>
      <c r="W106" s="944"/>
      <c r="X106" s="944"/>
      <c r="Y106" s="944"/>
      <c r="Z106" s="944"/>
      <c r="AA106" s="944"/>
      <c r="AB106" s="944"/>
      <c r="AC106" s="944"/>
      <c r="AD106" s="944"/>
      <c r="AE106" s="944"/>
      <c r="AF106" s="944"/>
      <c r="AG106" s="944"/>
      <c r="AH106" s="944"/>
      <c r="AI106" s="944"/>
    </row>
    <row r="107" spans="1:35" ht="13.5" customHeight="1" x14ac:dyDescent="0.15">
      <c r="C107" s="134" t="s">
        <v>86</v>
      </c>
      <c r="H107" s="136"/>
      <c r="I107" s="136"/>
      <c r="J107" s="136"/>
      <c r="K107" s="944"/>
      <c r="L107" s="944"/>
      <c r="M107" s="944"/>
      <c r="N107" s="944"/>
      <c r="O107" s="944"/>
      <c r="P107" s="944"/>
      <c r="Q107" s="944"/>
      <c r="R107" s="944"/>
      <c r="S107" s="944"/>
      <c r="T107" s="944"/>
      <c r="U107" s="944"/>
      <c r="V107" s="944"/>
      <c r="W107" s="944"/>
      <c r="X107" s="944"/>
      <c r="Y107" s="944"/>
      <c r="Z107" s="944"/>
      <c r="AA107" s="944"/>
      <c r="AB107" s="944"/>
      <c r="AC107" s="944"/>
      <c r="AD107" s="944"/>
      <c r="AE107" s="944"/>
      <c r="AF107" s="944"/>
      <c r="AG107" s="944"/>
      <c r="AH107" s="944"/>
      <c r="AI107" s="944"/>
    </row>
    <row r="108" spans="1:35" ht="13.5" customHeight="1" x14ac:dyDescent="0.15">
      <c r="C108" s="134" t="s">
        <v>71</v>
      </c>
      <c r="H108" s="136"/>
      <c r="I108" s="136"/>
      <c r="J108" s="136"/>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row>
    <row r="109" spans="1:35" ht="13.5" customHeight="1" x14ac:dyDescent="0.15">
      <c r="C109" s="134" t="s">
        <v>87</v>
      </c>
      <c r="H109" s="136"/>
      <c r="I109" s="136"/>
      <c r="J109" s="136"/>
      <c r="K109" s="944"/>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row>
    <row r="110" spans="1:35" ht="13.5" customHeight="1" x14ac:dyDescent="0.15">
      <c r="C110" s="134" t="s">
        <v>73</v>
      </c>
      <c r="H110" s="136"/>
      <c r="I110" s="136"/>
      <c r="J110" s="136"/>
      <c r="K110" s="950"/>
      <c r="L110" s="950"/>
      <c r="M110" s="950"/>
      <c r="N110" s="950"/>
      <c r="O110" s="950"/>
      <c r="P110" s="950"/>
      <c r="Q110" s="950"/>
      <c r="R110" s="950"/>
      <c r="S110" s="950"/>
      <c r="T110" s="950"/>
      <c r="U110" s="950"/>
      <c r="V110" s="950"/>
      <c r="W110" s="950"/>
      <c r="X110" s="950"/>
      <c r="Y110" s="950"/>
      <c r="Z110" s="950"/>
      <c r="AA110" s="950"/>
      <c r="AB110" s="950"/>
      <c r="AC110" s="950"/>
      <c r="AD110" s="950"/>
      <c r="AE110" s="950"/>
      <c r="AF110" s="950"/>
      <c r="AG110" s="950"/>
      <c r="AH110" s="950"/>
      <c r="AI110" s="950"/>
    </row>
    <row r="111" spans="1:35" ht="13.5" customHeight="1" x14ac:dyDescent="0.15">
      <c r="C111" s="134" t="s">
        <v>684</v>
      </c>
      <c r="H111" s="136"/>
      <c r="I111" s="136"/>
      <c r="J111" s="136"/>
      <c r="K111" s="950"/>
      <c r="L111" s="950"/>
      <c r="M111" s="950"/>
      <c r="N111" s="950"/>
      <c r="O111" s="950"/>
      <c r="P111" s="950"/>
      <c r="Q111" s="950"/>
      <c r="R111" s="950"/>
      <c r="S111" s="950"/>
      <c r="T111" s="950"/>
      <c r="U111" s="950"/>
      <c r="V111" s="950"/>
      <c r="W111" s="950"/>
      <c r="X111" s="950"/>
      <c r="Y111" s="950"/>
      <c r="Z111" s="950"/>
      <c r="AA111" s="950"/>
      <c r="AB111" s="950"/>
      <c r="AC111" s="950"/>
      <c r="AD111" s="950"/>
      <c r="AE111" s="950"/>
      <c r="AF111" s="950"/>
      <c r="AG111" s="950"/>
      <c r="AH111" s="950"/>
      <c r="AI111" s="950"/>
    </row>
    <row r="112" spans="1:35" ht="13.5" customHeight="1" x14ac:dyDescent="0.15">
      <c r="C112" s="134" t="s">
        <v>685</v>
      </c>
      <c r="M112" s="944"/>
      <c r="N112" s="944"/>
      <c r="O112" s="944"/>
      <c r="P112" s="944"/>
      <c r="Q112" s="944"/>
      <c r="R112" s="944"/>
      <c r="S112" s="944"/>
      <c r="T112" s="944"/>
      <c r="U112" s="944"/>
      <c r="V112" s="944"/>
      <c r="W112" s="944"/>
      <c r="X112" s="944"/>
      <c r="Y112" s="944"/>
      <c r="Z112" s="944"/>
      <c r="AA112" s="944"/>
      <c r="AB112" s="944"/>
      <c r="AC112" s="944"/>
      <c r="AD112" s="944"/>
      <c r="AE112" s="944"/>
      <c r="AF112" s="944"/>
      <c r="AG112" s="944"/>
      <c r="AH112" s="944"/>
      <c r="AI112" s="944"/>
    </row>
    <row r="113" spans="1:35" ht="6.75" customHeight="1" x14ac:dyDescent="0.15">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row>
    <row r="114" spans="1:35" ht="6.75" customHeight="1" x14ac:dyDescent="0.15">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row>
    <row r="115" spans="1:35" ht="13.5" customHeight="1" x14ac:dyDescent="0.15">
      <c r="C115" s="134" t="s">
        <v>84</v>
      </c>
      <c r="H115" s="136"/>
      <c r="I115" s="136"/>
      <c r="J115" s="136"/>
      <c r="K115" s="944"/>
      <c r="L115" s="944"/>
      <c r="M115" s="944"/>
      <c r="N115" s="944"/>
      <c r="O115" s="944"/>
      <c r="P115" s="944"/>
      <c r="Q115" s="944"/>
      <c r="R115" s="944"/>
      <c r="S115" s="944"/>
      <c r="T115" s="944"/>
      <c r="U115" s="944"/>
      <c r="V115" s="944"/>
      <c r="W115" s="944"/>
      <c r="X115" s="944"/>
      <c r="Y115" s="944"/>
      <c r="Z115" s="944"/>
      <c r="AA115" s="944"/>
      <c r="AB115" s="944"/>
      <c r="AC115" s="944"/>
      <c r="AD115" s="944"/>
      <c r="AE115" s="944"/>
      <c r="AF115" s="944"/>
      <c r="AG115" s="944"/>
      <c r="AH115" s="944"/>
      <c r="AI115" s="944"/>
    </row>
    <row r="116" spans="1:35" ht="13.5" customHeight="1" x14ac:dyDescent="0.15">
      <c r="C116" s="134" t="s">
        <v>86</v>
      </c>
      <c r="H116" s="136"/>
      <c r="I116" s="136"/>
      <c r="J116" s="136"/>
      <c r="K116" s="944"/>
      <c r="L116" s="944"/>
      <c r="M116" s="944"/>
      <c r="N116" s="944"/>
      <c r="O116" s="944"/>
      <c r="P116" s="944"/>
      <c r="Q116" s="944"/>
      <c r="R116" s="944"/>
      <c r="S116" s="944"/>
      <c r="T116" s="944"/>
      <c r="U116" s="944"/>
      <c r="V116" s="944"/>
      <c r="W116" s="944"/>
      <c r="X116" s="944"/>
      <c r="Y116" s="944"/>
      <c r="Z116" s="944"/>
      <c r="AA116" s="944"/>
      <c r="AB116" s="944"/>
      <c r="AC116" s="944"/>
      <c r="AD116" s="944"/>
      <c r="AE116" s="944"/>
      <c r="AF116" s="944"/>
      <c r="AG116" s="944"/>
      <c r="AH116" s="944"/>
      <c r="AI116" s="944"/>
    </row>
    <row r="117" spans="1:35" ht="13.5" customHeight="1" x14ac:dyDescent="0.15">
      <c r="C117" s="134" t="s">
        <v>71</v>
      </c>
      <c r="H117" s="136"/>
      <c r="I117" s="136"/>
      <c r="J117" s="136"/>
      <c r="K117" s="950"/>
      <c r="L117" s="950"/>
      <c r="M117" s="950"/>
      <c r="N117" s="950"/>
      <c r="O117" s="950"/>
      <c r="P117" s="950"/>
      <c r="Q117" s="950"/>
      <c r="R117" s="950"/>
      <c r="S117" s="950"/>
      <c r="T117" s="950"/>
      <c r="U117" s="950"/>
      <c r="V117" s="950"/>
      <c r="W117" s="950"/>
      <c r="X117" s="950"/>
      <c r="Y117" s="950"/>
      <c r="Z117" s="950"/>
      <c r="AA117" s="950"/>
      <c r="AB117" s="950"/>
      <c r="AC117" s="950"/>
      <c r="AD117" s="950"/>
      <c r="AE117" s="950"/>
      <c r="AF117" s="950"/>
      <c r="AG117" s="950"/>
      <c r="AH117" s="950"/>
      <c r="AI117" s="950"/>
    </row>
    <row r="118" spans="1:35" ht="13.5" customHeight="1" x14ac:dyDescent="0.15">
      <c r="C118" s="134" t="s">
        <v>87</v>
      </c>
      <c r="H118" s="136"/>
      <c r="I118" s="136"/>
      <c r="J118" s="136"/>
      <c r="K118" s="944"/>
      <c r="L118" s="944"/>
      <c r="M118" s="944"/>
      <c r="N118" s="944"/>
      <c r="O118" s="944"/>
      <c r="P118" s="944"/>
      <c r="Q118" s="944"/>
      <c r="R118" s="944"/>
      <c r="S118" s="944"/>
      <c r="T118" s="944"/>
      <c r="U118" s="944"/>
      <c r="V118" s="944"/>
      <c r="W118" s="944"/>
      <c r="X118" s="944"/>
      <c r="Y118" s="944"/>
      <c r="Z118" s="944"/>
      <c r="AA118" s="944"/>
      <c r="AB118" s="944"/>
      <c r="AC118" s="944"/>
      <c r="AD118" s="944"/>
      <c r="AE118" s="944"/>
      <c r="AF118" s="944"/>
      <c r="AG118" s="944"/>
      <c r="AH118" s="944"/>
      <c r="AI118" s="944"/>
    </row>
    <row r="119" spans="1:35" ht="13.5" customHeight="1" x14ac:dyDescent="0.15">
      <c r="C119" s="134" t="s">
        <v>73</v>
      </c>
      <c r="H119" s="136"/>
      <c r="I119" s="136"/>
      <c r="J119" s="136"/>
      <c r="K119" s="950"/>
      <c r="L119" s="950"/>
      <c r="M119" s="950"/>
      <c r="N119" s="950"/>
      <c r="O119" s="950"/>
      <c r="P119" s="950"/>
      <c r="Q119" s="950"/>
      <c r="R119" s="950"/>
      <c r="S119" s="950"/>
      <c r="T119" s="950"/>
      <c r="U119" s="950"/>
      <c r="V119" s="950"/>
      <c r="W119" s="950"/>
      <c r="X119" s="950"/>
      <c r="Y119" s="950"/>
      <c r="Z119" s="950"/>
      <c r="AA119" s="950"/>
      <c r="AB119" s="950"/>
      <c r="AC119" s="950"/>
      <c r="AD119" s="950"/>
      <c r="AE119" s="950"/>
      <c r="AF119" s="950"/>
      <c r="AG119" s="950"/>
      <c r="AH119" s="950"/>
      <c r="AI119" s="950"/>
    </row>
    <row r="120" spans="1:35" ht="13.5" customHeight="1" x14ac:dyDescent="0.15">
      <c r="C120" s="134" t="s">
        <v>684</v>
      </c>
      <c r="H120" s="136"/>
      <c r="I120" s="136"/>
      <c r="J120" s="136"/>
      <c r="K120" s="950"/>
      <c r="L120" s="950"/>
      <c r="M120" s="950"/>
      <c r="N120" s="950"/>
      <c r="O120" s="950"/>
      <c r="P120" s="950"/>
      <c r="Q120" s="950"/>
      <c r="R120" s="950"/>
      <c r="S120" s="950"/>
      <c r="T120" s="950"/>
      <c r="U120" s="950"/>
      <c r="V120" s="950"/>
      <c r="W120" s="950"/>
      <c r="X120" s="950"/>
      <c r="Y120" s="950"/>
      <c r="Z120" s="950"/>
      <c r="AA120" s="950"/>
      <c r="AB120" s="950"/>
      <c r="AC120" s="950"/>
      <c r="AD120" s="950"/>
      <c r="AE120" s="950"/>
      <c r="AF120" s="950"/>
      <c r="AG120" s="950"/>
      <c r="AH120" s="950"/>
      <c r="AI120" s="950"/>
    </row>
    <row r="121" spans="1:35" ht="13.5" customHeight="1" x14ac:dyDescent="0.15">
      <c r="C121" s="134" t="s">
        <v>685</v>
      </c>
      <c r="M121" s="944"/>
      <c r="N121" s="944"/>
      <c r="O121" s="944"/>
      <c r="P121" s="944"/>
      <c r="Q121" s="944"/>
      <c r="R121" s="944"/>
      <c r="S121" s="944"/>
      <c r="T121" s="944"/>
      <c r="U121" s="944"/>
      <c r="V121" s="944"/>
      <c r="W121" s="944"/>
      <c r="X121" s="944"/>
      <c r="Y121" s="944"/>
      <c r="Z121" s="944"/>
      <c r="AA121" s="944"/>
      <c r="AB121" s="944"/>
      <c r="AC121" s="944"/>
      <c r="AD121" s="944"/>
      <c r="AE121" s="944"/>
      <c r="AF121" s="944"/>
      <c r="AG121" s="944"/>
      <c r="AH121" s="944"/>
      <c r="AI121" s="944"/>
    </row>
    <row r="122" spans="1:35" ht="6.75" customHeight="1" x14ac:dyDescent="0.15">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row>
    <row r="123" spans="1:35" ht="6.75" customHeight="1" x14ac:dyDescent="0.15">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row>
    <row r="124" spans="1:35" ht="13.5" customHeight="1" x14ac:dyDescent="0.15">
      <c r="C124" s="134" t="s">
        <v>84</v>
      </c>
      <c r="H124" s="136"/>
      <c r="I124" s="136"/>
      <c r="J124" s="136"/>
      <c r="K124" s="944"/>
      <c r="L124" s="944"/>
      <c r="M124" s="944"/>
      <c r="N124" s="944"/>
      <c r="O124" s="944"/>
      <c r="P124" s="944"/>
      <c r="Q124" s="944"/>
      <c r="R124" s="944"/>
      <c r="S124" s="944"/>
      <c r="T124" s="944"/>
      <c r="U124" s="944"/>
      <c r="V124" s="944"/>
      <c r="W124" s="944"/>
      <c r="X124" s="944"/>
      <c r="Y124" s="944"/>
      <c r="Z124" s="944"/>
      <c r="AA124" s="944"/>
      <c r="AB124" s="944"/>
      <c r="AC124" s="944"/>
      <c r="AD124" s="944"/>
      <c r="AE124" s="944"/>
      <c r="AF124" s="944"/>
      <c r="AG124" s="944"/>
      <c r="AH124" s="944"/>
      <c r="AI124" s="944"/>
    </row>
    <row r="125" spans="1:35" ht="13.5" customHeight="1" x14ac:dyDescent="0.15">
      <c r="C125" s="134" t="s">
        <v>86</v>
      </c>
      <c r="H125" s="136"/>
      <c r="I125" s="136"/>
      <c r="J125" s="136"/>
      <c r="K125" s="944"/>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row>
    <row r="126" spans="1:35" ht="13.5" customHeight="1" x14ac:dyDescent="0.15">
      <c r="C126" s="134" t="s">
        <v>71</v>
      </c>
      <c r="H126" s="136"/>
      <c r="I126" s="136"/>
      <c r="J126" s="136"/>
      <c r="K126" s="950"/>
      <c r="L126" s="950"/>
      <c r="M126" s="950"/>
      <c r="N126" s="950"/>
      <c r="O126" s="950"/>
      <c r="P126" s="950"/>
      <c r="Q126" s="950"/>
      <c r="R126" s="950"/>
      <c r="S126" s="950"/>
      <c r="T126" s="950"/>
      <c r="U126" s="950"/>
      <c r="V126" s="950"/>
      <c r="W126" s="950"/>
      <c r="X126" s="950"/>
      <c r="Y126" s="950"/>
      <c r="Z126" s="950"/>
      <c r="AA126" s="950"/>
      <c r="AB126" s="950"/>
      <c r="AC126" s="950"/>
      <c r="AD126" s="950"/>
      <c r="AE126" s="950"/>
      <c r="AF126" s="950"/>
      <c r="AG126" s="950"/>
      <c r="AH126" s="950"/>
      <c r="AI126" s="950"/>
    </row>
    <row r="127" spans="1:35" ht="13.5" customHeight="1" x14ac:dyDescent="0.15">
      <c r="C127" s="134" t="s">
        <v>87</v>
      </c>
      <c r="H127" s="136"/>
      <c r="I127" s="136"/>
      <c r="J127" s="136"/>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row>
    <row r="128" spans="1:35" ht="13.5" customHeight="1" x14ac:dyDescent="0.15">
      <c r="C128" s="134" t="s">
        <v>73</v>
      </c>
      <c r="H128" s="136"/>
      <c r="I128" s="136"/>
      <c r="J128" s="136"/>
      <c r="K128" s="950"/>
      <c r="L128" s="950"/>
      <c r="M128" s="950"/>
      <c r="N128" s="950"/>
      <c r="O128" s="950"/>
      <c r="P128" s="950"/>
      <c r="Q128" s="950"/>
      <c r="R128" s="950"/>
      <c r="S128" s="950"/>
      <c r="T128" s="950"/>
      <c r="U128" s="950"/>
      <c r="V128" s="950"/>
      <c r="W128" s="950"/>
      <c r="X128" s="950"/>
      <c r="Y128" s="950"/>
      <c r="Z128" s="950"/>
      <c r="AA128" s="950"/>
      <c r="AB128" s="950"/>
      <c r="AC128" s="950"/>
      <c r="AD128" s="950"/>
      <c r="AE128" s="950"/>
      <c r="AF128" s="950"/>
      <c r="AG128" s="950"/>
      <c r="AH128" s="950"/>
      <c r="AI128" s="950"/>
    </row>
    <row r="129" spans="1:39" ht="13.5" customHeight="1" x14ac:dyDescent="0.15">
      <c r="C129" s="134" t="s">
        <v>684</v>
      </c>
      <c r="H129" s="136"/>
      <c r="I129" s="136"/>
      <c r="J129" s="136"/>
      <c r="K129" s="950"/>
      <c r="L129" s="950"/>
      <c r="M129" s="950"/>
      <c r="N129" s="950"/>
      <c r="O129" s="950"/>
      <c r="P129" s="950"/>
      <c r="Q129" s="950"/>
      <c r="R129" s="950"/>
      <c r="S129" s="950"/>
      <c r="T129" s="950"/>
      <c r="U129" s="950"/>
      <c r="V129" s="950"/>
      <c r="W129" s="950"/>
      <c r="X129" s="950"/>
      <c r="Y129" s="950"/>
      <c r="Z129" s="950"/>
      <c r="AA129" s="950"/>
      <c r="AB129" s="950"/>
      <c r="AC129" s="950"/>
      <c r="AD129" s="950"/>
      <c r="AE129" s="950"/>
      <c r="AF129" s="950"/>
      <c r="AG129" s="950"/>
      <c r="AH129" s="950"/>
      <c r="AI129" s="950"/>
    </row>
    <row r="130" spans="1:39" ht="13.5" customHeight="1" x14ac:dyDescent="0.15">
      <c r="C130" s="134" t="s">
        <v>685</v>
      </c>
      <c r="M130" s="944"/>
      <c r="N130" s="944"/>
      <c r="O130" s="944"/>
      <c r="P130" s="944"/>
      <c r="Q130" s="944"/>
      <c r="R130" s="944"/>
      <c r="S130" s="944"/>
      <c r="T130" s="944"/>
      <c r="U130" s="944"/>
      <c r="V130" s="944"/>
      <c r="W130" s="944"/>
      <c r="X130" s="944"/>
      <c r="Y130" s="944"/>
      <c r="Z130" s="944"/>
      <c r="AA130" s="944"/>
      <c r="AB130" s="944"/>
      <c r="AC130" s="944"/>
      <c r="AD130" s="944"/>
      <c r="AE130" s="944"/>
      <c r="AF130" s="944"/>
      <c r="AG130" s="944"/>
      <c r="AH130" s="944"/>
      <c r="AI130" s="944"/>
    </row>
    <row r="131" spans="1:39" ht="6.75" customHeight="1" x14ac:dyDescent="0.15">
      <c r="A131" s="137"/>
      <c r="B131" s="137"/>
      <c r="C131" s="137"/>
      <c r="D131" s="137"/>
      <c r="E131" s="137"/>
      <c r="F131" s="137"/>
      <c r="G131" s="137"/>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row>
    <row r="132" spans="1:39" ht="6.75" customHeight="1" thickBot="1" x14ac:dyDescent="0.2">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row>
    <row r="133" spans="1:39" ht="8.4499999999999993" customHeight="1" thickTop="1" x14ac:dyDescent="0.15">
      <c r="AJ133" s="350"/>
      <c r="AK133" s="350"/>
    </row>
    <row r="134" spans="1:39" ht="11.25" customHeight="1" x14ac:dyDescent="0.1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row>
    <row r="135" spans="1:39" ht="6" customHeight="1" x14ac:dyDescent="0.15">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row>
    <row r="136" spans="1:39" ht="13.5" customHeight="1" x14ac:dyDescent="0.15">
      <c r="A136" s="134" t="s">
        <v>162</v>
      </c>
    </row>
    <row r="137" spans="1:39" ht="13.5" customHeight="1" x14ac:dyDescent="0.15">
      <c r="A137" s="134" t="s">
        <v>5</v>
      </c>
    </row>
    <row r="138" spans="1:39" ht="13.5" customHeight="1" thickBot="1" x14ac:dyDescent="0.2">
      <c r="C138" s="134" t="s">
        <v>74</v>
      </c>
      <c r="H138" s="179"/>
      <c r="I138" s="135"/>
      <c r="J138" s="135" t="s">
        <v>385</v>
      </c>
      <c r="K138" s="946" t="str">
        <f>IF($AM$139="","",VLOOKUP($AM$139,業者date!$B$9:$AF$18,5,TRUE))</f>
        <v/>
      </c>
      <c r="L138" s="946"/>
      <c r="M138" s="134" t="s">
        <v>77</v>
      </c>
      <c r="R138" s="135" t="s">
        <v>13</v>
      </c>
      <c r="S138" s="947" t="str">
        <f>IF($AM$139="","",VLOOKUP($AM$139,業者date!$B$9:$AF$18,6,TRUE))</f>
        <v/>
      </c>
      <c r="T138" s="947" t="s">
        <v>355</v>
      </c>
      <c r="U138" s="947" t="s">
        <v>355</v>
      </c>
      <c r="V138" s="947" t="s">
        <v>355</v>
      </c>
      <c r="W138" s="134" t="s">
        <v>83</v>
      </c>
      <c r="AB138" s="946" t="str">
        <f>IF($AM$139="","",VLOOKUP($AM$139,業者date!$B$9:$AF$18,8,TRUE))</f>
        <v/>
      </c>
      <c r="AC138" s="946"/>
      <c r="AD138" s="946"/>
      <c r="AE138" s="946"/>
      <c r="AF138" s="946"/>
      <c r="AG138" s="946"/>
      <c r="AH138" s="134" t="s">
        <v>160</v>
      </c>
      <c r="AM138" s="134" t="s">
        <v>1238</v>
      </c>
    </row>
    <row r="139" spans="1:39" ht="13.5" customHeight="1" x14ac:dyDescent="0.15">
      <c r="C139" s="134" t="s">
        <v>70</v>
      </c>
      <c r="K139" s="948" t="str">
        <f>IF($AM$139="","",VLOOKUP($AM$139,業者date!$B$9:$AF$18,2,TRUE))</f>
        <v/>
      </c>
      <c r="L139" s="948"/>
      <c r="M139" s="948"/>
      <c r="N139" s="948"/>
      <c r="O139" s="948"/>
      <c r="P139" s="948"/>
      <c r="Q139" s="948"/>
      <c r="R139" s="948"/>
      <c r="S139" s="948"/>
      <c r="T139" s="948"/>
      <c r="U139" s="948"/>
      <c r="V139" s="948"/>
      <c r="W139" s="948"/>
      <c r="X139" s="948"/>
      <c r="Y139" s="948"/>
      <c r="Z139" s="948"/>
      <c r="AA139" s="948"/>
      <c r="AB139" s="948"/>
      <c r="AC139" s="948"/>
      <c r="AD139" s="948"/>
      <c r="AE139" s="948"/>
      <c r="AF139" s="948"/>
      <c r="AG139" s="948"/>
      <c r="AH139" s="948"/>
      <c r="AI139" s="948"/>
      <c r="AM139" s="951"/>
    </row>
    <row r="140" spans="1:39" ht="13.5" customHeight="1" thickBot="1" x14ac:dyDescent="0.2">
      <c r="C140" s="134" t="s">
        <v>81</v>
      </c>
      <c r="H140" s="179"/>
      <c r="I140" s="135"/>
      <c r="J140" s="135" t="s">
        <v>385</v>
      </c>
      <c r="K140" s="946" t="str">
        <f>IF($AM$139="","",VLOOKUP($AM$139,業者date!$B$9:$AF$18,10,TRUE))</f>
        <v/>
      </c>
      <c r="L140" s="946"/>
      <c r="M140" s="134" t="s">
        <v>76</v>
      </c>
      <c r="R140" s="135" t="s">
        <v>13</v>
      </c>
      <c r="S140" s="946" t="str">
        <f>IF($AM$139="","",VLOOKUP($AM$139,業者date!$B$9:$AF$18,11,TRUE))</f>
        <v/>
      </c>
      <c r="T140" s="946" t="s">
        <v>355</v>
      </c>
      <c r="U140" s="946" t="s">
        <v>355</v>
      </c>
      <c r="V140" s="946" t="s">
        <v>355</v>
      </c>
      <c r="W140" s="134" t="s">
        <v>75</v>
      </c>
      <c r="AB140" s="946" t="str">
        <f>IF($AM$139="","",VLOOKUP($AM$139,業者date!$B$9:$AF$18,13,TRUE))</f>
        <v/>
      </c>
      <c r="AC140" s="946"/>
      <c r="AD140" s="946"/>
      <c r="AE140" s="946"/>
      <c r="AF140" s="946"/>
      <c r="AG140" s="946"/>
      <c r="AH140" s="134" t="s">
        <v>160</v>
      </c>
      <c r="AM140" s="952"/>
    </row>
    <row r="141" spans="1:39" ht="13.5" customHeight="1" x14ac:dyDescent="0.15">
      <c r="K141" s="948" t="str">
        <f>IF($AM$139="","",VLOOKUP($AM$139,業者date!$B$9:$AF$18,15,TRUE))</f>
        <v/>
      </c>
      <c r="L141" s="948"/>
      <c r="M141" s="948"/>
      <c r="N141" s="948"/>
      <c r="O141" s="948"/>
      <c r="P141" s="948"/>
      <c r="Q141" s="948"/>
      <c r="R141" s="948"/>
      <c r="S141" s="948"/>
      <c r="T141" s="948"/>
      <c r="U141" s="948"/>
      <c r="V141" s="948"/>
      <c r="W141" s="948"/>
      <c r="X141" s="948"/>
      <c r="Y141" s="948"/>
      <c r="Z141" s="948"/>
      <c r="AA141" s="948"/>
      <c r="AB141" s="948"/>
      <c r="AC141" s="948"/>
      <c r="AD141" s="948"/>
      <c r="AE141" s="948"/>
      <c r="AF141" s="948"/>
      <c r="AG141" s="948"/>
      <c r="AH141" s="948"/>
      <c r="AI141" s="948"/>
    </row>
    <row r="142" spans="1:39" ht="13.5" customHeight="1" x14ac:dyDescent="0.15">
      <c r="C142" s="134" t="s">
        <v>78</v>
      </c>
      <c r="J142" s="136"/>
      <c r="K142" s="948" t="str">
        <f>IF($AM$139="","",VLOOKUP($AM$139,業者date!$B$9:$AF$18,20,TRUE))</f>
        <v/>
      </c>
      <c r="L142" s="948"/>
      <c r="M142" s="948"/>
      <c r="N142" s="948"/>
      <c r="O142" s="948"/>
      <c r="P142" s="948"/>
      <c r="Q142" s="948"/>
      <c r="R142" s="948"/>
      <c r="S142" s="948"/>
      <c r="T142" s="948"/>
      <c r="U142" s="948"/>
      <c r="V142" s="948"/>
      <c r="W142" s="948"/>
      <c r="X142" s="948"/>
      <c r="Y142" s="948"/>
      <c r="Z142" s="948"/>
      <c r="AA142" s="948"/>
      <c r="AB142" s="948"/>
      <c r="AC142" s="948"/>
      <c r="AD142" s="948"/>
      <c r="AE142" s="948"/>
      <c r="AF142" s="948"/>
      <c r="AG142" s="948"/>
      <c r="AH142" s="948"/>
      <c r="AI142" s="948"/>
    </row>
    <row r="143" spans="1:39" ht="13.5" customHeight="1" x14ac:dyDescent="0.15">
      <c r="C143" s="134" t="s">
        <v>79</v>
      </c>
      <c r="K143" s="948" t="str">
        <f>IF($AM$139="","",VLOOKUP($AM$139,業者date!$B$9:$AF$18,22,TRUE))</f>
        <v/>
      </c>
      <c r="L143" s="948"/>
      <c r="M143" s="948"/>
      <c r="N143" s="948"/>
      <c r="O143" s="948"/>
      <c r="P143" s="948"/>
      <c r="Q143" s="948"/>
      <c r="R143" s="948"/>
      <c r="S143" s="948"/>
      <c r="T143" s="948"/>
      <c r="U143" s="948"/>
      <c r="V143" s="948"/>
      <c r="W143" s="948"/>
      <c r="X143" s="948"/>
      <c r="Y143" s="948"/>
      <c r="Z143" s="948"/>
      <c r="AA143" s="948"/>
      <c r="AB143" s="948"/>
      <c r="AC143" s="948"/>
      <c r="AD143" s="948"/>
      <c r="AE143" s="948"/>
      <c r="AF143" s="948"/>
      <c r="AG143" s="948"/>
      <c r="AH143" s="948"/>
      <c r="AI143" s="948"/>
    </row>
    <row r="144" spans="1:39" ht="13.5" customHeight="1" x14ac:dyDescent="0.15">
      <c r="C144" s="134" t="s">
        <v>80</v>
      </c>
      <c r="K144" s="948" t="str">
        <f>IF($AM$139="","",VLOOKUP($AM$139,業者date!$B$9:$AF$18,29,TRUE))</f>
        <v/>
      </c>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9" ht="13.5" customHeight="1" x14ac:dyDescent="0.15">
      <c r="C145" s="134" t="s">
        <v>89</v>
      </c>
      <c r="K145" s="152"/>
      <c r="L145" s="152"/>
      <c r="M145" s="944"/>
      <c r="N145" s="944"/>
      <c r="O145" s="944"/>
      <c r="P145" s="944"/>
      <c r="Q145" s="944"/>
      <c r="R145" s="944"/>
      <c r="S145" s="944"/>
      <c r="T145" s="944"/>
      <c r="U145" s="944"/>
      <c r="V145" s="944"/>
      <c r="W145" s="944"/>
      <c r="X145" s="944"/>
      <c r="Y145" s="944"/>
      <c r="Z145" s="944"/>
      <c r="AA145" s="944"/>
      <c r="AB145" s="944"/>
      <c r="AC145" s="944"/>
      <c r="AD145" s="944"/>
      <c r="AE145" s="944"/>
      <c r="AF145" s="944"/>
      <c r="AG145" s="944"/>
      <c r="AH145" s="944"/>
      <c r="AI145" s="944"/>
      <c r="AM145" s="134" t="s">
        <v>1265</v>
      </c>
    </row>
    <row r="146" spans="1:39" ht="6" customHeight="1" x14ac:dyDescent="0.15">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row>
    <row r="147" spans="1:39" ht="6" customHeight="1" x14ac:dyDescent="0.15"/>
    <row r="148" spans="1:39" ht="13.5" customHeight="1" x14ac:dyDescent="0.15">
      <c r="A148" s="134" t="s">
        <v>6</v>
      </c>
    </row>
    <row r="149" spans="1:39" ht="13.5" customHeight="1" thickBot="1" x14ac:dyDescent="0.2">
      <c r="C149" s="134" t="s">
        <v>74</v>
      </c>
      <c r="H149" s="179"/>
      <c r="I149" s="135"/>
      <c r="J149" s="135" t="s">
        <v>385</v>
      </c>
      <c r="K149" s="946" t="str">
        <f>IF($AM$150="","",VLOOKUP($AM$150,業者date!$B$9:$AF$18,5,TRUE))</f>
        <v/>
      </c>
      <c r="L149" s="946"/>
      <c r="M149" s="134" t="s">
        <v>77</v>
      </c>
      <c r="R149" s="135" t="s">
        <v>13</v>
      </c>
      <c r="S149" s="947" t="str">
        <f>IF($AM$150="","",VLOOKUP($AM$150,業者date!$B$9:$AF$18,6,TRUE))</f>
        <v/>
      </c>
      <c r="T149" s="947" t="s">
        <v>355</v>
      </c>
      <c r="U149" s="947" t="s">
        <v>355</v>
      </c>
      <c r="V149" s="947" t="s">
        <v>355</v>
      </c>
      <c r="W149" s="134" t="s">
        <v>83</v>
      </c>
      <c r="AB149" s="946" t="str">
        <f>IF($AM$150="","",VLOOKUP($AM$150,業者date!$B$9:$AF$18,8,TRUE))</f>
        <v/>
      </c>
      <c r="AC149" s="946"/>
      <c r="AD149" s="946"/>
      <c r="AE149" s="946"/>
      <c r="AF149" s="946"/>
      <c r="AG149" s="946"/>
      <c r="AH149" s="134" t="s">
        <v>160</v>
      </c>
      <c r="AM149" s="134" t="s">
        <v>1238</v>
      </c>
    </row>
    <row r="150" spans="1:39" ht="13.5" customHeight="1" x14ac:dyDescent="0.15">
      <c r="C150" s="134" t="s">
        <v>70</v>
      </c>
      <c r="K150" s="948" t="str">
        <f>IF($AM$150="","",VLOOKUP($AM$150,業者date!$B$9:$AF$18,2,TRUE))</f>
        <v/>
      </c>
      <c r="L150" s="948"/>
      <c r="M150" s="948"/>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c r="AM150" s="951"/>
    </row>
    <row r="151" spans="1:39" ht="13.5" customHeight="1" thickBot="1" x14ac:dyDescent="0.2">
      <c r="C151" s="134" t="s">
        <v>81</v>
      </c>
      <c r="H151" s="179"/>
      <c r="I151" s="135"/>
      <c r="J151" s="135" t="s">
        <v>385</v>
      </c>
      <c r="K151" s="946" t="str">
        <f>IF($AM$150="","",VLOOKUP($AM$150,業者date!$B$9:$AF$18,10,TRUE))</f>
        <v/>
      </c>
      <c r="L151" s="946"/>
      <c r="M151" s="134" t="s">
        <v>76</v>
      </c>
      <c r="R151" s="135" t="s">
        <v>13</v>
      </c>
      <c r="S151" s="946" t="str">
        <f>IF($AM$150="","",VLOOKUP($AM$150,業者date!$B$9:$AF$18,11,TRUE))</f>
        <v/>
      </c>
      <c r="T151" s="946" t="s">
        <v>355</v>
      </c>
      <c r="U151" s="946" t="s">
        <v>355</v>
      </c>
      <c r="V151" s="946" t="s">
        <v>355</v>
      </c>
      <c r="W151" s="134" t="s">
        <v>75</v>
      </c>
      <c r="AB151" s="946" t="str">
        <f>IF($AM$150="","",VLOOKUP($AM$150,業者date!$B$9:$AF$18,13,TRUE))</f>
        <v/>
      </c>
      <c r="AC151" s="946"/>
      <c r="AD151" s="946"/>
      <c r="AE151" s="946"/>
      <c r="AF151" s="946"/>
      <c r="AG151" s="946"/>
      <c r="AH151" s="134" t="s">
        <v>160</v>
      </c>
      <c r="AM151" s="952"/>
    </row>
    <row r="152" spans="1:39" ht="13.5" customHeight="1" x14ac:dyDescent="0.15">
      <c r="K152" s="948" t="str">
        <f>IF($AM$150="","",VLOOKUP($AM$150,業者date!$B$9:$AF$18,15,TRUE))</f>
        <v/>
      </c>
      <c r="L152" s="948"/>
      <c r="M152" s="948"/>
      <c r="N152" s="948"/>
      <c r="O152" s="948"/>
      <c r="P152" s="948"/>
      <c r="Q152" s="948"/>
      <c r="R152" s="948"/>
      <c r="S152" s="948"/>
      <c r="T152" s="948"/>
      <c r="U152" s="948"/>
      <c r="V152" s="948"/>
      <c r="W152" s="948"/>
      <c r="X152" s="948"/>
      <c r="Y152" s="948"/>
      <c r="Z152" s="948"/>
      <c r="AA152" s="948"/>
      <c r="AB152" s="948"/>
      <c r="AC152" s="948"/>
      <c r="AD152" s="948"/>
      <c r="AE152" s="948"/>
      <c r="AF152" s="948"/>
      <c r="AG152" s="948"/>
      <c r="AH152" s="948"/>
      <c r="AI152" s="948"/>
    </row>
    <row r="153" spans="1:39" ht="13.5" customHeight="1" x14ac:dyDescent="0.15">
      <c r="C153" s="134" t="s">
        <v>78</v>
      </c>
      <c r="J153" s="136"/>
      <c r="K153" s="948" t="str">
        <f>IF($AM$150="","",VLOOKUP($AM$150,業者date!$B$9:$AF$18,20,TRUE))</f>
        <v/>
      </c>
      <c r="L153" s="948"/>
      <c r="M153" s="948"/>
      <c r="N153" s="948"/>
      <c r="O153" s="948"/>
      <c r="P153" s="948"/>
      <c r="Q153" s="948"/>
      <c r="R153" s="948"/>
      <c r="S153" s="948"/>
      <c r="T153" s="948"/>
      <c r="U153" s="948"/>
      <c r="V153" s="948"/>
      <c r="W153" s="948"/>
      <c r="X153" s="948"/>
      <c r="Y153" s="948"/>
      <c r="Z153" s="948"/>
      <c r="AA153" s="948"/>
      <c r="AB153" s="948"/>
      <c r="AC153" s="948"/>
      <c r="AD153" s="948"/>
      <c r="AE153" s="948"/>
      <c r="AF153" s="948"/>
      <c r="AG153" s="948"/>
      <c r="AH153" s="948"/>
      <c r="AI153" s="948"/>
    </row>
    <row r="154" spans="1:39" ht="13.5" customHeight="1" x14ac:dyDescent="0.15">
      <c r="C154" s="134" t="s">
        <v>79</v>
      </c>
      <c r="K154" s="948" t="str">
        <f>IF($AM$150="","",VLOOKUP($AM$150,業者date!$B$9:$AF$18,22,TRUE))</f>
        <v/>
      </c>
      <c r="L154" s="948"/>
      <c r="M154" s="948"/>
      <c r="N154" s="948"/>
      <c r="O154" s="948"/>
      <c r="P154" s="948"/>
      <c r="Q154" s="948"/>
      <c r="R154" s="948"/>
      <c r="S154" s="948"/>
      <c r="T154" s="948"/>
      <c r="U154" s="948"/>
      <c r="V154" s="948"/>
      <c r="W154" s="948"/>
      <c r="X154" s="948"/>
      <c r="Y154" s="948"/>
      <c r="Z154" s="948"/>
      <c r="AA154" s="948"/>
      <c r="AB154" s="948"/>
      <c r="AC154" s="948"/>
      <c r="AD154" s="948"/>
      <c r="AE154" s="948"/>
      <c r="AF154" s="948"/>
      <c r="AG154" s="948"/>
      <c r="AH154" s="948"/>
      <c r="AI154" s="948"/>
    </row>
    <row r="155" spans="1:39" ht="13.5" customHeight="1" x14ac:dyDescent="0.15">
      <c r="C155" s="134" t="s">
        <v>80</v>
      </c>
      <c r="K155" s="948" t="str">
        <f>IF($AM$150="","",VLOOKUP($AM$150,業者date!$B$9:$AF$18,29,TRUE))</f>
        <v/>
      </c>
      <c r="L155" s="948"/>
      <c r="M155" s="948"/>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39" ht="13.5" customHeight="1" x14ac:dyDescent="0.15">
      <c r="C156" s="134" t="s">
        <v>89</v>
      </c>
      <c r="K156" s="152"/>
      <c r="L156" s="152"/>
      <c r="M156" s="944"/>
      <c r="N156" s="944"/>
      <c r="O156" s="944"/>
      <c r="P156" s="944"/>
      <c r="Q156" s="944"/>
      <c r="R156" s="944"/>
      <c r="S156" s="944"/>
      <c r="T156" s="944"/>
      <c r="U156" s="944"/>
      <c r="V156" s="944"/>
      <c r="W156" s="944"/>
      <c r="X156" s="944"/>
      <c r="Y156" s="944"/>
      <c r="Z156" s="944"/>
      <c r="AA156" s="944"/>
      <c r="AB156" s="944"/>
      <c r="AC156" s="944"/>
      <c r="AD156" s="944"/>
      <c r="AE156" s="944"/>
      <c r="AF156" s="944"/>
      <c r="AG156" s="944"/>
      <c r="AH156" s="944"/>
      <c r="AI156" s="944"/>
    </row>
    <row r="157" spans="1:39" ht="6" customHeight="1" x14ac:dyDescent="0.15">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row>
    <row r="158" spans="1:39" ht="6" customHeight="1" x14ac:dyDescent="0.15">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row>
    <row r="159" spans="1:39" ht="13.5" customHeight="1" thickBot="1" x14ac:dyDescent="0.2">
      <c r="C159" s="134" t="s">
        <v>74</v>
      </c>
      <c r="H159" s="179"/>
      <c r="I159" s="135"/>
      <c r="J159" s="135" t="s">
        <v>385</v>
      </c>
      <c r="K159" s="946" t="str">
        <f>IF($AM$160="","",VLOOKUP($AM$160,業者date!$B$9:$AF$18,5,TRUE))</f>
        <v/>
      </c>
      <c r="L159" s="946"/>
      <c r="M159" s="134" t="s">
        <v>77</v>
      </c>
      <c r="R159" s="135" t="s">
        <v>13</v>
      </c>
      <c r="S159" s="947" t="str">
        <f>IF($AM$160="","",VLOOKUP($AM$160,業者date!$B$9:$AF$18,6,TRUE))</f>
        <v/>
      </c>
      <c r="T159" s="947" t="s">
        <v>355</v>
      </c>
      <c r="U159" s="947" t="s">
        <v>355</v>
      </c>
      <c r="V159" s="947" t="s">
        <v>355</v>
      </c>
      <c r="W159" s="134" t="s">
        <v>83</v>
      </c>
      <c r="AB159" s="946" t="str">
        <f>IF($AM$160="","",VLOOKUP($AM$160,業者date!$B$9:$AF$18,8,TRUE))</f>
        <v/>
      </c>
      <c r="AC159" s="946"/>
      <c r="AD159" s="946"/>
      <c r="AE159" s="946"/>
      <c r="AF159" s="946"/>
      <c r="AG159" s="946"/>
      <c r="AH159" s="134" t="s">
        <v>160</v>
      </c>
      <c r="AM159" s="134" t="s">
        <v>1238</v>
      </c>
    </row>
    <row r="160" spans="1:39" ht="13.5" customHeight="1" x14ac:dyDescent="0.15">
      <c r="C160" s="134" t="s">
        <v>70</v>
      </c>
      <c r="K160" s="948" t="str">
        <f>IF($AM$160="","",VLOOKUP($AM$160,業者date!$B$9:$AF$18,2,TRUE))</f>
        <v/>
      </c>
      <c r="L160" s="948"/>
      <c r="M160" s="948"/>
      <c r="N160" s="948"/>
      <c r="O160" s="948"/>
      <c r="P160" s="948"/>
      <c r="Q160" s="948"/>
      <c r="R160" s="948"/>
      <c r="S160" s="948"/>
      <c r="T160" s="948"/>
      <c r="U160" s="948"/>
      <c r="V160" s="948"/>
      <c r="W160" s="948"/>
      <c r="X160" s="948"/>
      <c r="Y160" s="948"/>
      <c r="Z160" s="948"/>
      <c r="AA160" s="948"/>
      <c r="AB160" s="948"/>
      <c r="AC160" s="948"/>
      <c r="AD160" s="948"/>
      <c r="AE160" s="948"/>
      <c r="AF160" s="948"/>
      <c r="AG160" s="948"/>
      <c r="AH160" s="948"/>
      <c r="AI160" s="948"/>
      <c r="AM160" s="951"/>
    </row>
    <row r="161" spans="1:39" ht="13.5" customHeight="1" thickBot="1" x14ac:dyDescent="0.2">
      <c r="C161" s="134" t="s">
        <v>81</v>
      </c>
      <c r="H161" s="179"/>
      <c r="I161" s="135"/>
      <c r="J161" s="135" t="s">
        <v>385</v>
      </c>
      <c r="K161" s="946" t="str">
        <f>IF($AM$160="","",VLOOKUP($AM$160,業者date!$B$9:$AF$18,10,TRUE))</f>
        <v/>
      </c>
      <c r="L161" s="946"/>
      <c r="M161" s="134" t="s">
        <v>76</v>
      </c>
      <c r="R161" s="135" t="s">
        <v>13</v>
      </c>
      <c r="S161" s="946" t="str">
        <f>IF($AM$160="","",VLOOKUP($AM$160,業者date!$B$9:$AF$18,11,TRUE))</f>
        <v/>
      </c>
      <c r="T161" s="946" t="s">
        <v>355</v>
      </c>
      <c r="U161" s="946" t="s">
        <v>355</v>
      </c>
      <c r="V161" s="946" t="s">
        <v>355</v>
      </c>
      <c r="W161" s="134" t="s">
        <v>75</v>
      </c>
      <c r="AB161" s="946" t="str">
        <f>IF($AM$160="","",VLOOKUP($AM$160,業者date!$B$9:$AF$18,13,TRUE))</f>
        <v/>
      </c>
      <c r="AC161" s="946"/>
      <c r="AD161" s="946"/>
      <c r="AE161" s="946"/>
      <c r="AF161" s="946"/>
      <c r="AG161" s="946"/>
      <c r="AH161" s="134" t="s">
        <v>160</v>
      </c>
      <c r="AM161" s="952"/>
    </row>
    <row r="162" spans="1:39" ht="13.5" customHeight="1" x14ac:dyDescent="0.15">
      <c r="K162" s="948" t="str">
        <f>IF($AM$160="","",VLOOKUP($AM$160,業者date!$B$9:$AF$18,15,TRUE))</f>
        <v/>
      </c>
      <c r="L162" s="948"/>
      <c r="M162" s="948"/>
      <c r="N162" s="948"/>
      <c r="O162" s="948"/>
      <c r="P162" s="948"/>
      <c r="Q162" s="948"/>
      <c r="R162" s="948"/>
      <c r="S162" s="948"/>
      <c r="T162" s="948"/>
      <c r="U162" s="948"/>
      <c r="V162" s="948"/>
      <c r="W162" s="948"/>
      <c r="X162" s="948"/>
      <c r="Y162" s="948"/>
      <c r="Z162" s="948"/>
      <c r="AA162" s="948"/>
      <c r="AB162" s="948"/>
      <c r="AC162" s="948"/>
      <c r="AD162" s="948"/>
      <c r="AE162" s="948"/>
      <c r="AF162" s="948"/>
      <c r="AG162" s="948"/>
      <c r="AH162" s="948"/>
      <c r="AI162" s="948"/>
    </row>
    <row r="163" spans="1:39" ht="13.5" customHeight="1" x14ac:dyDescent="0.15">
      <c r="C163" s="134" t="s">
        <v>78</v>
      </c>
      <c r="J163" s="136"/>
      <c r="K163" s="948" t="str">
        <f>IF($AM$160="","",VLOOKUP($AM$160,業者date!$B$9:$AF$18,20,TRUE))</f>
        <v/>
      </c>
      <c r="L163" s="948"/>
      <c r="M163" s="948"/>
      <c r="N163" s="948"/>
      <c r="O163" s="948"/>
      <c r="P163" s="948"/>
      <c r="Q163" s="948"/>
      <c r="R163" s="948"/>
      <c r="S163" s="948"/>
      <c r="T163" s="948"/>
      <c r="U163" s="948"/>
      <c r="V163" s="948"/>
      <c r="W163" s="948"/>
      <c r="X163" s="948"/>
      <c r="Y163" s="948"/>
      <c r="Z163" s="948"/>
      <c r="AA163" s="948"/>
      <c r="AB163" s="948"/>
      <c r="AC163" s="948"/>
      <c r="AD163" s="948"/>
      <c r="AE163" s="948"/>
      <c r="AF163" s="948"/>
      <c r="AG163" s="948"/>
      <c r="AH163" s="948"/>
      <c r="AI163" s="948"/>
    </row>
    <row r="164" spans="1:39" ht="13.5" customHeight="1" x14ac:dyDescent="0.15">
      <c r="C164" s="134" t="s">
        <v>79</v>
      </c>
      <c r="K164" s="948" t="str">
        <f>IF($AM$160="","",VLOOKUP($AM$160,業者date!$B$9:$AF$18,22,TRUE))</f>
        <v/>
      </c>
      <c r="L164" s="948"/>
      <c r="M164" s="948"/>
      <c r="N164" s="948"/>
      <c r="O164" s="948"/>
      <c r="P164" s="948"/>
      <c r="Q164" s="948"/>
      <c r="R164" s="948"/>
      <c r="S164" s="948"/>
      <c r="T164" s="948"/>
      <c r="U164" s="948"/>
      <c r="V164" s="948"/>
      <c r="W164" s="948"/>
      <c r="X164" s="948"/>
      <c r="Y164" s="948"/>
      <c r="Z164" s="948"/>
      <c r="AA164" s="948"/>
      <c r="AB164" s="948"/>
      <c r="AC164" s="948"/>
      <c r="AD164" s="948"/>
      <c r="AE164" s="948"/>
      <c r="AF164" s="948"/>
      <c r="AG164" s="948"/>
      <c r="AH164" s="948"/>
      <c r="AI164" s="948"/>
    </row>
    <row r="165" spans="1:39" ht="13.5" customHeight="1" x14ac:dyDescent="0.15">
      <c r="C165" s="134" t="s">
        <v>80</v>
      </c>
      <c r="K165" s="948" t="str">
        <f>IF($AM$160="","",VLOOKUP($AM$160,業者date!$B$9:$AF$18,29,TRUE))</f>
        <v/>
      </c>
      <c r="L165" s="948"/>
      <c r="M165" s="948"/>
      <c r="N165" s="948"/>
      <c r="O165" s="948"/>
      <c r="P165" s="948"/>
      <c r="Q165" s="948"/>
      <c r="R165" s="948"/>
      <c r="S165" s="948"/>
      <c r="T165" s="948"/>
      <c r="U165" s="948"/>
      <c r="V165" s="948"/>
      <c r="W165" s="948"/>
      <c r="X165" s="948"/>
      <c r="Y165" s="948"/>
      <c r="Z165" s="948"/>
      <c r="AA165" s="948"/>
      <c r="AB165" s="948"/>
      <c r="AC165" s="948"/>
      <c r="AD165" s="948"/>
      <c r="AE165" s="948"/>
      <c r="AF165" s="948"/>
      <c r="AG165" s="948"/>
      <c r="AH165" s="948"/>
      <c r="AI165" s="948"/>
    </row>
    <row r="166" spans="1:39" ht="13.5" customHeight="1" x14ac:dyDescent="0.15">
      <c r="C166" s="134" t="s">
        <v>89</v>
      </c>
      <c r="K166" s="152"/>
      <c r="L166" s="152"/>
      <c r="M166" s="944"/>
      <c r="N166" s="944"/>
      <c r="O166" s="944"/>
      <c r="P166" s="944"/>
      <c r="Q166" s="944"/>
      <c r="R166" s="944"/>
      <c r="S166" s="944"/>
      <c r="T166" s="944"/>
      <c r="U166" s="944"/>
      <c r="V166" s="944"/>
      <c r="W166" s="944"/>
      <c r="X166" s="944"/>
      <c r="Y166" s="944"/>
      <c r="Z166" s="944"/>
      <c r="AA166" s="944"/>
      <c r="AB166" s="944"/>
      <c r="AC166" s="944"/>
      <c r="AD166" s="944"/>
      <c r="AE166" s="944"/>
      <c r="AF166" s="944"/>
      <c r="AG166" s="944"/>
      <c r="AH166" s="944"/>
      <c r="AI166" s="944"/>
    </row>
    <row r="167" spans="1:39" ht="6" customHeight="1" x14ac:dyDescent="0.15">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row>
    <row r="168" spans="1:39" ht="6" customHeight="1" x14ac:dyDescent="0.15">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row>
    <row r="169" spans="1:39" ht="13.5" customHeight="1" thickBot="1" x14ac:dyDescent="0.2">
      <c r="C169" s="134" t="s">
        <v>74</v>
      </c>
      <c r="H169" s="179"/>
      <c r="I169" s="135"/>
      <c r="J169" s="135" t="s">
        <v>385</v>
      </c>
      <c r="K169" s="946" t="str">
        <f>IF($AM$170="","",VLOOKUP($AM$170,業者date!$B$9:$AF$18,5,TRUE))</f>
        <v/>
      </c>
      <c r="L169" s="946"/>
      <c r="M169" s="134" t="s">
        <v>77</v>
      </c>
      <c r="R169" s="135" t="s">
        <v>13</v>
      </c>
      <c r="S169" s="947" t="str">
        <f>IF($AM$170="","",VLOOKUP($AM$170,業者date!$B$9:$AF$18,6,TRUE))</f>
        <v/>
      </c>
      <c r="T169" s="947" t="s">
        <v>355</v>
      </c>
      <c r="U169" s="947" t="s">
        <v>355</v>
      </c>
      <c r="V169" s="947" t="s">
        <v>355</v>
      </c>
      <c r="W169" s="134" t="s">
        <v>83</v>
      </c>
      <c r="AB169" s="946" t="str">
        <f>IF($AM$170="","",VLOOKUP($AM$170,業者date!$B$9:$AF$18,8,TRUE))</f>
        <v/>
      </c>
      <c r="AC169" s="946"/>
      <c r="AD169" s="946"/>
      <c r="AE169" s="946"/>
      <c r="AF169" s="946"/>
      <c r="AG169" s="946"/>
      <c r="AH169" s="134" t="s">
        <v>160</v>
      </c>
      <c r="AM169" s="134" t="s">
        <v>1238</v>
      </c>
    </row>
    <row r="170" spans="1:39" ht="13.5" customHeight="1" x14ac:dyDescent="0.15">
      <c r="C170" s="134" t="s">
        <v>70</v>
      </c>
      <c r="K170" s="948" t="str">
        <f>IF($AM$170="","",VLOOKUP($AM$170,業者date!$B$9:$AF$18,2,TRUE))</f>
        <v/>
      </c>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c r="AM170" s="951"/>
    </row>
    <row r="171" spans="1:39" ht="13.5" customHeight="1" thickBot="1" x14ac:dyDescent="0.2">
      <c r="C171" s="134" t="s">
        <v>81</v>
      </c>
      <c r="H171" s="179"/>
      <c r="I171" s="135"/>
      <c r="J171" s="135" t="s">
        <v>385</v>
      </c>
      <c r="K171" s="946" t="str">
        <f>IF($AM$170="","",VLOOKUP($AM$170,業者date!$B$9:$AF$18,10,TRUE))</f>
        <v/>
      </c>
      <c r="L171" s="946"/>
      <c r="M171" s="134" t="s">
        <v>76</v>
      </c>
      <c r="R171" s="135" t="s">
        <v>13</v>
      </c>
      <c r="S171" s="946" t="str">
        <f>IF($AM$170="","",VLOOKUP($AM$170,業者date!$B$9:$AF$18,11,TRUE))</f>
        <v/>
      </c>
      <c r="T171" s="946" t="s">
        <v>355</v>
      </c>
      <c r="U171" s="946" t="s">
        <v>355</v>
      </c>
      <c r="V171" s="946" t="s">
        <v>355</v>
      </c>
      <c r="W171" s="134" t="s">
        <v>75</v>
      </c>
      <c r="AB171" s="946" t="str">
        <f>IF($AM$170="","",VLOOKUP($AM$170,業者date!$B$9:$AF$18,13,TRUE))</f>
        <v/>
      </c>
      <c r="AC171" s="946"/>
      <c r="AD171" s="946"/>
      <c r="AE171" s="946"/>
      <c r="AF171" s="946"/>
      <c r="AG171" s="946"/>
      <c r="AH171" s="134" t="s">
        <v>160</v>
      </c>
      <c r="AM171" s="952"/>
    </row>
    <row r="172" spans="1:39" ht="13.5" customHeight="1" x14ac:dyDescent="0.15">
      <c r="K172" s="948" t="str">
        <f>IF($AM$170="","",VLOOKUP($AM$170,業者date!$B$9:$AF$18,15,TRUE))</f>
        <v/>
      </c>
      <c r="L172" s="948"/>
      <c r="M172" s="948"/>
      <c r="N172" s="948"/>
      <c r="O172" s="948"/>
      <c r="P172" s="948"/>
      <c r="Q172" s="948"/>
      <c r="R172" s="948"/>
      <c r="S172" s="948"/>
      <c r="T172" s="948"/>
      <c r="U172" s="948"/>
      <c r="V172" s="948"/>
      <c r="W172" s="948"/>
      <c r="X172" s="948"/>
      <c r="Y172" s="948"/>
      <c r="Z172" s="948"/>
      <c r="AA172" s="948"/>
      <c r="AB172" s="948"/>
      <c r="AC172" s="948"/>
      <c r="AD172" s="948"/>
      <c r="AE172" s="948"/>
      <c r="AF172" s="948"/>
      <c r="AG172" s="948"/>
      <c r="AH172" s="948"/>
      <c r="AI172" s="948"/>
    </row>
    <row r="173" spans="1:39" ht="13.5" customHeight="1" x14ac:dyDescent="0.15">
      <c r="C173" s="134" t="s">
        <v>78</v>
      </c>
      <c r="J173" s="136"/>
      <c r="K173" s="948" t="str">
        <f>IF($AM$170="","",VLOOKUP($AM$170,業者date!$B$9:$AF$18,20,TRUE))</f>
        <v/>
      </c>
      <c r="L173" s="948"/>
      <c r="M173" s="948"/>
      <c r="N173" s="948"/>
      <c r="O173" s="948"/>
      <c r="P173" s="948"/>
      <c r="Q173" s="948"/>
      <c r="R173" s="948"/>
      <c r="S173" s="948"/>
      <c r="T173" s="948"/>
      <c r="U173" s="948"/>
      <c r="V173" s="948"/>
      <c r="W173" s="948"/>
      <c r="X173" s="948"/>
      <c r="Y173" s="948"/>
      <c r="Z173" s="948"/>
      <c r="AA173" s="948"/>
      <c r="AB173" s="948"/>
      <c r="AC173" s="948"/>
      <c r="AD173" s="948"/>
      <c r="AE173" s="948"/>
      <c r="AF173" s="948"/>
      <c r="AG173" s="948"/>
      <c r="AH173" s="948"/>
      <c r="AI173" s="948"/>
    </row>
    <row r="174" spans="1:39" ht="13.5" customHeight="1" x14ac:dyDescent="0.15">
      <c r="C174" s="134" t="s">
        <v>79</v>
      </c>
      <c r="K174" s="948" t="str">
        <f>IF($AM$170="","",VLOOKUP($AM$170,業者date!$B$9:$AF$18,22,TRUE))</f>
        <v/>
      </c>
      <c r="L174" s="948"/>
      <c r="M174" s="948"/>
      <c r="N174" s="948"/>
      <c r="O174" s="948"/>
      <c r="P174" s="948"/>
      <c r="Q174" s="948"/>
      <c r="R174" s="948"/>
      <c r="S174" s="948"/>
      <c r="T174" s="948"/>
      <c r="U174" s="948"/>
      <c r="V174" s="948"/>
      <c r="W174" s="948"/>
      <c r="X174" s="948"/>
      <c r="Y174" s="948"/>
      <c r="Z174" s="948"/>
      <c r="AA174" s="948"/>
      <c r="AB174" s="948"/>
      <c r="AC174" s="948"/>
      <c r="AD174" s="948"/>
      <c r="AE174" s="948"/>
      <c r="AF174" s="948"/>
      <c r="AG174" s="948"/>
      <c r="AH174" s="948"/>
      <c r="AI174" s="948"/>
    </row>
    <row r="175" spans="1:39" ht="13.5" customHeight="1" x14ac:dyDescent="0.15">
      <c r="C175" s="134" t="s">
        <v>80</v>
      </c>
      <c r="K175" s="948" t="str">
        <f>IF($AM$170="","",VLOOKUP($AM$170,業者date!$B$9:$AF$18,29,TRUE))</f>
        <v/>
      </c>
      <c r="L175" s="948"/>
      <c r="M175" s="948"/>
      <c r="N175" s="948"/>
      <c r="O175" s="948"/>
      <c r="P175" s="948"/>
      <c r="Q175" s="948"/>
      <c r="R175" s="948"/>
      <c r="S175" s="948"/>
      <c r="T175" s="948"/>
      <c r="U175" s="948"/>
      <c r="V175" s="948"/>
      <c r="W175" s="948"/>
      <c r="X175" s="948"/>
      <c r="Y175" s="948"/>
      <c r="Z175" s="948"/>
      <c r="AA175" s="948"/>
      <c r="AB175" s="948"/>
      <c r="AC175" s="948"/>
      <c r="AD175" s="948"/>
      <c r="AE175" s="948"/>
      <c r="AF175" s="948"/>
      <c r="AG175" s="948"/>
      <c r="AH175" s="948"/>
      <c r="AI175" s="948"/>
    </row>
    <row r="176" spans="1:39" ht="13.5" customHeight="1" x14ac:dyDescent="0.15">
      <c r="C176" s="134" t="s">
        <v>89</v>
      </c>
      <c r="K176" s="152"/>
      <c r="L176" s="152"/>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row>
    <row r="177" spans="1:41" ht="6" customHeight="1" x14ac:dyDescent="0.1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row>
    <row r="178" spans="1:41" ht="6" customHeight="1" x14ac:dyDescent="0.15">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row>
    <row r="179" spans="1:41" ht="13.5" thickBot="1" x14ac:dyDescent="0.2">
      <c r="A179" s="134" t="s">
        <v>163</v>
      </c>
      <c r="AM179" s="134" t="s">
        <v>1239</v>
      </c>
    </row>
    <row r="180" spans="1:41" x14ac:dyDescent="0.15">
      <c r="C180" s="134" t="s">
        <v>84</v>
      </c>
      <c r="H180" s="134" t="str">
        <f>IF(概１面!H190="","",概１面!H190)</f>
        <v/>
      </c>
      <c r="K180" s="948" t="str">
        <f>IF($AM$180="","",VLOOKUP($AM$180,業者date!$B$29:$AC$38,8)&amp;"　"&amp;VLOOKUP($AM$180,業者date!$B$29:$AC$38,10))</f>
        <v/>
      </c>
      <c r="L180" s="948"/>
      <c r="M180" s="948"/>
      <c r="N180" s="948"/>
      <c r="O180" s="948"/>
      <c r="P180" s="948"/>
      <c r="Q180" s="948"/>
      <c r="R180" s="948"/>
      <c r="S180" s="948"/>
      <c r="T180" s="948"/>
      <c r="U180" s="948"/>
      <c r="V180" s="948"/>
      <c r="W180" s="948"/>
      <c r="X180" s="948"/>
      <c r="Y180" s="948"/>
      <c r="Z180" s="948"/>
      <c r="AA180" s="948"/>
      <c r="AB180" s="948"/>
      <c r="AC180" s="948"/>
      <c r="AD180" s="948"/>
      <c r="AE180" s="948"/>
      <c r="AF180" s="948"/>
      <c r="AG180" s="948"/>
      <c r="AH180" s="948"/>
      <c r="AI180" s="948"/>
      <c r="AM180" s="951"/>
    </row>
    <row r="181" spans="1:41" ht="13.5" thickBot="1" x14ac:dyDescent="0.2">
      <c r="C181" s="134" t="s">
        <v>90</v>
      </c>
      <c r="K181" s="134" t="s">
        <v>164</v>
      </c>
      <c r="O181" s="136"/>
      <c r="P181" s="135" t="s">
        <v>385</v>
      </c>
      <c r="Q181" s="946" t="str">
        <f>IF($AM$180="","",VLOOKUP($AM$180,業者date!$B$29:$AC$38,23))</f>
        <v/>
      </c>
      <c r="R181" s="946"/>
      <c r="S181" s="946"/>
      <c r="T181" s="946"/>
      <c r="U181" s="946"/>
      <c r="V181" s="134" t="s">
        <v>386</v>
      </c>
      <c r="W181" s="134" t="s">
        <v>165</v>
      </c>
      <c r="X181" s="946" t="str">
        <f>IF($AM$180="","","("&amp;VLOOKUP($AM$180,業者date!$B$29:$AC$38,25))</f>
        <v/>
      </c>
      <c r="Y181" s="946"/>
      <c r="Z181" s="946" t="str">
        <f>IF($AM$180="","","-  "&amp;VLOOKUP($AM$180,業者date!$B$29:$AC$38,26))</f>
        <v/>
      </c>
      <c r="AA181" s="946"/>
      <c r="AB181" s="152" t="str">
        <f>IF(X181="","",")")</f>
        <v/>
      </c>
      <c r="AC181" s="946" t="str">
        <f>IF($AM$180="","",VLOOKUP($AM$180,業者date!$B$29:$AC$38,27))</f>
        <v/>
      </c>
      <c r="AD181" s="946"/>
      <c r="AE181" s="946"/>
      <c r="AF181" s="946"/>
      <c r="AG181" s="946"/>
      <c r="AH181" s="134" t="s">
        <v>160</v>
      </c>
      <c r="AM181" s="952"/>
      <c r="AO181" s="134" t="s">
        <v>1225</v>
      </c>
    </row>
    <row r="182" spans="1:41" x14ac:dyDescent="0.15">
      <c r="H182" s="136"/>
      <c r="I182" s="136"/>
      <c r="J182" s="136"/>
      <c r="K182" s="948" t="str">
        <f>IF($AM$180="","",VLOOKUP($AM$180,業者date!$B$29:$AC$38,2))</f>
        <v/>
      </c>
      <c r="L182" s="948"/>
      <c r="M182" s="948"/>
      <c r="N182" s="948"/>
      <c r="O182" s="948"/>
      <c r="P182" s="948"/>
      <c r="Q182" s="948"/>
      <c r="R182" s="948"/>
      <c r="S182" s="948"/>
      <c r="T182" s="948"/>
      <c r="U182" s="948"/>
      <c r="V182" s="948"/>
      <c r="W182" s="948"/>
      <c r="X182" s="948"/>
      <c r="Y182" s="948"/>
      <c r="Z182" s="948"/>
      <c r="AA182" s="948"/>
      <c r="AB182" s="948"/>
      <c r="AC182" s="948"/>
      <c r="AD182" s="948"/>
      <c r="AE182" s="948"/>
      <c r="AF182" s="948"/>
      <c r="AG182" s="948"/>
      <c r="AH182" s="948"/>
      <c r="AI182" s="948"/>
    </row>
    <row r="183" spans="1:41" x14ac:dyDescent="0.15">
      <c r="C183" s="134" t="s">
        <v>71</v>
      </c>
      <c r="H183" s="178"/>
      <c r="I183" s="178"/>
      <c r="J183" s="178"/>
      <c r="K183" s="948" t="str">
        <f>IF($AM$180="","",VLOOKUP($AM$180,業者date!$B$29:$AC$38,12))</f>
        <v/>
      </c>
      <c r="L183" s="948"/>
      <c r="M183" s="948"/>
      <c r="N183" s="948"/>
      <c r="O183" s="948"/>
      <c r="P183" s="948"/>
      <c r="Q183" s="948"/>
      <c r="R183" s="948"/>
      <c r="S183" s="948"/>
      <c r="T183" s="948"/>
      <c r="U183" s="948"/>
      <c r="V183" s="948"/>
      <c r="W183" s="948"/>
      <c r="X183" s="948"/>
      <c r="Y183" s="948"/>
      <c r="Z183" s="948"/>
      <c r="AA183" s="948"/>
      <c r="AB183" s="948"/>
      <c r="AC183" s="948"/>
      <c r="AD183" s="948"/>
      <c r="AE183" s="948"/>
      <c r="AF183" s="948"/>
      <c r="AG183" s="948"/>
      <c r="AH183" s="948"/>
      <c r="AI183" s="948"/>
    </row>
    <row r="184" spans="1:41" x14ac:dyDescent="0.15">
      <c r="C184" s="134" t="s">
        <v>87</v>
      </c>
      <c r="H184" s="136"/>
      <c r="I184" s="136"/>
      <c r="J184" s="136"/>
      <c r="K184" s="948" t="str">
        <f>IF($AM$180="","",VLOOKUP($AM$180,業者date!$B$29:$AC$38,14))</f>
        <v/>
      </c>
      <c r="L184" s="948"/>
      <c r="M184" s="948"/>
      <c r="N184" s="948"/>
      <c r="O184" s="948"/>
      <c r="P184" s="948"/>
      <c r="Q184" s="948"/>
      <c r="R184" s="948"/>
      <c r="S184" s="948"/>
      <c r="T184" s="948"/>
      <c r="U184" s="948"/>
      <c r="V184" s="948"/>
      <c r="W184" s="948"/>
      <c r="X184" s="948"/>
      <c r="Y184" s="948"/>
      <c r="Z184" s="948"/>
      <c r="AA184" s="948"/>
      <c r="AB184" s="948"/>
      <c r="AC184" s="948"/>
      <c r="AD184" s="948"/>
      <c r="AE184" s="948"/>
      <c r="AF184" s="948"/>
      <c r="AG184" s="948"/>
      <c r="AH184" s="948"/>
      <c r="AI184" s="948"/>
    </row>
    <row r="185" spans="1:41" x14ac:dyDescent="0.15">
      <c r="C185" s="134" t="s">
        <v>73</v>
      </c>
      <c r="H185" s="136"/>
      <c r="I185" s="136"/>
      <c r="J185" s="136"/>
      <c r="K185" s="948" t="str">
        <f>IF($AM$180="","",VLOOKUP($AM$180,業者date!$B$29:$AC$38,20))</f>
        <v/>
      </c>
      <c r="L185" s="948"/>
      <c r="M185" s="948"/>
      <c r="N185" s="948"/>
      <c r="O185" s="948"/>
      <c r="P185" s="948"/>
      <c r="Q185" s="948"/>
      <c r="R185" s="948"/>
      <c r="S185" s="948"/>
      <c r="T185" s="948"/>
      <c r="U185" s="948"/>
      <c r="V185" s="948"/>
      <c r="W185" s="948"/>
      <c r="X185" s="948"/>
      <c r="Y185" s="948"/>
      <c r="Z185" s="948"/>
      <c r="AA185" s="948"/>
      <c r="AB185" s="948"/>
      <c r="AC185" s="948"/>
      <c r="AD185" s="948"/>
      <c r="AE185" s="948"/>
      <c r="AF185" s="948"/>
      <c r="AG185" s="948"/>
      <c r="AH185" s="948"/>
      <c r="AI185" s="948"/>
    </row>
    <row r="186" spans="1:41" ht="6.75" customHeight="1" x14ac:dyDescent="0.15">
      <c r="A186" s="137"/>
      <c r="B186" s="137"/>
      <c r="C186" s="137"/>
      <c r="D186" s="137"/>
      <c r="E186" s="137"/>
      <c r="F186" s="137"/>
      <c r="G186" s="137"/>
      <c r="H186" s="285"/>
      <c r="I186" s="285"/>
      <c r="J186" s="285"/>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row>
    <row r="187" spans="1:41" ht="6.75" customHeight="1" x14ac:dyDescent="0.15">
      <c r="A187" s="177"/>
      <c r="B187" s="177"/>
      <c r="C187" s="177"/>
      <c r="D187" s="177"/>
      <c r="E187" s="177"/>
      <c r="F187" s="177"/>
      <c r="G187" s="177"/>
      <c r="H187" s="551"/>
      <c r="I187" s="551"/>
      <c r="J187" s="551"/>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row>
    <row r="188" spans="1:41" x14ac:dyDescent="0.15">
      <c r="A188" s="134" t="s">
        <v>726</v>
      </c>
      <c r="H188" s="136"/>
      <c r="I188" s="136"/>
      <c r="J188" s="136"/>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row>
    <row r="189" spans="1:41" x14ac:dyDescent="0.15">
      <c r="C189" s="134" t="s">
        <v>17</v>
      </c>
      <c r="D189" s="134" t="s">
        <v>727</v>
      </c>
      <c r="H189" s="136"/>
      <c r="I189" s="136"/>
      <c r="J189" s="298" t="s">
        <v>730</v>
      </c>
      <c r="K189" s="945"/>
      <c r="L189" s="945"/>
      <c r="M189" s="945"/>
      <c r="N189" s="945"/>
      <c r="O189" s="945"/>
      <c r="P189" s="945"/>
      <c r="Q189" s="945"/>
      <c r="R189" s="945"/>
      <c r="S189" s="945"/>
      <c r="T189" s="945"/>
      <c r="U189" s="945"/>
      <c r="V189" s="945"/>
      <c r="W189" s="945"/>
      <c r="X189" s="945"/>
      <c r="Y189" s="945"/>
      <c r="Z189" s="945"/>
      <c r="AA189" s="945"/>
      <c r="AB189" s="945"/>
      <c r="AC189" s="945"/>
      <c r="AD189" s="945"/>
      <c r="AE189" s="945"/>
      <c r="AF189" s="945"/>
      <c r="AG189" s="945"/>
      <c r="AH189" s="152" t="s">
        <v>801</v>
      </c>
      <c r="AI189" s="152"/>
      <c r="AM189" s="134" t="s">
        <v>790</v>
      </c>
    </row>
    <row r="190" spans="1:41" x14ac:dyDescent="0.15">
      <c r="C190" s="134" t="s">
        <v>17</v>
      </c>
      <c r="D190" s="134" t="s">
        <v>728</v>
      </c>
      <c r="H190" s="136"/>
      <c r="I190" s="136"/>
      <c r="J190" s="298" t="s">
        <v>730</v>
      </c>
      <c r="K190" s="945"/>
      <c r="L190" s="945"/>
      <c r="M190" s="945"/>
      <c r="N190" s="945"/>
      <c r="O190" s="945"/>
      <c r="P190" s="945"/>
      <c r="Q190" s="945"/>
      <c r="R190" s="945"/>
      <c r="S190" s="945"/>
      <c r="T190" s="945"/>
      <c r="U190" s="945"/>
      <c r="V190" s="945"/>
      <c r="W190" s="945"/>
      <c r="X190" s="945"/>
      <c r="Y190" s="945"/>
      <c r="Z190" s="945"/>
      <c r="AA190" s="945"/>
      <c r="AB190" s="945"/>
      <c r="AC190" s="945"/>
      <c r="AD190" s="945"/>
      <c r="AE190" s="945"/>
      <c r="AF190" s="945"/>
      <c r="AG190" s="945"/>
      <c r="AH190" s="152" t="s">
        <v>801</v>
      </c>
      <c r="AI190" s="152"/>
      <c r="AN190" s="134" t="s">
        <v>791</v>
      </c>
    </row>
    <row r="191" spans="1:41" x14ac:dyDescent="0.15">
      <c r="C191" s="134" t="s">
        <v>17</v>
      </c>
      <c r="D191" s="134" t="s">
        <v>729</v>
      </c>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row>
    <row r="192" spans="1:41" ht="6" customHeight="1" x14ac:dyDescent="0.1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row>
    <row r="193" spans="1:39" ht="6" customHeight="1" x14ac:dyDescent="0.15">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row>
    <row r="194" spans="1:39" x14ac:dyDescent="0.15">
      <c r="A194" s="134" t="s">
        <v>906</v>
      </c>
      <c r="H194" s="136"/>
    </row>
    <row r="195" spans="1:39" x14ac:dyDescent="0.15">
      <c r="C195" s="134" t="s">
        <v>17</v>
      </c>
      <c r="D195" s="134" t="s">
        <v>907</v>
      </c>
      <c r="H195" s="136"/>
      <c r="J195" s="298" t="s">
        <v>13</v>
      </c>
      <c r="K195" s="945"/>
      <c r="L195" s="945"/>
      <c r="M195" s="945"/>
      <c r="N195" s="945"/>
      <c r="O195" s="945"/>
      <c r="P195" s="945"/>
      <c r="Q195" s="945"/>
      <c r="R195" s="945"/>
      <c r="S195" s="945"/>
      <c r="T195" s="945"/>
      <c r="U195" s="945"/>
      <c r="V195" s="945"/>
      <c r="W195" s="945"/>
      <c r="X195" s="945"/>
      <c r="Y195" s="945"/>
      <c r="Z195" s="945"/>
      <c r="AA195" s="945"/>
      <c r="AB195" s="945"/>
      <c r="AC195" s="945"/>
      <c r="AD195" s="945"/>
      <c r="AE195" s="945"/>
      <c r="AF195" s="945"/>
      <c r="AG195" s="945"/>
      <c r="AH195" s="152" t="s">
        <v>19</v>
      </c>
    </row>
    <row r="196" spans="1:39" x14ac:dyDescent="0.15">
      <c r="C196" s="134" t="s">
        <v>17</v>
      </c>
      <c r="D196" s="134" t="s">
        <v>908</v>
      </c>
      <c r="H196" s="136"/>
      <c r="I196" s="136"/>
      <c r="J196" s="298" t="s">
        <v>13</v>
      </c>
      <c r="K196" s="945"/>
      <c r="L196" s="945"/>
      <c r="M196" s="945"/>
      <c r="N196" s="945"/>
      <c r="O196" s="945"/>
      <c r="P196" s="945"/>
      <c r="Q196" s="945"/>
      <c r="R196" s="945"/>
      <c r="S196" s="945"/>
      <c r="T196" s="945"/>
      <c r="U196" s="945"/>
      <c r="V196" s="945"/>
      <c r="W196" s="945"/>
      <c r="X196" s="945"/>
      <c r="Y196" s="945"/>
      <c r="Z196" s="945"/>
      <c r="AA196" s="945"/>
      <c r="AB196" s="945"/>
      <c r="AC196" s="945"/>
      <c r="AD196" s="945"/>
      <c r="AE196" s="945"/>
      <c r="AF196" s="945"/>
      <c r="AG196" s="945"/>
      <c r="AH196" s="152" t="s">
        <v>19</v>
      </c>
    </row>
    <row r="197" spans="1:39" ht="13.5" customHeight="1" x14ac:dyDescent="0.15">
      <c r="C197" s="134" t="s">
        <v>17</v>
      </c>
      <c r="D197" s="134" t="s">
        <v>909</v>
      </c>
      <c r="H197" s="136"/>
      <c r="I197" s="136"/>
      <c r="J197" s="298" t="s">
        <v>13</v>
      </c>
      <c r="K197" s="945"/>
      <c r="L197" s="945"/>
      <c r="M197" s="945"/>
      <c r="N197" s="945"/>
      <c r="O197" s="945"/>
      <c r="P197" s="945"/>
      <c r="Q197" s="945"/>
      <c r="R197" s="945"/>
      <c r="S197" s="945"/>
      <c r="T197" s="945"/>
      <c r="U197" s="945"/>
      <c r="V197" s="945"/>
      <c r="W197" s="945"/>
      <c r="X197" s="945"/>
      <c r="Y197" s="945"/>
      <c r="Z197" s="945"/>
      <c r="AA197" s="945"/>
      <c r="AB197" s="945"/>
      <c r="AC197" s="945"/>
      <c r="AD197" s="945"/>
      <c r="AE197" s="945"/>
      <c r="AF197" s="945"/>
      <c r="AG197" s="945"/>
      <c r="AH197" s="152" t="s">
        <v>19</v>
      </c>
    </row>
    <row r="198" spans="1:39" ht="6" customHeight="1" x14ac:dyDescent="0.1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row>
    <row r="199" spans="1:39" ht="6" customHeight="1" x14ac:dyDescent="0.15">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row>
    <row r="200" spans="1:39" x14ac:dyDescent="0.15">
      <c r="A200" s="134" t="s">
        <v>245</v>
      </c>
      <c r="AM200" s="134" t="s">
        <v>509</v>
      </c>
    </row>
    <row r="201" spans="1:39" x14ac:dyDescent="0.15">
      <c r="B201" s="134" t="s">
        <v>0</v>
      </c>
      <c r="AM201" s="134" t="s">
        <v>510</v>
      </c>
    </row>
    <row r="202" spans="1:39" x14ac:dyDescent="0.15">
      <c r="C202" s="134" t="s">
        <v>1</v>
      </c>
      <c r="H202" s="136"/>
      <c r="I202" s="136"/>
      <c r="J202" s="136"/>
      <c r="K202" s="944"/>
      <c r="L202" s="944"/>
      <c r="M202" s="944"/>
      <c r="N202" s="944"/>
      <c r="O202" s="944"/>
      <c r="P202" s="944"/>
      <c r="Q202" s="944"/>
      <c r="R202" s="944"/>
      <c r="S202" s="944"/>
      <c r="T202" s="944"/>
      <c r="U202" s="944"/>
      <c r="V202" s="944"/>
      <c r="W202" s="944"/>
      <c r="X202" s="944"/>
      <c r="Y202" s="944"/>
      <c r="Z202" s="944"/>
      <c r="AA202" s="944"/>
      <c r="AB202" s="944"/>
      <c r="AC202" s="944"/>
      <c r="AD202" s="944"/>
      <c r="AE202" s="944"/>
      <c r="AF202" s="944"/>
      <c r="AG202" s="944"/>
      <c r="AH202" s="944"/>
      <c r="AI202" s="944"/>
    </row>
    <row r="203" spans="1:39" x14ac:dyDescent="0.15">
      <c r="C203" s="134" t="s">
        <v>2</v>
      </c>
      <c r="H203" s="136"/>
      <c r="I203" s="136"/>
      <c r="J203" s="136"/>
      <c r="K203" s="944"/>
      <c r="L203" s="944"/>
      <c r="M203" s="944"/>
      <c r="N203" s="944"/>
      <c r="O203" s="944"/>
      <c r="P203" s="944"/>
      <c r="Q203" s="944"/>
      <c r="R203" s="944"/>
      <c r="S203" s="944"/>
      <c r="T203" s="944"/>
      <c r="U203" s="944"/>
      <c r="V203" s="944"/>
      <c r="W203" s="944"/>
      <c r="X203" s="944"/>
      <c r="Y203" s="944"/>
      <c r="Z203" s="944"/>
      <c r="AA203" s="944"/>
      <c r="AB203" s="944"/>
      <c r="AC203" s="944"/>
      <c r="AD203" s="944"/>
      <c r="AE203" s="944"/>
      <c r="AF203" s="944"/>
      <c r="AG203" s="944"/>
      <c r="AH203" s="944"/>
      <c r="AI203" s="944"/>
    </row>
    <row r="204" spans="1:39" ht="6" customHeight="1" x14ac:dyDescent="0.1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row>
    <row r="205" spans="1:39" ht="6" customHeight="1" thickBot="1" x14ac:dyDescent="0.2">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row>
    <row r="206" spans="1:39" ht="13.5" thickTop="1" x14ac:dyDescent="0.15">
      <c r="AI206" s="351"/>
      <c r="AJ206" s="350"/>
      <c r="AK206" s="350"/>
    </row>
    <row r="207" spans="1:39" x14ac:dyDescent="0.15">
      <c r="AI207" s="351"/>
    </row>
  </sheetData>
  <sheetProtection algorithmName="SHA-512" hashValue="0CXw+0O0dVPeBlQdrrf6wuUNGxiYcLtGz2mNCxN9Varg4heGsyfA2iA2r8E44CXxBIiSfKcHHNen8fG1QfbaFg==" saltValue="4Be5IQ7BiYXFJSbLl7Jc2g==" spinCount="100000" sheet="1"/>
  <protectedRanges>
    <protectedRange sqref="AM16 AM27 AM38 AM48 AM58 AM139 AM150 AM160 AM170 AM180" name="範囲5"/>
    <protectedRange sqref="M145 M156 M166 M176 C189:C191 K189:AG190 C195:C197 K195:AG197 K202:AI203" name="範囲4"/>
    <protectedRange sqref="K96:AI101 M102 K106:AI111 M112 K115:AI120 M121 K124:AI129 M130" name="範囲3"/>
    <protectedRange sqref="B72 B75 B78 B85 K73 S74 K76 S77 K79 S80 K81 S82 K83 S84 K86 S87 K88 S89 K90 S91" name="範囲2"/>
    <protectedRange sqref="K7:AI11 M33 M54 M64" name="範囲1"/>
    <protectedRange sqref="M44:AI44" name="範囲6"/>
  </protectedRanges>
  <mergeCells count="187">
    <mergeCell ref="AM180:AM181"/>
    <mergeCell ref="AM139:AM140"/>
    <mergeCell ref="AM27:AM28"/>
    <mergeCell ref="AM16:AM17"/>
    <mergeCell ref="AM38:AM39"/>
    <mergeCell ref="AM48:AM49"/>
    <mergeCell ref="AM58:AM59"/>
    <mergeCell ref="AM150:AM151"/>
    <mergeCell ref="AM160:AM161"/>
    <mergeCell ref="AM170:AM171"/>
    <mergeCell ref="AB15:AG15"/>
    <mergeCell ref="S17:V17"/>
    <mergeCell ref="M44:AI44"/>
    <mergeCell ref="S59:V59"/>
    <mergeCell ref="S57:V57"/>
    <mergeCell ref="K51:AI51"/>
    <mergeCell ref="K57:L57"/>
    <mergeCell ref="C54:L54"/>
    <mergeCell ref="K53:AI53"/>
    <mergeCell ref="K50:AI50"/>
    <mergeCell ref="K59:L59"/>
    <mergeCell ref="K28:L28"/>
    <mergeCell ref="C33:L33"/>
    <mergeCell ref="K29:AI29"/>
    <mergeCell ref="M33:AI33"/>
    <mergeCell ref="AB28:AG28"/>
    <mergeCell ref="S37:V37"/>
    <mergeCell ref="K41:AI41"/>
    <mergeCell ref="K47:L47"/>
    <mergeCell ref="S47:V47"/>
    <mergeCell ref="K48:AI48"/>
    <mergeCell ref="AB59:AG59"/>
    <mergeCell ref="A1:AI2"/>
    <mergeCell ref="K30:AI30"/>
    <mergeCell ref="K39:L39"/>
    <mergeCell ref="S28:V28"/>
    <mergeCell ref="S15:V15"/>
    <mergeCell ref="K16:AI16"/>
    <mergeCell ref="K11:AI11"/>
    <mergeCell ref="K32:AI32"/>
    <mergeCell ref="K18:AI18"/>
    <mergeCell ref="K31:AI31"/>
    <mergeCell ref="K8:AI8"/>
    <mergeCell ref="K10:AI10"/>
    <mergeCell ref="AB26:AG26"/>
    <mergeCell ref="K9:AI9"/>
    <mergeCell ref="K19:AI19"/>
    <mergeCell ref="K20:AI20"/>
    <mergeCell ref="K17:L17"/>
    <mergeCell ref="K21:AI21"/>
    <mergeCell ref="K26:L26"/>
    <mergeCell ref="K7:AI7"/>
    <mergeCell ref="S26:V26"/>
    <mergeCell ref="AB17:AG17"/>
    <mergeCell ref="K15:L15"/>
    <mergeCell ref="K27:AI27"/>
    <mergeCell ref="K163:AI163"/>
    <mergeCell ref="K142:AI142"/>
    <mergeCell ref="M166:AI166"/>
    <mergeCell ref="K151:L151"/>
    <mergeCell ref="K152:AI152"/>
    <mergeCell ref="K159:L159"/>
    <mergeCell ref="K160:AI160"/>
    <mergeCell ref="AB161:AG161"/>
    <mergeCell ref="K165:AI165"/>
    <mergeCell ref="K164:AI164"/>
    <mergeCell ref="S161:V161"/>
    <mergeCell ref="K161:L161"/>
    <mergeCell ref="K150:AI150"/>
    <mergeCell ref="S159:V159"/>
    <mergeCell ref="K154:AI154"/>
    <mergeCell ref="AB151:AG151"/>
    <mergeCell ref="S151:V151"/>
    <mergeCell ref="M156:AI156"/>
    <mergeCell ref="K153:AI153"/>
    <mergeCell ref="M145:AI145"/>
    <mergeCell ref="K182:AI182"/>
    <mergeCell ref="K185:AI185"/>
    <mergeCell ref="X181:Y181"/>
    <mergeCell ref="Z181:AA181"/>
    <mergeCell ref="AC181:AG181"/>
    <mergeCell ref="S169:V169"/>
    <mergeCell ref="S171:V171"/>
    <mergeCell ref="AB171:AG171"/>
    <mergeCell ref="K169:L169"/>
    <mergeCell ref="M130:AI130"/>
    <mergeCell ref="K139:AI139"/>
    <mergeCell ref="K128:AI128"/>
    <mergeCell ref="S138:V138"/>
    <mergeCell ref="K127:AI127"/>
    <mergeCell ref="K126:AI126"/>
    <mergeCell ref="K124:AI124"/>
    <mergeCell ref="K116:AI116"/>
    <mergeCell ref="K143:AI143"/>
    <mergeCell ref="C64:L64"/>
    <mergeCell ref="S74:W74"/>
    <mergeCell ref="K86:AA86"/>
    <mergeCell ref="K107:AI107"/>
    <mergeCell ref="K108:AI108"/>
    <mergeCell ref="K109:AI109"/>
    <mergeCell ref="K88:AA88"/>
    <mergeCell ref="K117:AI117"/>
    <mergeCell ref="AB140:AG140"/>
    <mergeCell ref="K119:AI119"/>
    <mergeCell ref="S89:W89"/>
    <mergeCell ref="S77:W77"/>
    <mergeCell ref="K76:AA76"/>
    <mergeCell ref="K83:AA83"/>
    <mergeCell ref="K79:AA79"/>
    <mergeCell ref="S91:W91"/>
    <mergeCell ref="S87:W87"/>
    <mergeCell ref="K90:AA90"/>
    <mergeCell ref="S84:W84"/>
    <mergeCell ref="K81:AA81"/>
    <mergeCell ref="M64:AI64"/>
    <mergeCell ref="K73:AA73"/>
    <mergeCell ref="M112:AI112"/>
    <mergeCell ref="S80:W80"/>
    <mergeCell ref="K62:AI62"/>
    <mergeCell ref="K60:AI60"/>
    <mergeCell ref="AB37:AG37"/>
    <mergeCell ref="K38:AI38"/>
    <mergeCell ref="K37:L37"/>
    <mergeCell ref="K63:AI63"/>
    <mergeCell ref="S49:V49"/>
    <mergeCell ref="K42:AI42"/>
    <mergeCell ref="C44:L44"/>
    <mergeCell ref="AB39:AG39"/>
    <mergeCell ref="AB47:AG47"/>
    <mergeCell ref="K58:AI58"/>
    <mergeCell ref="K43:AI43"/>
    <mergeCell ref="K49:L49"/>
    <mergeCell ref="AB49:AG49"/>
    <mergeCell ref="K52:AI52"/>
    <mergeCell ref="AB57:AG57"/>
    <mergeCell ref="K40:AI40"/>
    <mergeCell ref="S39:V39"/>
    <mergeCell ref="K61:AI61"/>
    <mergeCell ref="M54:AI54"/>
    <mergeCell ref="S82:W82"/>
    <mergeCell ref="K96:AI96"/>
    <mergeCell ref="K106:AI106"/>
    <mergeCell ref="K98:AI98"/>
    <mergeCell ref="K101:AI101"/>
    <mergeCell ref="K97:AI97"/>
    <mergeCell ref="K111:AI111"/>
    <mergeCell ref="K110:AI110"/>
    <mergeCell ref="AB149:AG149"/>
    <mergeCell ref="K100:AI100"/>
    <mergeCell ref="K99:AI99"/>
    <mergeCell ref="M121:AI121"/>
    <mergeCell ref="M102:AI102"/>
    <mergeCell ref="K125:AI125"/>
    <mergeCell ref="K144:AI144"/>
    <mergeCell ref="K141:AI141"/>
    <mergeCell ref="K115:AI115"/>
    <mergeCell ref="S140:V140"/>
    <mergeCell ref="K140:L140"/>
    <mergeCell ref="AB138:AG138"/>
    <mergeCell ref="K138:L138"/>
    <mergeCell ref="K118:AI118"/>
    <mergeCell ref="K120:AI120"/>
    <mergeCell ref="K129:AI129"/>
    <mergeCell ref="K202:AI202"/>
    <mergeCell ref="K203:AI203"/>
    <mergeCell ref="K195:AG195"/>
    <mergeCell ref="K196:AG196"/>
    <mergeCell ref="K197:AG197"/>
    <mergeCell ref="K190:AG190"/>
    <mergeCell ref="K149:L149"/>
    <mergeCell ref="S149:V149"/>
    <mergeCell ref="K155:AI155"/>
    <mergeCell ref="K174:AI174"/>
    <mergeCell ref="K175:AI175"/>
    <mergeCell ref="M176:AI176"/>
    <mergeCell ref="AB169:AG169"/>
    <mergeCell ref="AB159:AG159"/>
    <mergeCell ref="K170:AI170"/>
    <mergeCell ref="K171:L171"/>
    <mergeCell ref="K172:AI172"/>
    <mergeCell ref="K173:AI173"/>
    <mergeCell ref="K162:AI162"/>
    <mergeCell ref="K180:AI180"/>
    <mergeCell ref="Q181:U181"/>
    <mergeCell ref="K184:AI184"/>
    <mergeCell ref="K189:AG189"/>
    <mergeCell ref="K183:AI183"/>
  </mergeCells>
  <phoneticPr fontId="2"/>
  <conditionalFormatting sqref="M33:AI33">
    <cfRule type="containsBlanks" dxfId="22" priority="3">
      <formula>LEN(TRIM(M33))=0</formula>
    </cfRule>
  </conditionalFormatting>
  <conditionalFormatting sqref="M145:AI145">
    <cfRule type="containsBlanks" dxfId="21" priority="1">
      <formula>LEN(TRIM(M145))=0</formula>
    </cfRule>
  </conditionalFormatting>
  <dataValidations disablePrompts="1" count="9">
    <dataValidation type="list" errorStyle="warning" imeMode="on" allowBlank="1" showInputMessage="1" sqref="H171 H169 H140 H161 H159 H138 H151 H149" xr:uid="{00000000-0002-0000-0400-000000000000}">
      <formula1>"一級,二級,木造"</formula1>
    </dataValidation>
    <dataValidation imeMode="hiragana" allowBlank="1" showInputMessage="1" showErrorMessage="1" sqref="I195 I173:I176 H172:H176 H141:H145 H170 I163:I166 H162:H166 H160 I153:I156 H152:H156 H180:I180 H150 K76:AA76 H201:I201 H139 H182:I182 I142:I145 H112:I112 H124:H129 H130:I130 H115:H120 K79:AA79 H121:I121 H86 K81:AA81 H90 H96:H101 H88 K83:AA83 H73 H81 H102:I102 H76 H83 K86:AA86 H79 K88:AA88 K90:AA90 H8:I8 H184:I184 AS16:AU16 AJ16 H10:I10 H186:I190 H203:I203 I197 H194:H196 H106:H111 AU18 AU22 AU20 AU24 AU26 AU28 AU30 AU32 AU34 AU36 AU38 AU40 AU42 AU44 AU46 AU48 AU50 AU52 AU54 AU56 AU58 AU60 AU62 K73:AA73" xr:uid="{00000000-0002-0000-0400-000001000000}"/>
    <dataValidation imeMode="off" allowBlank="1" showInputMessage="1" showErrorMessage="1" sqref="H191:I191 H183:I183 H131:I131 H11:I11 H9:I9 AS15:AT15 H185:I185 H197" xr:uid="{00000000-0002-0000-0400-000002000000}"/>
    <dataValidation imeMode="halfKatakana" allowBlank="1" showInputMessage="1" showErrorMessage="1" sqref="K202:AI202 H7:I7 I196 K7:AI7 H202:I202 AI196" xr:uid="{00000000-0002-0000-0400-000003000000}"/>
    <dataValidation type="list" allowBlank="1" showInputMessage="1" showErrorMessage="1" sqref="B72 B75 B78 B85" xr:uid="{00000000-0002-0000-0400-000004000000}">
      <formula1>"■,□"</formula1>
    </dataValidation>
    <dataValidation imeMode="halfAlpha" allowBlank="1" showInputMessage="1" showErrorMessage="1" sqref="R74:Z74 R91:Z91 R89:Z89 K9:AI9 R82:Z82 R87:Z87 R80:Z80 R77:Z77 R84:Z84 K98:AI98 K108:AI108 K126:AI126 K117:AI117" xr:uid="{00000000-0002-0000-0400-000005000000}"/>
    <dataValidation type="textLength" imeMode="halfAlpha" allowBlank="1" showInputMessage="1" showErrorMessage="1" sqref="K191:AI191 K119:AI120 K110:AI111 L100:AI100 K128:AI129 K100:K101" xr:uid="{00000000-0002-0000-0400-000006000000}">
      <formula1>1</formula1>
      <formula2>15</formula2>
    </dataValidation>
    <dataValidation type="textLength" imeMode="halfAlpha" showInputMessage="1" showErrorMessage="1" sqref="K11:AI11" xr:uid="{00000000-0002-0000-0400-000007000000}">
      <formula1>1</formula1>
      <formula2>15</formula2>
    </dataValidation>
    <dataValidation type="list" allowBlank="1" showInputMessage="1" showErrorMessage="1" sqref="C189:C191 C195:C197" xr:uid="{00000000-0002-0000-0400-000008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2" manualBreakCount="2">
    <brk id="66" max="34" man="1"/>
    <brk id="13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L141"/>
  <sheetViews>
    <sheetView view="pageBreakPreview" zoomScaleNormal="100" zoomScaleSheetLayoutView="100" workbookViewId="0">
      <selection activeCell="AI3" sqref="AI3"/>
    </sheetView>
  </sheetViews>
  <sheetFormatPr defaultColWidth="4.125" defaultRowHeight="12.75" x14ac:dyDescent="0.15"/>
  <cols>
    <col min="1" max="38" width="2.625" style="128" customWidth="1"/>
    <col min="39" max="16384" width="4.125" style="128"/>
  </cols>
  <sheetData>
    <row r="1" spans="1:38" ht="13.5" customHeight="1" x14ac:dyDescent="0.15">
      <c r="A1" s="949" t="s">
        <v>141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8"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L2" s="483" t="s">
        <v>1151</v>
      </c>
    </row>
    <row r="3" spans="1:38" x14ac:dyDescent="0.15">
      <c r="A3" s="128" t="s">
        <v>157</v>
      </c>
    </row>
    <row r="4" spans="1:38" ht="6.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8" ht="6.75" customHeight="1" x14ac:dyDescent="0.15"/>
    <row r="6" spans="1:38" x14ac:dyDescent="0.15">
      <c r="A6" s="128" t="s">
        <v>158</v>
      </c>
      <c r="AL6" s="128" t="s">
        <v>673</v>
      </c>
    </row>
    <row r="7" spans="1:38" x14ac:dyDescent="0.15">
      <c r="C7" s="27" t="s">
        <v>69</v>
      </c>
      <c r="D7" s="27"/>
      <c r="E7" s="27"/>
      <c r="F7" s="27"/>
      <c r="G7" s="27"/>
      <c r="H7" s="27"/>
      <c r="I7" s="27"/>
      <c r="K7" s="944"/>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8" x14ac:dyDescent="0.15">
      <c r="C8" s="27" t="s">
        <v>70</v>
      </c>
      <c r="D8" s="27"/>
      <c r="E8" s="27"/>
      <c r="F8" s="27"/>
      <c r="G8" s="27"/>
      <c r="H8" s="107"/>
      <c r="I8" s="107"/>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L8" s="27" t="s">
        <v>512</v>
      </c>
    </row>
    <row r="9" spans="1:38" x14ac:dyDescent="0.15">
      <c r="C9" s="27" t="s">
        <v>71</v>
      </c>
      <c r="D9" s="27"/>
      <c r="E9" s="27"/>
      <c r="F9" s="27"/>
      <c r="G9" s="27"/>
      <c r="H9" s="121"/>
      <c r="I9" s="121"/>
      <c r="K9" s="944"/>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8" x14ac:dyDescent="0.15">
      <c r="C10" s="27" t="s">
        <v>72</v>
      </c>
      <c r="D10" s="27"/>
      <c r="E10" s="27"/>
      <c r="F10" s="27"/>
      <c r="G10" s="27"/>
      <c r="H10" s="107"/>
      <c r="I10" s="107"/>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8" x14ac:dyDescent="0.15">
      <c r="C11" s="27" t="s">
        <v>73</v>
      </c>
      <c r="D11" s="27"/>
      <c r="E11" s="27"/>
      <c r="F11" s="27"/>
      <c r="G11" s="27"/>
      <c r="H11" s="107"/>
      <c r="I11" s="107"/>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row>
    <row r="12" spans="1:38" ht="6.75" customHeight="1" x14ac:dyDescent="0.15">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row>
    <row r="13" spans="1:38" ht="6.75" customHeight="1" x14ac:dyDescent="0.15"/>
    <row r="14" spans="1:38" x14ac:dyDescent="0.15">
      <c r="A14" s="128" t="s">
        <v>158</v>
      </c>
    </row>
    <row r="15" spans="1:38" x14ac:dyDescent="0.15">
      <c r="C15" s="27" t="s">
        <v>69</v>
      </c>
      <c r="D15" s="27"/>
      <c r="E15" s="27"/>
      <c r="F15" s="27"/>
      <c r="G15" s="27"/>
      <c r="H15" s="27"/>
      <c r="I15" s="27"/>
      <c r="K15" s="944"/>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4"/>
      <c r="AI15" s="944"/>
    </row>
    <row r="16" spans="1:38" x14ac:dyDescent="0.15">
      <c r="C16" s="27" t="s">
        <v>70</v>
      </c>
      <c r="D16" s="27"/>
      <c r="E16" s="27"/>
      <c r="F16" s="27"/>
      <c r="G16" s="27"/>
      <c r="H16" s="107"/>
      <c r="I16" s="107"/>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row>
    <row r="17" spans="1:35" x14ac:dyDescent="0.15">
      <c r="C17" s="27" t="s">
        <v>71</v>
      </c>
      <c r="D17" s="27"/>
      <c r="E17" s="27"/>
      <c r="F17" s="27"/>
      <c r="G17" s="27"/>
      <c r="H17" s="121"/>
      <c r="I17" s="121"/>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row>
    <row r="18" spans="1:35" x14ac:dyDescent="0.15">
      <c r="C18" s="27" t="s">
        <v>72</v>
      </c>
      <c r="D18" s="27"/>
      <c r="E18" s="27"/>
      <c r="F18" s="27"/>
      <c r="G18" s="27"/>
      <c r="H18" s="107"/>
      <c r="I18" s="107"/>
      <c r="K18" s="944"/>
      <c r="L18" s="944"/>
      <c r="M18" s="944"/>
      <c r="N18" s="944"/>
      <c r="O18" s="944"/>
      <c r="P18" s="944"/>
      <c r="Q18" s="944"/>
      <c r="R18" s="944"/>
      <c r="S18" s="944"/>
      <c r="T18" s="944"/>
      <c r="U18" s="944"/>
      <c r="V18" s="944"/>
      <c r="W18" s="944"/>
      <c r="X18" s="944"/>
      <c r="Y18" s="944"/>
      <c r="Z18" s="944"/>
      <c r="AA18" s="944"/>
      <c r="AB18" s="944"/>
      <c r="AC18" s="944"/>
      <c r="AD18" s="944"/>
      <c r="AE18" s="944"/>
      <c r="AF18" s="944"/>
      <c r="AG18" s="944"/>
      <c r="AH18" s="944"/>
      <c r="AI18" s="944"/>
    </row>
    <row r="19" spans="1:35" x14ac:dyDescent="0.15">
      <c r="C19" s="27" t="s">
        <v>73</v>
      </c>
      <c r="D19" s="27"/>
      <c r="E19" s="27"/>
      <c r="F19" s="27"/>
      <c r="G19" s="27"/>
      <c r="H19" s="107"/>
      <c r="I19" s="107"/>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row>
    <row r="20" spans="1:35" ht="6.75" customHeight="1" x14ac:dyDescent="0.15">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row>
    <row r="21" spans="1:35" ht="6.75" customHeight="1" x14ac:dyDescent="0.15"/>
    <row r="22" spans="1:35" ht="13.5" customHeight="1" x14ac:dyDescent="0.15">
      <c r="A22" s="128" t="s">
        <v>158</v>
      </c>
    </row>
    <row r="23" spans="1:35" x14ac:dyDescent="0.15">
      <c r="C23" s="27" t="s">
        <v>69</v>
      </c>
      <c r="D23" s="27"/>
      <c r="E23" s="27"/>
      <c r="F23" s="27"/>
      <c r="G23" s="27"/>
      <c r="H23" s="27"/>
      <c r="I23" s="27"/>
      <c r="K23" s="944"/>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row>
    <row r="24" spans="1:35" ht="13.5" customHeight="1" x14ac:dyDescent="0.15">
      <c r="C24" s="27" t="s">
        <v>70</v>
      </c>
      <c r="D24" s="27"/>
      <c r="E24" s="27"/>
      <c r="F24" s="27"/>
      <c r="G24" s="27"/>
      <c r="H24" s="107"/>
      <c r="I24" s="107"/>
      <c r="K24" s="944"/>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row>
    <row r="25" spans="1:35" ht="13.5" customHeight="1" x14ac:dyDescent="0.15">
      <c r="C25" s="27" t="s">
        <v>71</v>
      </c>
      <c r="D25" s="27"/>
      <c r="E25" s="27"/>
      <c r="F25" s="27"/>
      <c r="G25" s="27"/>
      <c r="H25" s="121"/>
      <c r="I25" s="121"/>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row>
    <row r="26" spans="1:35" x14ac:dyDescent="0.15">
      <c r="C26" s="27" t="s">
        <v>72</v>
      </c>
      <c r="D26" s="27"/>
      <c r="E26" s="27"/>
      <c r="F26" s="27"/>
      <c r="G26" s="27"/>
      <c r="H26" s="107"/>
      <c r="I26" s="107"/>
      <c r="K26" s="944"/>
      <c r="L26" s="944"/>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row>
    <row r="27" spans="1:35" x14ac:dyDescent="0.15">
      <c r="C27" s="27" t="s">
        <v>73</v>
      </c>
      <c r="D27" s="27"/>
      <c r="E27" s="27"/>
      <c r="F27" s="27"/>
      <c r="G27" s="27"/>
      <c r="H27" s="107"/>
      <c r="I27" s="107"/>
      <c r="K27" s="950"/>
      <c r="L27" s="950"/>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row>
    <row r="28" spans="1:35" ht="6.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15"/>
    <row r="30" spans="1:35" ht="13.5" customHeight="1" x14ac:dyDescent="0.15"/>
    <row r="31" spans="1:35" ht="13.5" customHeight="1" x14ac:dyDescent="0.15"/>
    <row r="32" spans="1:35" ht="13.5" customHeight="1" x14ac:dyDescent="0.15"/>
    <row r="33" spans="30:30" ht="13.5" customHeight="1" x14ac:dyDescent="0.15"/>
    <row r="34" spans="30:30" ht="13.5" customHeight="1" x14ac:dyDescent="0.15"/>
    <row r="35" spans="30:30" ht="13.5" customHeight="1" x14ac:dyDescent="0.15"/>
    <row r="36" spans="30:30" ht="13.5" customHeight="1" x14ac:dyDescent="0.15"/>
    <row r="37" spans="30:30" ht="13.5" customHeight="1" x14ac:dyDescent="0.15"/>
    <row r="38" spans="30:30" ht="13.5" customHeight="1" x14ac:dyDescent="0.15"/>
    <row r="39" spans="30:30" ht="13.5" customHeight="1" x14ac:dyDescent="0.15"/>
    <row r="40" spans="30:30" ht="13.5" customHeight="1" x14ac:dyDescent="0.15"/>
    <row r="41" spans="30:30" ht="13.5" customHeight="1" x14ac:dyDescent="0.15"/>
    <row r="42" spans="30:30" ht="13.5" customHeight="1" x14ac:dyDescent="0.15">
      <c r="AD42" s="130"/>
    </row>
    <row r="43" spans="30:30" ht="13.5" customHeight="1" x14ac:dyDescent="0.15"/>
    <row r="44" spans="30:30" ht="13.5" customHeight="1" x14ac:dyDescent="0.15"/>
    <row r="45" spans="30:30" ht="13.5" customHeight="1" x14ac:dyDescent="0.15"/>
    <row r="46" spans="30:30" ht="13.5" customHeight="1" x14ac:dyDescent="0.15"/>
    <row r="47" spans="30:30" ht="13.5" customHeight="1" x14ac:dyDescent="0.15"/>
    <row r="48" spans="30:3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spans="35:37" ht="13.5" customHeight="1" x14ac:dyDescent="0.15"/>
    <row r="66" spans="35:37" ht="13.5" customHeight="1" x14ac:dyDescent="0.15"/>
    <row r="67" spans="35:37" ht="13.5" customHeight="1" thickBot="1" x14ac:dyDescent="0.2"/>
    <row r="68" spans="35:37" ht="13.5" customHeight="1" thickTop="1" x14ac:dyDescent="0.15">
      <c r="AI68" s="347"/>
      <c r="AJ68" s="348"/>
      <c r="AK68" s="349"/>
    </row>
    <row r="69" spans="35:37" ht="13.5" customHeight="1" x14ac:dyDescent="0.15">
      <c r="AI69" s="347"/>
    </row>
    <row r="70" spans="35:37" ht="13.5" customHeight="1" x14ac:dyDescent="0.15"/>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row r="79" spans="35:37" ht="13.5" customHeight="1" x14ac:dyDescent="0.15"/>
    <row r="80" spans="35: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algorithmName="SHA-512" hashValue="Agg9rq2wOX4PHhsfum2mFeRKnuO/aiRQ2EIIg0bVutRohfGl84XJvjB925VEMi36Y3OSXr02DM0al1IUpayVMg==" saltValue="JaS7XjABB2CDqbRyTcfKUQ==" spinCount="100000" sheet="1"/>
  <protectedRanges>
    <protectedRange sqref="K7:AI11 K15:AI19 K23:AI27" name="範囲1"/>
  </protectedRanges>
  <mergeCells count="16">
    <mergeCell ref="K27:AI27"/>
    <mergeCell ref="K17:AI17"/>
    <mergeCell ref="A1:AI2"/>
    <mergeCell ref="K7:AI7"/>
    <mergeCell ref="K8:AI8"/>
    <mergeCell ref="K18:AI18"/>
    <mergeCell ref="K19:AI19"/>
    <mergeCell ref="K23:AI23"/>
    <mergeCell ref="K24:AI24"/>
    <mergeCell ref="K25:AI25"/>
    <mergeCell ref="K26:AI26"/>
    <mergeCell ref="K9:AI9"/>
    <mergeCell ref="K10:AI10"/>
    <mergeCell ref="K11:AI11"/>
    <mergeCell ref="K15:AI15"/>
    <mergeCell ref="K16:AI16"/>
  </mergeCells>
  <phoneticPr fontId="2"/>
  <dataValidations disablePrompts="1" count="5">
    <dataValidation imeMode="hiragana" allowBlank="1" showInputMessage="1" showErrorMessage="1" sqref="H10:I10 H24:I24 H26:I26 H8:I8 H16:I16 H18:I18" xr:uid="{00000000-0002-0000-0500-000000000000}"/>
    <dataValidation imeMode="halfKatakana" allowBlank="1" showInputMessage="1" showErrorMessage="1" sqref="H7:I7 H23:I23 H15:I15 K7:AI7 K15:AI15 K23:AI23" xr:uid="{00000000-0002-0000-0500-000001000000}"/>
    <dataValidation imeMode="off" allowBlank="1" showInputMessage="1" showErrorMessage="1" sqref="H17:I17 H27:I27 H25:I25 H11:I11 H9:I9 H19:I19" xr:uid="{00000000-0002-0000-0500-000002000000}"/>
    <dataValidation imeMode="halfAlpha" allowBlank="1" showInputMessage="1" showErrorMessage="1" sqref="K9:AI9 K25:AI25 K17:AI17" xr:uid="{00000000-0002-0000-0500-000003000000}"/>
    <dataValidation type="textLength" imeMode="halfAlpha" allowBlank="1" showInputMessage="1" showErrorMessage="1" sqref="K19:AI19 K11:AI11 K27:AI27" xr:uid="{00000000-0002-0000-0500-000004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BR180"/>
  <sheetViews>
    <sheetView view="pageBreakPreview" zoomScaleNormal="100" zoomScaleSheetLayoutView="100" workbookViewId="0">
      <selection activeCell="AI3" sqref="AI3"/>
    </sheetView>
  </sheetViews>
  <sheetFormatPr defaultColWidth="2.5" defaultRowHeight="12.75" x14ac:dyDescent="0.15"/>
  <cols>
    <col min="1" max="34" width="2.625" style="134" customWidth="1"/>
    <col min="35" max="35" width="2.5" style="134"/>
    <col min="36" max="36" width="5.75" style="134" customWidth="1"/>
    <col min="37" max="37" width="5.75" style="134" hidden="1" customWidth="1"/>
    <col min="38" max="38" width="8.5" style="134" hidden="1" customWidth="1"/>
    <col min="39" max="65" width="5.75" style="134" customWidth="1"/>
    <col min="66" max="66" width="3.625" style="134" customWidth="1"/>
    <col min="67" max="67" width="9.25" style="134" customWidth="1"/>
    <col min="68" max="68" width="8" style="230" customWidth="1"/>
    <col min="69" max="69" width="12.5" style="134" customWidth="1"/>
    <col min="70" max="70" width="3.625" style="134" customWidth="1"/>
    <col min="71" max="78" width="5.625" style="134" customWidth="1"/>
    <col min="79" max="101" width="2.625" style="134" customWidth="1"/>
    <col min="102" max="16384" width="2.5" style="134"/>
  </cols>
  <sheetData>
    <row r="1" spans="1:41" ht="10.9" customHeight="1" x14ac:dyDescent="0.15">
      <c r="A1" s="946" t="s">
        <v>356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230"/>
    </row>
    <row r="2" spans="1:41" ht="9"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J2" s="230"/>
    </row>
    <row r="3" spans="1:41" ht="13.5" customHeight="1" x14ac:dyDescent="0.15">
      <c r="B3" s="134" t="s">
        <v>168</v>
      </c>
    </row>
    <row r="4" spans="1:41" ht="4.9000000000000004"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41" ht="4.9000000000000004" customHeight="1" x14ac:dyDescent="0.15"/>
    <row r="6" spans="1:41" ht="13.5" customHeight="1" x14ac:dyDescent="0.15">
      <c r="A6" s="134" t="s">
        <v>169</v>
      </c>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c r="AJ6" s="235"/>
      <c r="AM6" s="134" t="s">
        <v>632</v>
      </c>
    </row>
    <row r="7" spans="1:41" ht="13.5" customHeight="1" x14ac:dyDescent="0.15">
      <c r="H7" s="964"/>
      <c r="I7" s="964"/>
      <c r="J7" s="964"/>
      <c r="K7" s="964"/>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235"/>
    </row>
    <row r="8" spans="1:41" ht="13.5" customHeight="1" x14ac:dyDescent="0.15">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235"/>
    </row>
    <row r="9" spans="1:41" ht="4.1500000000000004"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41" ht="4.1500000000000004"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41" ht="13.5" customHeight="1" x14ac:dyDescent="0.15">
      <c r="A11" s="134" t="s">
        <v>170</v>
      </c>
      <c r="H11" s="944"/>
      <c r="I11" s="944"/>
      <c r="J11" s="944"/>
      <c r="K11" s="944"/>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c r="AJ11" s="118"/>
      <c r="AM11" s="134" t="s">
        <v>511</v>
      </c>
    </row>
    <row r="12" spans="1:41" ht="4.1500000000000004"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41" ht="4.1500000000000004"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41" ht="13.5" customHeight="1" x14ac:dyDescent="0.15">
      <c r="A14" s="134" t="s">
        <v>248</v>
      </c>
    </row>
    <row r="15" spans="1:41" ht="13.5" customHeight="1" x14ac:dyDescent="0.15">
      <c r="C15" s="230" t="s">
        <v>139</v>
      </c>
      <c r="D15" s="134" t="s">
        <v>259</v>
      </c>
      <c r="J15" s="230" t="s">
        <v>494</v>
      </c>
      <c r="K15" s="230" t="s">
        <v>17</v>
      </c>
      <c r="L15" s="134" t="s">
        <v>171</v>
      </c>
      <c r="R15" s="230" t="s">
        <v>17</v>
      </c>
      <c r="S15" s="134" t="s">
        <v>172</v>
      </c>
      <c r="Y15" s="230" t="s">
        <v>17</v>
      </c>
      <c r="Z15" s="134" t="s">
        <v>173</v>
      </c>
      <c r="AF15" s="134" t="s">
        <v>495</v>
      </c>
      <c r="AK15" s="270"/>
      <c r="AM15" s="270"/>
      <c r="AN15" s="270"/>
      <c r="AO15" s="270"/>
    </row>
    <row r="16" spans="1:41" ht="13.5" customHeight="1" x14ac:dyDescent="0.15">
      <c r="C16" s="230" t="s">
        <v>17</v>
      </c>
      <c r="D16" s="134" t="s">
        <v>174</v>
      </c>
      <c r="K16" s="230" t="s">
        <v>17</v>
      </c>
      <c r="L16" s="134" t="s">
        <v>175</v>
      </c>
    </row>
    <row r="17" spans="1:39" ht="4.1500000000000004"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9" ht="4.1500000000000004"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9" ht="13.5" customHeight="1" x14ac:dyDescent="0.15">
      <c r="A19" s="134" t="s">
        <v>176</v>
      </c>
      <c r="H19" s="230" t="s">
        <v>17</v>
      </c>
      <c r="I19" s="134" t="s">
        <v>177</v>
      </c>
      <c r="N19" s="230" t="s">
        <v>17</v>
      </c>
      <c r="O19" s="134" t="s">
        <v>178</v>
      </c>
      <c r="T19" s="230" t="s">
        <v>17</v>
      </c>
      <c r="U19" s="134" t="s">
        <v>179</v>
      </c>
    </row>
    <row r="20" spans="1:39" ht="4.1500000000000004" customHeight="1" x14ac:dyDescent="0.1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row>
    <row r="21" spans="1:39" ht="4.1500000000000004" customHeight="1" x14ac:dyDescent="0.15">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row>
    <row r="22" spans="1:39" ht="13.5" customHeight="1" x14ac:dyDescent="0.15">
      <c r="A22" s="134" t="s">
        <v>140</v>
      </c>
    </row>
    <row r="23" spans="1:39" ht="13.5" customHeight="1" x14ac:dyDescent="0.15">
      <c r="C23" s="230" t="s">
        <v>17</v>
      </c>
      <c r="D23" s="948" t="s">
        <v>33</v>
      </c>
      <c r="E23" s="948"/>
      <c r="F23" s="948"/>
      <c r="G23" s="948"/>
      <c r="H23" s="948"/>
      <c r="I23" s="948"/>
      <c r="J23" s="948"/>
      <c r="L23" s="460"/>
      <c r="M23" s="460"/>
      <c r="N23" s="230" t="s">
        <v>17</v>
      </c>
      <c r="O23" s="945"/>
      <c r="P23" s="945"/>
      <c r="Q23" s="945"/>
      <c r="R23" s="945"/>
      <c r="S23" s="945"/>
      <c r="T23" s="945"/>
      <c r="U23" s="945"/>
      <c r="V23" s="945"/>
      <c r="W23" s="945"/>
      <c r="X23" s="945"/>
      <c r="Y23" s="230" t="s">
        <v>17</v>
      </c>
      <c r="Z23" s="945"/>
      <c r="AA23" s="945"/>
      <c r="AB23" s="945"/>
      <c r="AC23" s="945"/>
      <c r="AD23" s="945"/>
      <c r="AE23" s="945"/>
      <c r="AF23" s="945"/>
      <c r="AG23" s="945"/>
      <c r="AH23" s="945"/>
      <c r="AI23" s="945"/>
      <c r="AM23" s="134" t="s">
        <v>629</v>
      </c>
    </row>
    <row r="24" spans="1:39" ht="13.5" customHeight="1" x14ac:dyDescent="0.15">
      <c r="C24" s="230" t="s">
        <v>17</v>
      </c>
      <c r="D24" s="945" t="s">
        <v>1404</v>
      </c>
      <c r="E24" s="945"/>
      <c r="F24" s="945"/>
      <c r="G24" s="945"/>
      <c r="H24" s="945"/>
      <c r="I24" s="945"/>
      <c r="J24" s="945"/>
      <c r="K24" s="945"/>
      <c r="L24" s="945"/>
      <c r="M24" s="945"/>
      <c r="N24" s="230" t="s">
        <v>17</v>
      </c>
      <c r="O24" s="945"/>
      <c r="P24" s="945"/>
      <c r="Q24" s="945"/>
      <c r="R24" s="945"/>
      <c r="S24" s="945"/>
      <c r="T24" s="945"/>
      <c r="U24" s="945"/>
      <c r="V24" s="945"/>
      <c r="W24" s="945"/>
      <c r="X24" s="945"/>
      <c r="Y24" s="134" t="s">
        <v>111</v>
      </c>
      <c r="AC24" s="134" t="s">
        <v>494</v>
      </c>
      <c r="AD24" s="230" t="s">
        <v>17</v>
      </c>
      <c r="AE24" s="134" t="s">
        <v>112</v>
      </c>
      <c r="AG24" s="230" t="s">
        <v>17</v>
      </c>
      <c r="AH24" s="134" t="s">
        <v>32</v>
      </c>
      <c r="AI24" s="134" t="s">
        <v>495</v>
      </c>
      <c r="AM24" s="134" t="s">
        <v>630</v>
      </c>
    </row>
    <row r="25" spans="1:39" ht="4.1500000000000004"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9" ht="4.1500000000000004" customHeight="1" x14ac:dyDescent="0.1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9" ht="13.5" customHeight="1" x14ac:dyDescent="0.15">
      <c r="A27" s="134" t="s">
        <v>181</v>
      </c>
    </row>
    <row r="28" spans="1:39" ht="13.5" customHeight="1" x14ac:dyDescent="0.15">
      <c r="B28" s="134" t="s">
        <v>182</v>
      </c>
      <c r="M28" s="958"/>
      <c r="N28" s="958"/>
      <c r="O28" s="958"/>
      <c r="P28" s="958"/>
      <c r="Q28" s="134" t="s">
        <v>113</v>
      </c>
      <c r="S28" s="946"/>
      <c r="T28" s="946"/>
      <c r="U28" s="946"/>
      <c r="V28" s="946"/>
      <c r="W28" s="946"/>
      <c r="X28" s="946"/>
    </row>
    <row r="29" spans="1:39" ht="13.5" customHeight="1" x14ac:dyDescent="0.15">
      <c r="B29" s="134" t="s">
        <v>183</v>
      </c>
      <c r="M29" s="958"/>
      <c r="N29" s="958"/>
      <c r="O29" s="958"/>
      <c r="P29" s="958"/>
      <c r="Q29" s="134" t="s">
        <v>113</v>
      </c>
    </row>
    <row r="30" spans="1:39" ht="4.1500000000000004"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9" ht="4.1500000000000004"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9" ht="13.5" customHeight="1" x14ac:dyDescent="0.15">
      <c r="A32" s="948" t="s">
        <v>180</v>
      </c>
      <c r="B32" s="948"/>
      <c r="C32" s="948"/>
      <c r="D32" s="948"/>
      <c r="E32" s="948"/>
      <c r="F32" s="948"/>
    </row>
    <row r="33" spans="1:69" ht="13.5" customHeight="1" x14ac:dyDescent="0.15">
      <c r="B33" s="134" t="s">
        <v>184</v>
      </c>
      <c r="I33" s="232" t="s">
        <v>114</v>
      </c>
      <c r="J33" s="135" t="s">
        <v>18</v>
      </c>
      <c r="K33" s="953"/>
      <c r="L33" s="953"/>
      <c r="M33" s="953"/>
      <c r="N33" s="953"/>
      <c r="O33" s="953"/>
      <c r="P33" s="953"/>
      <c r="Q33" s="134" t="s">
        <v>16</v>
      </c>
      <c r="R33" s="135" t="s">
        <v>13</v>
      </c>
      <c r="S33" s="953"/>
      <c r="T33" s="953"/>
      <c r="U33" s="953"/>
      <c r="V33" s="953"/>
      <c r="W33" s="953"/>
      <c r="X33" s="953"/>
      <c r="Y33" s="134" t="s">
        <v>16</v>
      </c>
      <c r="Z33" s="135" t="s">
        <v>13</v>
      </c>
      <c r="AA33" s="953"/>
      <c r="AB33" s="953"/>
      <c r="AC33" s="953"/>
      <c r="AD33" s="953"/>
      <c r="AE33" s="953"/>
      <c r="AF33" s="953"/>
      <c r="AG33" s="134" t="s">
        <v>19</v>
      </c>
      <c r="AH33" s="134" t="s">
        <v>49</v>
      </c>
      <c r="AM33" s="134" t="s">
        <v>631</v>
      </c>
    </row>
    <row r="34" spans="1:69" ht="13.5" customHeight="1" x14ac:dyDescent="0.15">
      <c r="I34" s="232" t="s">
        <v>190</v>
      </c>
      <c r="J34" s="135" t="s">
        <v>483</v>
      </c>
      <c r="K34" s="955"/>
      <c r="L34" s="955"/>
      <c r="M34" s="955"/>
      <c r="N34" s="955"/>
      <c r="O34" s="955"/>
      <c r="P34" s="955"/>
      <c r="Q34" s="134" t="s">
        <v>484</v>
      </c>
      <c r="R34" s="135" t="s">
        <v>485</v>
      </c>
      <c r="S34" s="955"/>
      <c r="T34" s="955"/>
      <c r="U34" s="955"/>
      <c r="V34" s="955"/>
      <c r="W34" s="955"/>
      <c r="X34" s="955"/>
      <c r="Y34" s="134" t="s">
        <v>484</v>
      </c>
      <c r="Z34" s="135" t="s">
        <v>485</v>
      </c>
      <c r="AA34" s="955"/>
      <c r="AB34" s="955"/>
      <c r="AC34" s="955"/>
      <c r="AD34" s="955"/>
      <c r="AE34" s="955"/>
      <c r="AF34" s="955"/>
      <c r="AG34" s="134" t="s">
        <v>486</v>
      </c>
      <c r="AH34" s="134" t="s">
        <v>487</v>
      </c>
      <c r="AM34" s="134" t="s">
        <v>1040</v>
      </c>
    </row>
    <row r="35" spans="1:69" ht="13.5" customHeight="1" x14ac:dyDescent="0.15">
      <c r="B35" s="134" t="s">
        <v>185</v>
      </c>
      <c r="J35" s="135" t="s">
        <v>483</v>
      </c>
      <c r="K35" s="954"/>
      <c r="L35" s="954"/>
      <c r="M35" s="954"/>
      <c r="N35" s="954"/>
      <c r="O35" s="954"/>
      <c r="P35" s="954"/>
      <c r="Q35" s="134" t="s">
        <v>484</v>
      </c>
      <c r="R35" s="135" t="s">
        <v>13</v>
      </c>
      <c r="S35" s="954"/>
      <c r="T35" s="954"/>
      <c r="U35" s="954"/>
      <c r="V35" s="954"/>
      <c r="W35" s="954"/>
      <c r="X35" s="954"/>
      <c r="Y35" s="134" t="s">
        <v>484</v>
      </c>
      <c r="Z35" s="135" t="s">
        <v>485</v>
      </c>
      <c r="AA35" s="954"/>
      <c r="AB35" s="954"/>
      <c r="AC35" s="954"/>
      <c r="AD35" s="954"/>
      <c r="AE35" s="954"/>
      <c r="AF35" s="954"/>
      <c r="AG35" s="134" t="s">
        <v>486</v>
      </c>
    </row>
    <row r="36" spans="1:69" ht="13.5" customHeight="1" x14ac:dyDescent="0.15">
      <c r="B36" s="134" t="s">
        <v>20</v>
      </c>
      <c r="K36" s="230"/>
      <c r="L36" s="230"/>
      <c r="M36" s="230"/>
      <c r="N36" s="230"/>
      <c r="O36" s="230"/>
      <c r="P36" s="230"/>
      <c r="R36" s="135"/>
      <c r="S36" s="230"/>
      <c r="T36" s="230"/>
      <c r="U36" s="230"/>
      <c r="V36" s="230"/>
      <c r="W36" s="230"/>
      <c r="X36" s="230"/>
      <c r="AA36" s="230"/>
      <c r="AB36" s="230"/>
      <c r="AC36" s="230"/>
      <c r="AD36" s="230"/>
      <c r="AE36" s="230"/>
      <c r="AF36" s="230"/>
    </row>
    <row r="37" spans="1:69" ht="13.5" customHeight="1" x14ac:dyDescent="0.15">
      <c r="J37" s="135" t="s">
        <v>483</v>
      </c>
      <c r="K37" s="953"/>
      <c r="L37" s="953"/>
      <c r="M37" s="953"/>
      <c r="N37" s="953"/>
      <c r="O37" s="953"/>
      <c r="P37" s="953"/>
      <c r="Q37" s="152" t="s">
        <v>484</v>
      </c>
      <c r="R37" s="135" t="s">
        <v>485</v>
      </c>
      <c r="S37" s="953"/>
      <c r="T37" s="953"/>
      <c r="U37" s="953"/>
      <c r="V37" s="953"/>
      <c r="W37" s="953"/>
      <c r="X37" s="953"/>
      <c r="Y37" s="134" t="s">
        <v>484</v>
      </c>
      <c r="Z37" s="135" t="s">
        <v>485</v>
      </c>
      <c r="AA37" s="953"/>
      <c r="AB37" s="953"/>
      <c r="AC37" s="953"/>
      <c r="AD37" s="953"/>
      <c r="AE37" s="953"/>
      <c r="AF37" s="953"/>
      <c r="AG37" s="134" t="s">
        <v>486</v>
      </c>
      <c r="AH37" s="134" t="s">
        <v>488</v>
      </c>
      <c r="AM37" s="134" t="s">
        <v>689</v>
      </c>
    </row>
    <row r="38" spans="1:69" ht="13.5" customHeight="1" x14ac:dyDescent="0.15">
      <c r="B38" s="134" t="s">
        <v>721</v>
      </c>
      <c r="K38" s="230"/>
      <c r="L38" s="230"/>
      <c r="M38" s="230"/>
      <c r="N38" s="230"/>
      <c r="O38" s="230"/>
      <c r="P38" s="230"/>
      <c r="S38" s="230"/>
      <c r="T38" s="230"/>
      <c r="U38" s="230"/>
      <c r="V38" s="230"/>
      <c r="W38" s="230"/>
      <c r="X38" s="230"/>
      <c r="AA38" s="230"/>
      <c r="AB38" s="230"/>
      <c r="AC38" s="230"/>
      <c r="AD38" s="230"/>
      <c r="AE38" s="230"/>
      <c r="AF38" s="230"/>
      <c r="AN38" s="134" t="s">
        <v>691</v>
      </c>
    </row>
    <row r="39" spans="1:69" ht="13.5" customHeight="1" x14ac:dyDescent="0.15">
      <c r="J39" s="135" t="s">
        <v>483</v>
      </c>
      <c r="K39" s="953"/>
      <c r="L39" s="953"/>
      <c r="M39" s="953"/>
      <c r="N39" s="953"/>
      <c r="O39" s="953"/>
      <c r="P39" s="953"/>
      <c r="Q39" s="152" t="s">
        <v>484</v>
      </c>
      <c r="R39" s="135" t="s">
        <v>485</v>
      </c>
      <c r="S39" s="953"/>
      <c r="T39" s="953"/>
      <c r="U39" s="953"/>
      <c r="V39" s="953"/>
      <c r="W39" s="953"/>
      <c r="X39" s="953"/>
      <c r="Y39" s="134" t="s">
        <v>484</v>
      </c>
      <c r="Z39" s="135" t="s">
        <v>485</v>
      </c>
      <c r="AA39" s="953"/>
      <c r="AB39" s="953"/>
      <c r="AC39" s="953"/>
      <c r="AD39" s="953"/>
      <c r="AE39" s="953"/>
      <c r="AF39" s="953"/>
      <c r="AG39" s="134" t="s">
        <v>486</v>
      </c>
      <c r="AH39" s="134" t="s">
        <v>488</v>
      </c>
      <c r="AN39" s="134" t="s">
        <v>690</v>
      </c>
    </row>
    <row r="40" spans="1:69" ht="13.5" customHeight="1" x14ac:dyDescent="0.15">
      <c r="B40" s="134" t="s">
        <v>186</v>
      </c>
      <c r="I40" s="232" t="s">
        <v>489</v>
      </c>
      <c r="K40" s="961" t="str">
        <f>IF(K33+S33+AA33=0,"",K33+S33+AA33)</f>
        <v/>
      </c>
      <c r="L40" s="962"/>
      <c r="M40" s="962"/>
      <c r="N40" s="962"/>
      <c r="O40" s="962"/>
      <c r="P40" s="962"/>
      <c r="Q40" s="134" t="s">
        <v>487</v>
      </c>
      <c r="R40" s="240"/>
      <c r="AN40" s="134" t="s">
        <v>692</v>
      </c>
    </row>
    <row r="41" spans="1:69" ht="13.5" customHeight="1" x14ac:dyDescent="0.15">
      <c r="I41" s="232" t="s">
        <v>190</v>
      </c>
      <c r="K41" s="957"/>
      <c r="L41" s="957"/>
      <c r="M41" s="957"/>
      <c r="N41" s="957"/>
      <c r="O41" s="957"/>
      <c r="P41" s="957"/>
      <c r="Q41" s="134" t="s">
        <v>487</v>
      </c>
      <c r="R41" s="240"/>
    </row>
    <row r="42" spans="1:69" ht="13.5" customHeight="1" x14ac:dyDescent="0.15">
      <c r="B42" s="969" t="s">
        <v>187</v>
      </c>
      <c r="C42" s="969"/>
      <c r="D42" s="969"/>
      <c r="E42" s="969"/>
      <c r="F42" s="969"/>
      <c r="G42" s="969"/>
      <c r="H42" s="969"/>
      <c r="I42" s="969"/>
      <c r="J42" s="969"/>
      <c r="K42" s="969"/>
      <c r="L42" s="969"/>
      <c r="M42" s="969"/>
      <c r="N42" s="969"/>
      <c r="O42" s="969"/>
      <c r="P42" s="969"/>
      <c r="Q42" s="969"/>
      <c r="R42" s="969"/>
      <c r="S42" s="969"/>
      <c r="T42" s="960" t="str">
        <f>IF(OR($K$40="",$K$41&lt;&gt;""),"",IF($S$33="",ROUNDDOWN(($K$33*$K$37)/($K$40),2),IF($AA$33="",ROUNDDOWN(($K$33*$K$37+$S$33*$S$37)/($K$40),2),ROUNDDOWN(($K$33*$K$37+$S$33*$S$37+$AA$33*$AA$37)/($K$40),2))))</f>
        <v/>
      </c>
      <c r="U42" s="960" t="str">
        <f>IF(OR($L$40="",$L$41&lt;&gt;""),"",IF($S$33="",ROUNDDOWN(($K$33*$K$39)/($L$40),2),IF($AA$33="",ROUNDDOWN(($K$33*$K$39+$S$33*$S$39)/($L$40),2),ROUNDDOWN(($K$33*$K$39+$S$33*$S$39+$AA$33*$AA$39)/($L$40),2))))</f>
        <v/>
      </c>
      <c r="V42" s="960" t="str">
        <f>IF(OR($L$40="",$L$41&lt;&gt;""),"",IF($S$33="",ROUNDDOWN(($K$33*$K$39)/($L$40),2),IF($AA$33="",ROUNDDOWN(($K$33*$K$39+$S$33*$S$39)/($L$40),2),ROUNDDOWN(($K$33*$K$39+$S$33*$S$39+$AA$33*$AA$39)/($L$40),2))))</f>
        <v/>
      </c>
      <c r="W42" s="960" t="str">
        <f>IF(OR($L$40="",$L$41&lt;&gt;""),"",IF($S$33="",ROUNDDOWN(($K$33*$K$39)/($L$40),2),IF($AA$33="",ROUNDDOWN(($K$33*$K$39+$S$33*$S$39)/($L$40),2),ROUNDDOWN(($K$33*$K$39+$S$33*$S$39+$AA$33*$AA$39)/($L$40),2))))</f>
        <v/>
      </c>
      <c r="X42" s="134" t="s">
        <v>488</v>
      </c>
      <c r="Y42" s="972"/>
      <c r="Z42" s="972"/>
      <c r="AA42" s="972"/>
      <c r="AB42" s="972"/>
      <c r="AC42" s="972"/>
    </row>
    <row r="43" spans="1:69" ht="13.5" customHeight="1" x14ac:dyDescent="0.15">
      <c r="B43" s="969" t="s">
        <v>188</v>
      </c>
      <c r="C43" s="969"/>
      <c r="D43" s="969"/>
      <c r="E43" s="969"/>
      <c r="F43" s="969"/>
      <c r="G43" s="969"/>
      <c r="H43" s="969"/>
      <c r="I43" s="969"/>
      <c r="J43" s="969"/>
      <c r="K43" s="969"/>
      <c r="L43" s="969"/>
      <c r="M43" s="969"/>
      <c r="N43" s="969"/>
      <c r="O43" s="969"/>
      <c r="P43" s="969"/>
      <c r="Q43" s="969"/>
      <c r="R43" s="969"/>
      <c r="S43" s="969"/>
      <c r="T43" s="960" t="str">
        <f>AL44</f>
        <v/>
      </c>
      <c r="U43" s="963"/>
      <c r="V43" s="963"/>
      <c r="W43" s="963"/>
      <c r="X43" s="134" t="s">
        <v>488</v>
      </c>
      <c r="Y43" s="972"/>
      <c r="Z43" s="972"/>
      <c r="AA43" s="972"/>
      <c r="AB43" s="972"/>
      <c r="AC43" s="972"/>
      <c r="AK43" s="213"/>
      <c r="AL43" s="213" t="str">
        <f>IF(OR($K$40="",$K$41&lt;&gt;""),"",IF($S$33="",ROUNDDOWN(($K$33*$K$39)/($K$40),2),IF($AA$33="",ROUNDDOWN(($K$33*$K$39+$S$33*$S$39)/($K$40),2),ROUNDDOWN(($K$33*$K$39+$S$33*$S$39+$AA$33*$AA$39)/($K$40),2))))</f>
        <v/>
      </c>
      <c r="AM43" s="213"/>
      <c r="AT43" s="241"/>
    </row>
    <row r="44" spans="1:69" ht="13.5" customHeight="1" x14ac:dyDescent="0.15">
      <c r="B44" s="134" t="s">
        <v>189</v>
      </c>
      <c r="J44" s="948"/>
      <c r="K44" s="948"/>
      <c r="L44" s="948"/>
      <c r="M44" s="948"/>
      <c r="N44" s="948"/>
      <c r="O44" s="948"/>
      <c r="Q44" s="945"/>
      <c r="R44" s="945"/>
      <c r="S44" s="945"/>
      <c r="T44" s="945"/>
      <c r="U44" s="945"/>
      <c r="V44" s="945"/>
      <c r="W44" s="945"/>
      <c r="X44" s="945"/>
      <c r="Y44" s="945"/>
      <c r="Z44" s="945"/>
      <c r="AA44" s="945"/>
      <c r="AB44" s="945"/>
      <c r="AC44" s="945"/>
      <c r="AD44" s="945"/>
      <c r="AE44" s="945"/>
      <c r="AF44" s="945"/>
      <c r="AG44" s="945"/>
      <c r="AH44" s="945"/>
      <c r="AI44" s="945"/>
      <c r="AK44" s="213"/>
      <c r="AL44" s="213" t="str">
        <f>IF($J$44="角地等",$AL$43+10,$AL$43)</f>
        <v/>
      </c>
      <c r="AM44" s="199" t="s">
        <v>628</v>
      </c>
      <c r="AT44" s="241"/>
    </row>
    <row r="45" spans="1:69" ht="4.1500000000000004"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K45" s="241"/>
      <c r="AL45" s="241"/>
      <c r="AM45" s="241"/>
      <c r="AN45" s="241"/>
      <c r="AO45" s="241"/>
      <c r="AP45" s="241"/>
      <c r="AQ45" s="241"/>
      <c r="AR45" s="241"/>
      <c r="AS45" s="241"/>
      <c r="AT45" s="241"/>
    </row>
    <row r="46" spans="1:69" ht="4.1500000000000004" customHeight="1" thickBot="1" x14ac:dyDescent="0.2">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K46" s="241"/>
      <c r="AL46" s="241"/>
      <c r="AM46" s="241"/>
      <c r="AN46" s="241"/>
      <c r="AO46" s="241"/>
      <c r="AP46" s="241"/>
      <c r="AQ46" s="241"/>
      <c r="AR46" s="241"/>
      <c r="AS46" s="241"/>
      <c r="AT46" s="241"/>
    </row>
    <row r="47" spans="1:69" ht="13.5" customHeight="1" thickBot="1" x14ac:dyDescent="0.2">
      <c r="A47" s="134" t="s">
        <v>191</v>
      </c>
      <c r="G47" s="135" t="s">
        <v>483</v>
      </c>
      <c r="H47" s="134" t="s">
        <v>192</v>
      </c>
      <c r="J47" s="946" t="str">
        <f>IF(AM47="","",VLOOKUP(AM47,利用方法!BA2:BC74,2))</f>
        <v/>
      </c>
      <c r="K47" s="946"/>
      <c r="L47" s="946"/>
      <c r="M47" s="946"/>
      <c r="N47" s="152" t="s">
        <v>484</v>
      </c>
      <c r="O47" s="945"/>
      <c r="P47" s="945"/>
      <c r="Q47" s="945"/>
      <c r="R47" s="945"/>
      <c r="S47" s="945"/>
      <c r="T47" s="945"/>
      <c r="U47" s="945"/>
      <c r="V47" s="945"/>
      <c r="W47" s="945"/>
      <c r="X47" s="945"/>
      <c r="Y47" s="945"/>
      <c r="Z47" s="945"/>
      <c r="AA47" s="945"/>
      <c r="AB47" s="945"/>
      <c r="AC47" s="945"/>
      <c r="AD47" s="945"/>
      <c r="AE47" s="945"/>
      <c r="AF47" s="945"/>
      <c r="AG47" s="945"/>
      <c r="AH47" s="945"/>
      <c r="AK47" s="241"/>
      <c r="AL47" s="271"/>
      <c r="AM47" s="965"/>
      <c r="AN47" s="966"/>
      <c r="AO47" s="966"/>
      <c r="AP47" s="966"/>
      <c r="AQ47" s="966"/>
      <c r="AR47" s="966"/>
      <c r="AS47" s="966"/>
      <c r="AT47" s="966"/>
      <c r="AU47" s="966"/>
      <c r="AV47" s="967"/>
      <c r="AW47" s="272"/>
      <c r="AX47" s="272"/>
      <c r="AY47" s="272"/>
      <c r="AZ47" s="272"/>
      <c r="BA47" s="272"/>
      <c r="BB47" s="272"/>
      <c r="BC47" s="272"/>
      <c r="BD47" s="272"/>
      <c r="BE47" s="272"/>
      <c r="BF47" s="272"/>
      <c r="BG47" s="272"/>
      <c r="BH47" s="272"/>
      <c r="BI47" s="272"/>
      <c r="BJ47" s="272"/>
      <c r="BK47" s="272"/>
      <c r="BL47" s="271"/>
      <c r="BM47" s="271"/>
      <c r="BO47" s="273"/>
      <c r="BP47" s="340"/>
      <c r="BQ47" s="339"/>
    </row>
    <row r="48" spans="1:69" ht="4.1500000000000004"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BO48" s="273"/>
      <c r="BP48" s="339"/>
      <c r="BQ48" s="339"/>
    </row>
    <row r="49" spans="1:69" ht="4.1500000000000004" customHeight="1" x14ac:dyDescent="0.15">
      <c r="A49" s="177"/>
      <c r="B49" s="177"/>
      <c r="C49" s="177"/>
      <c r="D49" s="177"/>
      <c r="E49" s="177"/>
      <c r="F49" s="177"/>
      <c r="G49" s="177"/>
      <c r="H49" s="177"/>
      <c r="I49" s="177"/>
      <c r="J49" s="177"/>
      <c r="K49" s="177"/>
      <c r="L49" s="177"/>
      <c r="M49" s="386"/>
      <c r="N49" s="177"/>
      <c r="O49" s="177"/>
      <c r="P49" s="177"/>
      <c r="Q49" s="177"/>
      <c r="R49" s="177"/>
      <c r="S49" s="177"/>
      <c r="T49" s="177"/>
      <c r="U49" s="177"/>
      <c r="V49" s="177"/>
      <c r="W49" s="177"/>
      <c r="X49" s="177"/>
      <c r="Y49" s="177"/>
      <c r="Z49" s="177"/>
      <c r="AA49" s="177"/>
      <c r="AB49" s="177"/>
      <c r="AC49" s="177"/>
      <c r="AD49" s="177"/>
      <c r="AE49" s="177"/>
      <c r="AF49" s="177"/>
      <c r="AG49" s="177"/>
      <c r="AH49" s="177"/>
      <c r="AI49" s="177"/>
      <c r="BO49" s="273"/>
      <c r="BP49" s="339"/>
      <c r="BQ49" s="339"/>
    </row>
    <row r="50" spans="1:69" ht="13.5" customHeight="1" x14ac:dyDescent="0.15">
      <c r="A50" s="957" t="s">
        <v>193</v>
      </c>
      <c r="B50" s="957"/>
      <c r="C50" s="957"/>
      <c r="D50" s="957"/>
      <c r="E50" s="957"/>
      <c r="F50" s="957"/>
      <c r="G50" s="230" t="s">
        <v>139</v>
      </c>
      <c r="H50" s="957" t="s">
        <v>194</v>
      </c>
      <c r="I50" s="957"/>
      <c r="J50" s="230" t="s">
        <v>17</v>
      </c>
      <c r="K50" s="957" t="s">
        <v>195</v>
      </c>
      <c r="L50" s="957"/>
      <c r="M50" s="230" t="s">
        <v>17</v>
      </c>
      <c r="N50" s="957" t="s">
        <v>196</v>
      </c>
      <c r="O50" s="957"/>
      <c r="P50" s="230" t="s">
        <v>17</v>
      </c>
      <c r="Q50" s="957" t="s">
        <v>222</v>
      </c>
      <c r="R50" s="957"/>
      <c r="S50" s="230" t="s">
        <v>17</v>
      </c>
      <c r="T50" s="152" t="s">
        <v>197</v>
      </c>
      <c r="W50" s="230" t="s">
        <v>17</v>
      </c>
      <c r="X50" s="134" t="s">
        <v>198</v>
      </c>
      <c r="AC50" s="230" t="s">
        <v>17</v>
      </c>
      <c r="AD50" s="134" t="s">
        <v>249</v>
      </c>
      <c r="AL50" s="274"/>
      <c r="AM50" s="274"/>
      <c r="AN50" s="274"/>
      <c r="BO50" s="273"/>
      <c r="BP50" s="339"/>
      <c r="BQ50" s="339"/>
    </row>
    <row r="51" spans="1:69" ht="4.1500000000000004" customHeight="1"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BO51" s="273"/>
      <c r="BP51" s="339"/>
      <c r="BQ51" s="339"/>
    </row>
    <row r="52" spans="1:69" ht="4.1500000000000004"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BO52" s="273"/>
      <c r="BP52" s="339"/>
      <c r="BQ52" s="339"/>
    </row>
    <row r="53" spans="1:69" ht="13.5" customHeight="1" x14ac:dyDescent="0.15">
      <c r="A53" s="134" t="s">
        <v>107</v>
      </c>
      <c r="J53" s="135" t="s">
        <v>485</v>
      </c>
      <c r="K53" s="134" t="s">
        <v>199</v>
      </c>
      <c r="Q53" s="134" t="s">
        <v>484</v>
      </c>
      <c r="R53" s="135" t="s">
        <v>485</v>
      </c>
      <c r="S53" s="134" t="s">
        <v>200</v>
      </c>
      <c r="Y53" s="134" t="s">
        <v>484</v>
      </c>
      <c r="Z53" s="135" t="s">
        <v>485</v>
      </c>
      <c r="AA53" s="134" t="s">
        <v>202</v>
      </c>
      <c r="AG53" s="134" t="s">
        <v>484</v>
      </c>
      <c r="BO53" s="273"/>
      <c r="BP53" s="339"/>
      <c r="BQ53" s="339"/>
    </row>
    <row r="54" spans="1:69" ht="13.5" customHeight="1" x14ac:dyDescent="0.15">
      <c r="B54" s="134" t="s">
        <v>201</v>
      </c>
      <c r="J54" s="135" t="s">
        <v>485</v>
      </c>
      <c r="K54" s="953"/>
      <c r="L54" s="953"/>
      <c r="M54" s="953"/>
      <c r="N54" s="953"/>
      <c r="O54" s="953"/>
      <c r="P54" s="953"/>
      <c r="Q54" s="134" t="s">
        <v>484</v>
      </c>
      <c r="R54" s="135" t="s">
        <v>485</v>
      </c>
      <c r="S54" s="953"/>
      <c r="T54" s="953"/>
      <c r="U54" s="953"/>
      <c r="V54" s="953"/>
      <c r="W54" s="953"/>
      <c r="X54" s="953"/>
      <c r="Y54" s="134" t="s">
        <v>484</v>
      </c>
      <c r="Z54" s="135" t="s">
        <v>485</v>
      </c>
      <c r="AA54" s="956" t="str">
        <f>IF(AND(K54="",S54=""),"",K54+S54)</f>
        <v/>
      </c>
      <c r="AB54" s="956"/>
      <c r="AC54" s="956"/>
      <c r="AD54" s="956"/>
      <c r="AE54" s="956"/>
      <c r="AF54" s="956"/>
      <c r="AG54" s="134" t="s">
        <v>484</v>
      </c>
      <c r="AH54" s="134" t="s">
        <v>487</v>
      </c>
      <c r="BO54" s="273"/>
      <c r="BP54" s="339"/>
      <c r="BQ54" s="339"/>
    </row>
    <row r="55" spans="1:69" ht="13.5" customHeight="1" x14ac:dyDescent="0.15">
      <c r="B55" s="134" t="s">
        <v>1290</v>
      </c>
      <c r="J55" s="135"/>
      <c r="K55" s="482"/>
      <c r="L55" s="482"/>
      <c r="M55" s="482"/>
      <c r="N55" s="482"/>
      <c r="O55" s="482"/>
      <c r="P55" s="482"/>
      <c r="R55" s="135"/>
      <c r="S55" s="482"/>
      <c r="T55" s="482"/>
      <c r="U55" s="482"/>
      <c r="V55" s="482"/>
      <c r="W55" s="482"/>
      <c r="X55" s="482"/>
      <c r="Z55" s="135"/>
      <c r="AA55" s="176"/>
      <c r="AB55" s="176"/>
      <c r="AC55" s="176"/>
      <c r="AD55" s="176"/>
      <c r="AE55" s="176"/>
      <c r="AF55" s="176"/>
      <c r="BO55" s="273"/>
      <c r="BP55" s="339"/>
      <c r="BQ55" s="339"/>
    </row>
    <row r="56" spans="1:69" ht="13.5" customHeight="1" x14ac:dyDescent="0.15">
      <c r="J56" s="135" t="s">
        <v>13</v>
      </c>
      <c r="K56" s="953"/>
      <c r="L56" s="953"/>
      <c r="M56" s="953"/>
      <c r="N56" s="953"/>
      <c r="O56" s="953"/>
      <c r="P56" s="953"/>
      <c r="Q56" s="134" t="s">
        <v>16</v>
      </c>
      <c r="R56" s="135" t="s">
        <v>13</v>
      </c>
      <c r="S56" s="953"/>
      <c r="T56" s="953"/>
      <c r="U56" s="953"/>
      <c r="V56" s="953"/>
      <c r="W56" s="953"/>
      <c r="X56" s="953"/>
      <c r="Y56" s="134" t="s">
        <v>16</v>
      </c>
      <c r="Z56" s="135" t="s">
        <v>13</v>
      </c>
      <c r="AA56" s="956" t="str">
        <f>IF(AND(K56="",S56=""),"",K56+S56)</f>
        <v/>
      </c>
      <c r="AB56" s="956"/>
      <c r="AC56" s="956"/>
      <c r="AD56" s="956"/>
      <c r="AE56" s="956"/>
      <c r="AF56" s="956"/>
      <c r="AG56" s="134" t="s">
        <v>16</v>
      </c>
      <c r="AH56" s="134" t="s">
        <v>49</v>
      </c>
      <c r="BO56" s="273"/>
      <c r="BP56" s="339"/>
      <c r="BQ56" s="339"/>
    </row>
    <row r="57" spans="1:69" ht="13.5" customHeight="1" x14ac:dyDescent="0.15">
      <c r="B57" s="134" t="s">
        <v>1289</v>
      </c>
      <c r="K57" s="956" t="str">
        <f>IF(OR(K40="",K41&lt;&gt;"",AA56=""),"",ROUNDUP((AA56/K40)*100,2))</f>
        <v/>
      </c>
      <c r="L57" s="956" t="e">
        <f>IF(OR(#REF!="",L41&lt;&gt;"",Z54=""),"",ROUNDUP((Z54/#REF!)*100,2))</f>
        <v>#REF!</v>
      </c>
      <c r="M57" s="956" t="str">
        <f>IF(OR(M40="",M41&lt;&gt;"",AA54=""),"",ROUNDUP((AA54/M40)*100,2))</f>
        <v/>
      </c>
      <c r="N57" s="956" t="str">
        <f>IF(OR(L40="",N41&lt;&gt;"",AB54=""),"",ROUNDUP((AB54/L40)*100,2))</f>
        <v/>
      </c>
      <c r="O57" s="956" t="str">
        <f>IF(OR(O40="",O41&lt;&gt;"",AC54=""),"",ROUNDUP((AC54/O40)*100,2))</f>
        <v/>
      </c>
      <c r="P57" s="956" t="str">
        <f>IF(OR(P40="",P41&lt;&gt;"",AD54=""),"",ROUNDUP((AD54/P40)*100,2))</f>
        <v/>
      </c>
      <c r="Q57" s="134" t="s">
        <v>488</v>
      </c>
      <c r="U57" s="231"/>
      <c r="Y57" s="231" t="str">
        <f>IF(K57&gt;T43,"建ぺい率ＮＧです！","")</f>
        <v/>
      </c>
      <c r="BO57" s="273"/>
      <c r="BP57" s="339"/>
      <c r="BQ57" s="339"/>
    </row>
    <row r="58" spans="1:69" ht="4.1500000000000004" customHeight="1"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BO58" s="273"/>
      <c r="BP58" s="339"/>
      <c r="BQ58" s="339"/>
    </row>
    <row r="59" spans="1:69" ht="4.1500000000000004" customHeight="1" x14ac:dyDescent="0.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BO59" s="273"/>
      <c r="BP59" s="339"/>
      <c r="BQ59" s="339"/>
    </row>
    <row r="60" spans="1:69" ht="13.5" customHeight="1" x14ac:dyDescent="0.15">
      <c r="A60" s="134" t="s">
        <v>108</v>
      </c>
      <c r="J60" s="135" t="s">
        <v>485</v>
      </c>
      <c r="K60" s="152" t="s">
        <v>199</v>
      </c>
      <c r="L60" s="152"/>
      <c r="M60" s="152"/>
      <c r="N60" s="152"/>
      <c r="O60" s="152"/>
      <c r="P60" s="152"/>
      <c r="Q60" s="134" t="s">
        <v>484</v>
      </c>
      <c r="R60" s="135" t="s">
        <v>485</v>
      </c>
      <c r="S60" s="152" t="s">
        <v>200</v>
      </c>
      <c r="T60" s="152"/>
      <c r="U60" s="152"/>
      <c r="V60" s="152"/>
      <c r="W60" s="152"/>
      <c r="X60" s="152"/>
      <c r="Y60" s="134" t="s">
        <v>484</v>
      </c>
      <c r="Z60" s="135" t="s">
        <v>485</v>
      </c>
      <c r="AA60" s="152" t="s">
        <v>202</v>
      </c>
      <c r="AB60" s="152"/>
      <c r="AC60" s="152"/>
      <c r="AD60" s="152"/>
      <c r="AE60" s="152"/>
      <c r="AF60" s="152"/>
      <c r="AG60" s="134" t="s">
        <v>484</v>
      </c>
      <c r="BO60" s="273"/>
      <c r="BP60" s="339"/>
      <c r="BQ60" s="339"/>
    </row>
    <row r="61" spans="1:69" ht="13.5" customHeight="1" x14ac:dyDescent="0.15">
      <c r="B61" s="289" t="s">
        <v>201</v>
      </c>
      <c r="J61" s="135" t="s">
        <v>485</v>
      </c>
      <c r="K61" s="953"/>
      <c r="L61" s="953"/>
      <c r="M61" s="953"/>
      <c r="N61" s="953"/>
      <c r="O61" s="953"/>
      <c r="P61" s="953"/>
      <c r="Q61" s="134" t="s">
        <v>484</v>
      </c>
      <c r="R61" s="135" t="s">
        <v>485</v>
      </c>
      <c r="S61" s="953"/>
      <c r="T61" s="953"/>
      <c r="U61" s="953"/>
      <c r="V61" s="953"/>
      <c r="W61" s="953"/>
      <c r="X61" s="953"/>
      <c r="Y61" s="134" t="s">
        <v>484</v>
      </c>
      <c r="Z61" s="135" t="s">
        <v>485</v>
      </c>
      <c r="AA61" s="956" t="str">
        <f>IF(AND(K61="",S61=""),"",K61+S61)</f>
        <v/>
      </c>
      <c r="AB61" s="956"/>
      <c r="AC61" s="956"/>
      <c r="AD61" s="956"/>
      <c r="AE61" s="956"/>
      <c r="AF61" s="956"/>
      <c r="AG61" s="134" t="s">
        <v>484</v>
      </c>
      <c r="AH61" s="134" t="s">
        <v>487</v>
      </c>
      <c r="AL61" s="176"/>
      <c r="BO61" s="273"/>
      <c r="BP61" s="339"/>
      <c r="BQ61" s="339"/>
    </row>
    <row r="62" spans="1:69" ht="13.5" customHeight="1" x14ac:dyDescent="0.15">
      <c r="B62" s="289" t="s">
        <v>961</v>
      </c>
      <c r="I62" s="135"/>
      <c r="J62" s="135"/>
      <c r="K62" s="176"/>
      <c r="L62" s="176"/>
      <c r="M62" s="176"/>
      <c r="N62" s="176"/>
      <c r="O62" s="176"/>
      <c r="P62" s="176"/>
      <c r="R62" s="135"/>
      <c r="S62" s="299"/>
      <c r="T62" s="299"/>
      <c r="U62" s="299"/>
      <c r="V62" s="299"/>
      <c r="W62" s="299"/>
      <c r="X62" s="299"/>
      <c r="Z62" s="135"/>
      <c r="AA62" s="176"/>
      <c r="AB62" s="176"/>
      <c r="AC62" s="176"/>
      <c r="AD62" s="176"/>
      <c r="AE62" s="176"/>
      <c r="AF62" s="176"/>
      <c r="AL62" s="176"/>
      <c r="BO62" s="273"/>
      <c r="BP62" s="342"/>
      <c r="BQ62" s="339"/>
    </row>
    <row r="63" spans="1:69" ht="13.5" customHeight="1" x14ac:dyDescent="0.15">
      <c r="I63" s="135"/>
      <c r="J63" s="135" t="s">
        <v>13</v>
      </c>
      <c r="K63" s="953"/>
      <c r="L63" s="953"/>
      <c r="M63" s="953"/>
      <c r="N63" s="953"/>
      <c r="O63" s="953"/>
      <c r="P63" s="953"/>
      <c r="Q63" s="134" t="s">
        <v>16</v>
      </c>
      <c r="R63" s="135" t="s">
        <v>13</v>
      </c>
      <c r="S63" s="953"/>
      <c r="T63" s="953"/>
      <c r="U63" s="953"/>
      <c r="V63" s="953"/>
      <c r="W63" s="953"/>
      <c r="X63" s="953"/>
      <c r="Y63" s="134" t="s">
        <v>16</v>
      </c>
      <c r="Z63" s="135" t="s">
        <v>13</v>
      </c>
      <c r="AA63" s="956" t="str">
        <f>IF(AND(K63="",S63=""),"",K63+S63)</f>
        <v/>
      </c>
      <c r="AB63" s="956"/>
      <c r="AC63" s="956"/>
      <c r="AD63" s="956"/>
      <c r="AE63" s="956"/>
      <c r="AF63" s="956"/>
      <c r="AG63" s="134" t="s">
        <v>16</v>
      </c>
      <c r="AH63" s="134" t="s">
        <v>49</v>
      </c>
      <c r="AK63" s="275">
        <f>IF(AA63="",0,AA63)</f>
        <v>0</v>
      </c>
      <c r="AL63" s="176">
        <f>IF(AA63="",0,IF(AA63&gt;$AA$61/3,ROUNDDOWN($AA$61/3,2),AA63))</f>
        <v>0</v>
      </c>
      <c r="AM63" s="134" t="s">
        <v>792</v>
      </c>
      <c r="BO63" s="273"/>
      <c r="BP63" s="339"/>
      <c r="BQ63" s="339"/>
    </row>
    <row r="64" spans="1:69" ht="13.5" customHeight="1" x14ac:dyDescent="0.15">
      <c r="B64" s="959" t="s">
        <v>722</v>
      </c>
      <c r="C64" s="959"/>
      <c r="D64" s="959"/>
      <c r="E64" s="959"/>
      <c r="F64" s="959"/>
      <c r="G64" s="959"/>
      <c r="H64" s="959"/>
      <c r="I64" s="959"/>
      <c r="J64" s="135" t="s">
        <v>13</v>
      </c>
      <c r="K64" s="953"/>
      <c r="L64" s="953"/>
      <c r="M64" s="953"/>
      <c r="N64" s="953"/>
      <c r="O64" s="953"/>
      <c r="P64" s="953"/>
      <c r="Q64" s="134" t="s">
        <v>16</v>
      </c>
      <c r="R64" s="135" t="s">
        <v>13</v>
      </c>
      <c r="S64" s="953"/>
      <c r="T64" s="953"/>
      <c r="U64" s="953"/>
      <c r="V64" s="953"/>
      <c r="W64" s="953"/>
      <c r="X64" s="953"/>
      <c r="Y64" s="134" t="s">
        <v>16</v>
      </c>
      <c r="Z64" s="135" t="s">
        <v>13</v>
      </c>
      <c r="AA64" s="956" t="str">
        <f>IF(AND(K64="",S64=""),"",K64+S64)</f>
        <v/>
      </c>
      <c r="AB64" s="956"/>
      <c r="AC64" s="956"/>
      <c r="AD64" s="956"/>
      <c r="AE64" s="956"/>
      <c r="AF64" s="956"/>
      <c r="AG64" s="134" t="s">
        <v>16</v>
      </c>
      <c r="AH64" s="134" t="s">
        <v>49</v>
      </c>
      <c r="AK64" s="275">
        <f>IF(AA64="",0,AA64)</f>
        <v>0</v>
      </c>
      <c r="AL64" s="176">
        <f>IF(AA64="",0,AA64)</f>
        <v>0</v>
      </c>
      <c r="AM64" s="134" t="s">
        <v>793</v>
      </c>
      <c r="BO64" s="273"/>
      <c r="BP64" s="339"/>
      <c r="BQ64" s="339"/>
    </row>
    <row r="65" spans="1:69" ht="13.5" customHeight="1" x14ac:dyDescent="0.15">
      <c r="B65" s="289" t="s">
        <v>962</v>
      </c>
      <c r="I65" s="135"/>
      <c r="K65" s="299"/>
      <c r="L65" s="299"/>
      <c r="M65" s="299"/>
      <c r="N65" s="299"/>
      <c r="O65" s="299"/>
      <c r="P65" s="299"/>
      <c r="R65" s="135"/>
      <c r="S65" s="299"/>
      <c r="T65" s="299"/>
      <c r="U65" s="299"/>
      <c r="V65" s="299"/>
      <c r="W65" s="299"/>
      <c r="X65" s="299"/>
      <c r="Z65" s="135"/>
      <c r="AA65" s="176"/>
      <c r="AB65" s="176"/>
      <c r="AC65" s="176"/>
      <c r="AD65" s="176"/>
      <c r="AE65" s="176"/>
      <c r="AF65" s="176"/>
      <c r="AK65" s="275"/>
      <c r="BO65" s="273"/>
      <c r="BP65" s="339"/>
      <c r="BQ65" s="339"/>
    </row>
    <row r="66" spans="1:69" ht="13.5" customHeight="1" x14ac:dyDescent="0.15">
      <c r="C66" s="134" t="s">
        <v>490</v>
      </c>
      <c r="I66" s="135"/>
      <c r="J66" s="135" t="s">
        <v>485</v>
      </c>
      <c r="K66" s="953"/>
      <c r="L66" s="953"/>
      <c r="M66" s="953"/>
      <c r="N66" s="953"/>
      <c r="O66" s="953"/>
      <c r="P66" s="953"/>
      <c r="Q66" s="134" t="s">
        <v>484</v>
      </c>
      <c r="R66" s="135" t="s">
        <v>485</v>
      </c>
      <c r="S66" s="953"/>
      <c r="T66" s="953"/>
      <c r="U66" s="953"/>
      <c r="V66" s="953"/>
      <c r="W66" s="953"/>
      <c r="X66" s="953"/>
      <c r="Y66" s="134" t="s">
        <v>484</v>
      </c>
      <c r="Z66" s="135" t="s">
        <v>485</v>
      </c>
      <c r="AA66" s="956" t="str">
        <f t="shared" ref="AA66:AA75" si="0">IF(AND(K66="",S66=""),"",K66+S66)</f>
        <v/>
      </c>
      <c r="AB66" s="956"/>
      <c r="AC66" s="956"/>
      <c r="AD66" s="956"/>
      <c r="AE66" s="956"/>
      <c r="AF66" s="956"/>
      <c r="AG66" s="134" t="s">
        <v>484</v>
      </c>
      <c r="AH66" s="134" t="s">
        <v>487</v>
      </c>
      <c r="AK66" s="275">
        <f t="shared" ref="AK66:AK73" si="1">IF(AA66="",0,AA66)</f>
        <v>0</v>
      </c>
      <c r="AL66" s="176">
        <f>IF(AA66="",0,AA66)</f>
        <v>0</v>
      </c>
      <c r="BO66" s="273"/>
      <c r="BP66" s="339"/>
      <c r="BQ66" s="339"/>
    </row>
    <row r="67" spans="1:69" ht="13.5" customHeight="1" x14ac:dyDescent="0.15">
      <c r="B67" s="959" t="s">
        <v>1247</v>
      </c>
      <c r="C67" s="959"/>
      <c r="D67" s="959"/>
      <c r="E67" s="959"/>
      <c r="F67" s="959"/>
      <c r="G67" s="959"/>
      <c r="H67" s="959"/>
      <c r="I67" s="959"/>
      <c r="J67" s="135" t="s">
        <v>13</v>
      </c>
      <c r="K67" s="953"/>
      <c r="L67" s="953"/>
      <c r="M67" s="953"/>
      <c r="N67" s="953"/>
      <c r="O67" s="953"/>
      <c r="P67" s="953"/>
      <c r="Q67" s="134" t="s">
        <v>16</v>
      </c>
      <c r="R67" s="135" t="s">
        <v>13</v>
      </c>
      <c r="S67" s="953"/>
      <c r="T67" s="953"/>
      <c r="U67" s="953"/>
      <c r="V67" s="953"/>
      <c r="W67" s="953"/>
      <c r="X67" s="953"/>
      <c r="Y67" s="134" t="s">
        <v>16</v>
      </c>
      <c r="Z67" s="135" t="s">
        <v>13</v>
      </c>
      <c r="AA67" s="956" t="str">
        <f t="shared" ref="AA67" si="2">IF(AND(K67="",S67=""),"",K67+S67)</f>
        <v/>
      </c>
      <c r="AB67" s="956"/>
      <c r="AC67" s="956"/>
      <c r="AD67" s="956"/>
      <c r="AE67" s="956"/>
      <c r="AF67" s="956"/>
      <c r="AG67" s="134" t="s">
        <v>16</v>
      </c>
      <c r="AH67" s="134" t="s">
        <v>49</v>
      </c>
      <c r="AK67" s="275"/>
      <c r="AL67" s="176">
        <f>IF(AA67="",0,AA67)</f>
        <v>0</v>
      </c>
      <c r="BO67" s="273"/>
      <c r="BP67" s="339"/>
      <c r="BQ67" s="339"/>
    </row>
    <row r="68" spans="1:69" ht="13.5" customHeight="1" x14ac:dyDescent="0.15">
      <c r="B68" s="959" t="s">
        <v>1248</v>
      </c>
      <c r="C68" s="959"/>
      <c r="D68" s="959"/>
      <c r="E68" s="959"/>
      <c r="F68" s="959"/>
      <c r="G68" s="959"/>
      <c r="H68" s="959"/>
      <c r="I68" s="959"/>
      <c r="J68" s="135" t="s">
        <v>485</v>
      </c>
      <c r="K68" s="953"/>
      <c r="L68" s="953"/>
      <c r="M68" s="953"/>
      <c r="N68" s="953"/>
      <c r="O68" s="953"/>
      <c r="P68" s="953"/>
      <c r="Q68" s="134" t="s">
        <v>484</v>
      </c>
      <c r="R68" s="135" t="s">
        <v>485</v>
      </c>
      <c r="S68" s="953"/>
      <c r="T68" s="953"/>
      <c r="U68" s="953"/>
      <c r="V68" s="953"/>
      <c r="W68" s="953"/>
      <c r="X68" s="953"/>
      <c r="Y68" s="134" t="s">
        <v>484</v>
      </c>
      <c r="Z68" s="135" t="s">
        <v>485</v>
      </c>
      <c r="AA68" s="956" t="str">
        <f t="shared" si="0"/>
        <v/>
      </c>
      <c r="AB68" s="956"/>
      <c r="AC68" s="956"/>
      <c r="AD68" s="956"/>
      <c r="AE68" s="956"/>
      <c r="AF68" s="956"/>
      <c r="AG68" s="134" t="s">
        <v>484</v>
      </c>
      <c r="AH68" s="134" t="s">
        <v>487</v>
      </c>
      <c r="AK68" s="275">
        <f t="shared" si="1"/>
        <v>0</v>
      </c>
      <c r="AL68" s="176">
        <f>IF(AA68="",0,IF(AA68&gt;$AA$61/5,ROUNDDOWN($AA$61/5,2),AA68))</f>
        <v>0</v>
      </c>
      <c r="BO68" s="273"/>
      <c r="BP68" s="339"/>
      <c r="BQ68" s="339"/>
    </row>
    <row r="69" spans="1:69" ht="13.5" customHeight="1" x14ac:dyDescent="0.15">
      <c r="B69" s="959" t="s">
        <v>1249</v>
      </c>
      <c r="C69" s="959"/>
      <c r="D69" s="959"/>
      <c r="E69" s="959"/>
      <c r="F69" s="959"/>
      <c r="G69" s="959"/>
      <c r="H69" s="959"/>
      <c r="I69" s="959"/>
      <c r="J69" s="135" t="s">
        <v>669</v>
      </c>
      <c r="K69" s="953"/>
      <c r="L69" s="953"/>
      <c r="M69" s="953"/>
      <c r="N69" s="953"/>
      <c r="O69" s="953"/>
      <c r="P69" s="953"/>
      <c r="Q69" s="134" t="s">
        <v>670</v>
      </c>
      <c r="R69" s="135" t="s">
        <v>669</v>
      </c>
      <c r="S69" s="953"/>
      <c r="T69" s="953"/>
      <c r="U69" s="953"/>
      <c r="V69" s="953"/>
      <c r="W69" s="953"/>
      <c r="X69" s="953"/>
      <c r="Y69" s="134" t="s">
        <v>670</v>
      </c>
      <c r="Z69" s="135" t="s">
        <v>669</v>
      </c>
      <c r="AA69" s="956" t="str">
        <f t="shared" si="0"/>
        <v/>
      </c>
      <c r="AB69" s="956"/>
      <c r="AC69" s="956"/>
      <c r="AD69" s="956"/>
      <c r="AE69" s="956"/>
      <c r="AF69" s="956"/>
      <c r="AG69" s="134" t="s">
        <v>670</v>
      </c>
      <c r="AH69" s="134" t="s">
        <v>671</v>
      </c>
      <c r="AK69" s="275">
        <f t="shared" si="1"/>
        <v>0</v>
      </c>
      <c r="AL69" s="176">
        <f>IF(AA69="",0,IF(AA69&gt;$AA$61/50,ROUNDDOWN($AA$61/50,2),AA69))</f>
        <v>0</v>
      </c>
      <c r="AM69" s="134" t="s">
        <v>1259</v>
      </c>
      <c r="BO69" s="273"/>
      <c r="BP69" s="339"/>
      <c r="BQ69" s="339"/>
    </row>
    <row r="70" spans="1:69" ht="13.5" customHeight="1" x14ac:dyDescent="0.15">
      <c r="B70" s="959" t="s">
        <v>1250</v>
      </c>
      <c r="C70" s="959"/>
      <c r="D70" s="959"/>
      <c r="E70" s="959"/>
      <c r="F70" s="959"/>
      <c r="G70" s="959"/>
      <c r="H70" s="959"/>
      <c r="I70" s="959"/>
      <c r="J70" s="135" t="s">
        <v>669</v>
      </c>
      <c r="K70" s="953"/>
      <c r="L70" s="953"/>
      <c r="M70" s="953"/>
      <c r="N70" s="953"/>
      <c r="O70" s="953"/>
      <c r="P70" s="953"/>
      <c r="Q70" s="134" t="s">
        <v>670</v>
      </c>
      <c r="R70" s="135" t="s">
        <v>669</v>
      </c>
      <c r="S70" s="953"/>
      <c r="T70" s="953"/>
      <c r="U70" s="953"/>
      <c r="V70" s="953"/>
      <c r="W70" s="953"/>
      <c r="X70" s="953"/>
      <c r="Y70" s="134" t="s">
        <v>670</v>
      </c>
      <c r="Z70" s="135" t="s">
        <v>669</v>
      </c>
      <c r="AA70" s="956" t="str">
        <f t="shared" si="0"/>
        <v/>
      </c>
      <c r="AB70" s="956"/>
      <c r="AC70" s="956"/>
      <c r="AD70" s="956"/>
      <c r="AE70" s="956"/>
      <c r="AF70" s="956"/>
      <c r="AG70" s="134" t="s">
        <v>670</v>
      </c>
      <c r="AH70" s="134" t="s">
        <v>671</v>
      </c>
      <c r="AK70" s="275">
        <f t="shared" si="1"/>
        <v>0</v>
      </c>
      <c r="AL70" s="176">
        <f>IF(AA70="",0,IF(AA70&gt;$AA$61/50,ROUNDDOWN($AA$61/50,2),AA70))</f>
        <v>0</v>
      </c>
      <c r="BO70" s="273"/>
      <c r="BP70" s="339"/>
      <c r="BQ70" s="339"/>
    </row>
    <row r="71" spans="1:69" ht="13.5" customHeight="1" x14ac:dyDescent="0.15">
      <c r="B71" s="959" t="s">
        <v>1251</v>
      </c>
      <c r="C71" s="959"/>
      <c r="D71" s="959"/>
      <c r="E71" s="959"/>
      <c r="F71" s="959"/>
      <c r="G71" s="959"/>
      <c r="H71" s="959"/>
      <c r="I71" s="959"/>
      <c r="J71" s="135" t="s">
        <v>669</v>
      </c>
      <c r="K71" s="953"/>
      <c r="L71" s="953"/>
      <c r="M71" s="953"/>
      <c r="N71" s="953"/>
      <c r="O71" s="953"/>
      <c r="P71" s="953"/>
      <c r="Q71" s="134" t="s">
        <v>670</v>
      </c>
      <c r="R71" s="135" t="s">
        <v>669</v>
      </c>
      <c r="S71" s="953"/>
      <c r="T71" s="953"/>
      <c r="U71" s="953"/>
      <c r="V71" s="953"/>
      <c r="W71" s="953"/>
      <c r="X71" s="953"/>
      <c r="Y71" s="134" t="s">
        <v>670</v>
      </c>
      <c r="Z71" s="135" t="s">
        <v>669</v>
      </c>
      <c r="AA71" s="956" t="str">
        <f t="shared" si="0"/>
        <v/>
      </c>
      <c r="AB71" s="956"/>
      <c r="AC71" s="956"/>
      <c r="AD71" s="956"/>
      <c r="AE71" s="956"/>
      <c r="AF71" s="956"/>
      <c r="AG71" s="134" t="s">
        <v>670</v>
      </c>
      <c r="AH71" s="134" t="s">
        <v>671</v>
      </c>
      <c r="AK71" s="275">
        <f t="shared" si="1"/>
        <v>0</v>
      </c>
      <c r="AL71" s="176">
        <f>IF(AA71="",0,IF(AA71&gt;$AA$61/100,ROUNDDOWN($AA$61/100,2),AA71))</f>
        <v>0</v>
      </c>
      <c r="BO71" s="273"/>
      <c r="BP71" s="339"/>
      <c r="BQ71" s="339"/>
    </row>
    <row r="72" spans="1:69" ht="13.5" customHeight="1" x14ac:dyDescent="0.15">
      <c r="B72" s="959" t="s">
        <v>1252</v>
      </c>
      <c r="C72" s="959"/>
      <c r="D72" s="959"/>
      <c r="E72" s="959"/>
      <c r="F72" s="959"/>
      <c r="G72" s="959"/>
      <c r="H72" s="959"/>
      <c r="I72" s="959"/>
      <c r="J72" s="135" t="s">
        <v>669</v>
      </c>
      <c r="K72" s="953"/>
      <c r="L72" s="953"/>
      <c r="M72" s="953"/>
      <c r="N72" s="953"/>
      <c r="O72" s="953"/>
      <c r="P72" s="953"/>
      <c r="Q72" s="134" t="s">
        <v>670</v>
      </c>
      <c r="R72" s="135" t="s">
        <v>669</v>
      </c>
      <c r="S72" s="953"/>
      <c r="T72" s="953"/>
      <c r="U72" s="953"/>
      <c r="V72" s="953"/>
      <c r="W72" s="953"/>
      <c r="X72" s="953"/>
      <c r="Y72" s="134" t="s">
        <v>670</v>
      </c>
      <c r="Z72" s="135" t="s">
        <v>669</v>
      </c>
      <c r="AA72" s="956" t="str">
        <f t="shared" si="0"/>
        <v/>
      </c>
      <c r="AB72" s="956"/>
      <c r="AC72" s="956"/>
      <c r="AD72" s="956"/>
      <c r="AE72" s="956"/>
      <c r="AF72" s="956"/>
      <c r="AG72" s="134" t="s">
        <v>670</v>
      </c>
      <c r="AH72" s="134" t="s">
        <v>671</v>
      </c>
      <c r="AK72" s="275">
        <f t="shared" si="1"/>
        <v>0</v>
      </c>
      <c r="AL72" s="176">
        <f>IF(AA72="",0,IF(AA72&gt;$AA$61/100,ROUNDDOWN($AA$61/100,2),AA72))</f>
        <v>0</v>
      </c>
      <c r="BO72" s="273"/>
      <c r="BP72" s="339"/>
      <c r="BQ72" s="339"/>
    </row>
    <row r="73" spans="1:69" ht="13.5" customHeight="1" x14ac:dyDescent="0.15">
      <c r="B73" s="959" t="s">
        <v>1253</v>
      </c>
      <c r="C73" s="959"/>
      <c r="D73" s="959"/>
      <c r="E73" s="959"/>
      <c r="F73" s="959"/>
      <c r="G73" s="959"/>
      <c r="H73" s="959"/>
      <c r="I73" s="959"/>
      <c r="J73" s="135" t="s">
        <v>13</v>
      </c>
      <c r="K73" s="953"/>
      <c r="L73" s="953"/>
      <c r="M73" s="953"/>
      <c r="N73" s="953"/>
      <c r="O73" s="953"/>
      <c r="P73" s="953"/>
      <c r="Q73" s="134" t="s">
        <v>16</v>
      </c>
      <c r="R73" s="135" t="s">
        <v>13</v>
      </c>
      <c r="S73" s="953"/>
      <c r="T73" s="953"/>
      <c r="U73" s="953"/>
      <c r="V73" s="953"/>
      <c r="W73" s="953"/>
      <c r="X73" s="953"/>
      <c r="Y73" s="134" t="s">
        <v>16</v>
      </c>
      <c r="Z73" s="135" t="s">
        <v>13</v>
      </c>
      <c r="AA73" s="956" t="str">
        <f>IF(AND(K73="",S73=""),"",K73+S73)</f>
        <v/>
      </c>
      <c r="AB73" s="956"/>
      <c r="AC73" s="956"/>
      <c r="AD73" s="956"/>
      <c r="AE73" s="956"/>
      <c r="AF73" s="956"/>
      <c r="AG73" s="134" t="s">
        <v>16</v>
      </c>
      <c r="AH73" s="134" t="s">
        <v>49</v>
      </c>
      <c r="AK73" s="275">
        <f t="shared" si="1"/>
        <v>0</v>
      </c>
      <c r="AL73" s="176">
        <f>IF(AA73="",0,IF(AA73&gt;$AA$61/100,ROUNDDOWN($AA$61/100,2),AA73))</f>
        <v>0</v>
      </c>
      <c r="BO73" s="273"/>
      <c r="BP73" s="339"/>
      <c r="BQ73" s="339"/>
    </row>
    <row r="74" spans="1:69" ht="13.5" customHeight="1" x14ac:dyDescent="0.15">
      <c r="B74" s="959" t="s">
        <v>1254</v>
      </c>
      <c r="C74" s="959"/>
      <c r="D74" s="959"/>
      <c r="E74" s="959"/>
      <c r="F74" s="959"/>
      <c r="G74" s="959"/>
      <c r="H74" s="959"/>
      <c r="I74" s="959"/>
      <c r="J74" s="135" t="s">
        <v>13</v>
      </c>
      <c r="K74" s="953"/>
      <c r="L74" s="953"/>
      <c r="M74" s="953"/>
      <c r="N74" s="953"/>
      <c r="O74" s="953"/>
      <c r="P74" s="953"/>
      <c r="Q74" s="134" t="s">
        <v>16</v>
      </c>
      <c r="R74" s="135" t="s">
        <v>13</v>
      </c>
      <c r="S74" s="953"/>
      <c r="T74" s="953"/>
      <c r="U74" s="953"/>
      <c r="V74" s="953"/>
      <c r="W74" s="953"/>
      <c r="X74" s="953"/>
      <c r="Y74" s="134" t="s">
        <v>16</v>
      </c>
      <c r="Z74" s="135" t="s">
        <v>13</v>
      </c>
      <c r="AA74" s="956" t="str">
        <f>IF(AND(K74="",S74=""),"",K74+S74)</f>
        <v/>
      </c>
      <c r="AB74" s="956"/>
      <c r="AC74" s="956"/>
      <c r="AD74" s="956"/>
      <c r="AE74" s="956"/>
      <c r="AF74" s="956"/>
      <c r="AG74" s="134" t="s">
        <v>16</v>
      </c>
      <c r="AH74" s="134" t="s">
        <v>49</v>
      </c>
      <c r="AK74" s="275"/>
      <c r="AL74" s="176">
        <f>IF(AA74="",0,AA74)</f>
        <v>0</v>
      </c>
      <c r="BO74" s="273"/>
      <c r="BP74" s="339"/>
      <c r="BQ74" s="339"/>
    </row>
    <row r="75" spans="1:69" ht="13.5" customHeight="1" x14ac:dyDescent="0.15">
      <c r="B75" s="959" t="s">
        <v>1255</v>
      </c>
      <c r="C75" s="959"/>
      <c r="D75" s="959"/>
      <c r="E75" s="959"/>
      <c r="F75" s="959"/>
      <c r="G75" s="959"/>
      <c r="H75" s="959"/>
      <c r="I75" s="959"/>
      <c r="J75" s="135" t="s">
        <v>669</v>
      </c>
      <c r="K75" s="953"/>
      <c r="L75" s="953"/>
      <c r="M75" s="953"/>
      <c r="N75" s="953"/>
      <c r="O75" s="953"/>
      <c r="P75" s="953"/>
      <c r="Q75" s="134" t="s">
        <v>670</v>
      </c>
      <c r="R75" s="135" t="s">
        <v>669</v>
      </c>
      <c r="S75" s="953"/>
      <c r="T75" s="953"/>
      <c r="U75" s="953"/>
      <c r="V75" s="953"/>
      <c r="W75" s="953"/>
      <c r="X75" s="953"/>
      <c r="Y75" s="134" t="s">
        <v>670</v>
      </c>
      <c r="Z75" s="135" t="s">
        <v>669</v>
      </c>
      <c r="AA75" s="956" t="str">
        <f t="shared" si="0"/>
        <v/>
      </c>
      <c r="AB75" s="956"/>
      <c r="AC75" s="956"/>
      <c r="AD75" s="956"/>
      <c r="AE75" s="956"/>
      <c r="AF75" s="956"/>
      <c r="AG75" s="134" t="s">
        <v>670</v>
      </c>
      <c r="AH75" s="134" t="s">
        <v>671</v>
      </c>
      <c r="AK75" s="275"/>
      <c r="AL75" s="276">
        <f>SUM(AL63:AL74)</f>
        <v>0</v>
      </c>
      <c r="AN75" s="242"/>
      <c r="BO75" s="273"/>
      <c r="BP75" s="339"/>
      <c r="BQ75" s="339"/>
    </row>
    <row r="76" spans="1:69" ht="13.5" customHeight="1" x14ac:dyDescent="0.15">
      <c r="B76" s="959" t="s">
        <v>1256</v>
      </c>
      <c r="C76" s="959"/>
      <c r="D76" s="959"/>
      <c r="E76" s="959"/>
      <c r="F76" s="959"/>
      <c r="G76" s="959"/>
      <c r="H76" s="959"/>
      <c r="I76" s="959"/>
      <c r="J76" s="135" t="s">
        <v>13</v>
      </c>
      <c r="K76" s="953"/>
      <c r="L76" s="953"/>
      <c r="M76" s="953"/>
      <c r="N76" s="953"/>
      <c r="O76" s="953"/>
      <c r="P76" s="953"/>
      <c r="Q76" s="134" t="s">
        <v>16</v>
      </c>
      <c r="R76" s="135" t="s">
        <v>13</v>
      </c>
      <c r="S76" s="961"/>
      <c r="T76" s="961"/>
      <c r="U76" s="961"/>
      <c r="V76" s="961"/>
      <c r="W76" s="961"/>
      <c r="X76" s="961"/>
      <c r="Y76" s="134" t="s">
        <v>16</v>
      </c>
      <c r="Z76" s="135" t="s">
        <v>13</v>
      </c>
      <c r="AA76" s="956" t="str">
        <f>IF(AND(K76="",S76=""),"",K76+S76)</f>
        <v/>
      </c>
      <c r="AB76" s="956"/>
      <c r="AC76" s="956"/>
      <c r="AD76" s="956"/>
      <c r="AE76" s="956"/>
      <c r="AF76" s="956"/>
      <c r="AG76" s="134" t="s">
        <v>16</v>
      </c>
      <c r="AH76" s="134" t="s">
        <v>49</v>
      </c>
      <c r="AK76" s="275"/>
      <c r="AL76" s="277"/>
      <c r="AN76" s="242"/>
      <c r="BO76" s="273"/>
      <c r="BP76" s="339"/>
      <c r="BQ76" s="339"/>
    </row>
    <row r="77" spans="1:69" ht="13.5" customHeight="1" x14ac:dyDescent="0.15">
      <c r="B77" s="959" t="s">
        <v>1257</v>
      </c>
      <c r="C77" s="959"/>
      <c r="D77" s="959"/>
      <c r="E77" s="959"/>
      <c r="F77" s="959"/>
      <c r="G77" s="959"/>
      <c r="H77" s="959"/>
      <c r="I77" s="959"/>
      <c r="J77" s="135"/>
      <c r="K77" s="956" t="str">
        <f>IF(K61="","",AL77)</f>
        <v/>
      </c>
      <c r="L77" s="956"/>
      <c r="M77" s="956"/>
      <c r="N77" s="956"/>
      <c r="O77" s="956"/>
      <c r="P77" s="956"/>
      <c r="Q77" s="134" t="s">
        <v>671</v>
      </c>
      <c r="S77" s="269"/>
      <c r="T77" s="135"/>
      <c r="U77" s="242"/>
      <c r="W77" s="135"/>
      <c r="X77" s="135"/>
      <c r="Z77" s="135"/>
      <c r="AA77" s="135"/>
      <c r="AB77" s="135"/>
      <c r="AC77" s="135"/>
      <c r="AD77" s="135"/>
      <c r="AE77" s="135"/>
      <c r="AF77" s="135"/>
      <c r="AK77" s="275"/>
      <c r="AL77" s="417" t="e">
        <f>AA61-AL75</f>
        <v>#VALUE!</v>
      </c>
      <c r="AM77" s="131"/>
      <c r="AN77" s="242"/>
      <c r="AO77" s="131"/>
      <c r="AP77" s="131"/>
      <c r="BO77" s="273"/>
      <c r="BP77" s="339"/>
      <c r="BQ77" s="339"/>
    </row>
    <row r="78" spans="1:69" ht="13.5" customHeight="1" x14ac:dyDescent="0.15">
      <c r="B78" s="959" t="s">
        <v>1258</v>
      </c>
      <c r="C78" s="959"/>
      <c r="D78" s="959"/>
      <c r="E78" s="959"/>
      <c r="F78" s="959"/>
      <c r="G78" s="959"/>
      <c r="H78" s="959"/>
      <c r="I78" s="959"/>
      <c r="K78" s="956" t="str">
        <f>IF(K61="","",ROUNDUP(K77/K40*100,2))</f>
        <v/>
      </c>
      <c r="L78" s="956" t="e">
        <f>IF(OR(#REF!="",L41&lt;&gt;"",L77=""),"",ROUNDUP((L77/#REF!)*100,2))</f>
        <v>#REF!</v>
      </c>
      <c r="M78" s="956" t="str">
        <f>IF(OR(M40="",M41&lt;&gt;"",M77=""),"",ROUNDUP((M77/M40)*100,2))</f>
        <v/>
      </c>
      <c r="N78" s="956" t="str">
        <f>IF(OR(L40="",N41&lt;&gt;"",N77=""),"",ROUNDUP((N77/L40)*100,2))</f>
        <v/>
      </c>
      <c r="O78" s="956" t="str">
        <f>IF(OR(O40="",O41&lt;&gt;"",O77=""),"",ROUNDUP((O77/O40)*100,2))</f>
        <v/>
      </c>
      <c r="P78" s="956" t="str">
        <f>IF(OR(P40="",P41&lt;&gt;"",P77=""),"",ROUNDUP((P77/P40)*100,2))</f>
        <v/>
      </c>
      <c r="Q78" s="134" t="s">
        <v>672</v>
      </c>
      <c r="U78" s="242"/>
      <c r="Y78" s="231" t="str">
        <f>IF(K78&gt;T42,"容積率ＮＧです！","")</f>
        <v/>
      </c>
      <c r="AL78" s="176"/>
      <c r="AN78" s="242"/>
      <c r="AO78" s="278"/>
      <c r="AP78" s="278"/>
      <c r="AQ78" s="278"/>
      <c r="AR78" s="278"/>
      <c r="AS78" s="278"/>
      <c r="BO78" s="273"/>
      <c r="BP78" s="342"/>
    </row>
    <row r="79" spans="1:69" ht="4.9000000000000004" customHeight="1" x14ac:dyDescent="0.1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BO79" s="273"/>
      <c r="BP79" s="342"/>
    </row>
    <row r="80" spans="1:69" ht="4.1500000000000004" customHeight="1" thickBot="1" x14ac:dyDescent="0.2">
      <c r="BO80" s="273"/>
      <c r="BP80" s="339"/>
      <c r="BQ80" s="339"/>
    </row>
    <row r="81" spans="1:69" ht="14.25" customHeight="1" thickTop="1" x14ac:dyDescent="0.1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50"/>
      <c r="BO81" s="273"/>
      <c r="BP81" s="339"/>
      <c r="BQ81" s="339"/>
    </row>
    <row r="82" spans="1:69" ht="4.1500000000000004" customHeight="1" x14ac:dyDescent="0.1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BO82" s="273"/>
      <c r="BP82" s="339"/>
      <c r="BQ82" s="339"/>
    </row>
    <row r="83" spans="1:69" ht="13.5" customHeight="1" x14ac:dyDescent="0.15">
      <c r="A83" s="134" t="s">
        <v>109</v>
      </c>
      <c r="AM83" s="134" t="s">
        <v>666</v>
      </c>
      <c r="BO83" s="273"/>
      <c r="BP83" s="339"/>
      <c r="BQ83" s="339"/>
    </row>
    <row r="84" spans="1:69" ht="13.5" customHeight="1" x14ac:dyDescent="0.15">
      <c r="B84" s="134" t="s">
        <v>203</v>
      </c>
      <c r="N84" s="968"/>
      <c r="O84" s="968"/>
      <c r="P84" s="968"/>
      <c r="Q84" s="243"/>
      <c r="R84" s="243"/>
      <c r="AM84" s="134" t="s">
        <v>667</v>
      </c>
      <c r="BO84" s="273"/>
      <c r="BP84" s="339"/>
      <c r="BQ84" s="339"/>
    </row>
    <row r="85" spans="1:69" ht="13.5" customHeight="1" x14ac:dyDescent="0.15">
      <c r="B85" s="134" t="s">
        <v>204</v>
      </c>
      <c r="N85" s="968"/>
      <c r="O85" s="968"/>
      <c r="P85" s="968"/>
      <c r="Q85" s="243"/>
      <c r="R85" s="243"/>
      <c r="AM85" s="134" t="s">
        <v>1024</v>
      </c>
      <c r="BO85" s="273"/>
      <c r="BP85" s="339"/>
      <c r="BQ85" s="339"/>
    </row>
    <row r="86" spans="1:69" ht="4.1500000000000004" customHeight="1" x14ac:dyDescent="0.1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BO86" s="273"/>
      <c r="BP86" s="339"/>
      <c r="BQ86" s="339"/>
    </row>
    <row r="87" spans="1:69" ht="4.1500000000000004" customHeight="1" x14ac:dyDescent="0.1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BO87" s="273"/>
      <c r="BP87" s="339"/>
      <c r="BQ87" s="339"/>
    </row>
    <row r="88" spans="1:69" ht="13.5" customHeight="1" x14ac:dyDescent="0.15">
      <c r="A88" s="134" t="s">
        <v>110</v>
      </c>
      <c r="J88" s="135" t="s">
        <v>485</v>
      </c>
      <c r="K88" s="134" t="s">
        <v>491</v>
      </c>
      <c r="Q88" s="152" t="s">
        <v>484</v>
      </c>
      <c r="R88" s="135" t="s">
        <v>485</v>
      </c>
      <c r="S88" s="152" t="s">
        <v>492</v>
      </c>
      <c r="T88" s="135"/>
      <c r="U88" s="135"/>
      <c r="V88" s="135"/>
      <c r="W88" s="135"/>
      <c r="X88" s="135"/>
      <c r="Y88" s="134" t="s">
        <v>484</v>
      </c>
      <c r="BO88" s="273"/>
      <c r="BP88" s="339"/>
      <c r="BQ88" s="339"/>
    </row>
    <row r="89" spans="1:69" ht="13.5" customHeight="1" x14ac:dyDescent="0.15">
      <c r="B89" s="134" t="s">
        <v>205</v>
      </c>
      <c r="J89" s="135" t="s">
        <v>485</v>
      </c>
      <c r="K89" s="970"/>
      <c r="L89" s="970"/>
      <c r="M89" s="970"/>
      <c r="N89" s="970"/>
      <c r="O89" s="970"/>
      <c r="P89" s="970"/>
      <c r="Q89" s="244" t="s">
        <v>484</v>
      </c>
      <c r="R89" s="245" t="s">
        <v>485</v>
      </c>
      <c r="S89" s="970"/>
      <c r="T89" s="970"/>
      <c r="U89" s="970"/>
      <c r="V89" s="970"/>
      <c r="W89" s="970"/>
      <c r="X89" s="970"/>
      <c r="Y89" s="134" t="s">
        <v>484</v>
      </c>
      <c r="Z89" s="230" t="s">
        <v>493</v>
      </c>
      <c r="BO89" s="273"/>
      <c r="BP89" s="339"/>
      <c r="BQ89" s="339"/>
    </row>
    <row r="90" spans="1:69" ht="13.5" customHeight="1" x14ac:dyDescent="0.15">
      <c r="B90" s="134" t="s">
        <v>206</v>
      </c>
      <c r="H90" s="134" t="s">
        <v>207</v>
      </c>
      <c r="J90" s="135" t="s">
        <v>485</v>
      </c>
      <c r="K90" s="968"/>
      <c r="L90" s="968"/>
      <c r="M90" s="968"/>
      <c r="N90" s="968"/>
      <c r="O90" s="968"/>
      <c r="P90" s="968"/>
      <c r="Q90" s="134" t="s">
        <v>484</v>
      </c>
      <c r="R90" s="135" t="s">
        <v>485</v>
      </c>
      <c r="S90" s="968"/>
      <c r="T90" s="968"/>
      <c r="U90" s="968"/>
      <c r="V90" s="968"/>
      <c r="W90" s="968"/>
      <c r="X90" s="968"/>
      <c r="Y90" s="134" t="s">
        <v>484</v>
      </c>
      <c r="Z90" s="230" t="s">
        <v>260</v>
      </c>
      <c r="AM90" s="279"/>
      <c r="AN90" s="279"/>
      <c r="AO90" s="279"/>
      <c r="AP90" s="279"/>
      <c r="AQ90" s="279"/>
      <c r="BO90" s="273"/>
      <c r="BP90" s="339"/>
      <c r="BQ90" s="339"/>
    </row>
    <row r="91" spans="1:69" ht="13.5" customHeight="1" x14ac:dyDescent="0.15">
      <c r="H91" s="134" t="s">
        <v>208</v>
      </c>
      <c r="J91" s="135" t="s">
        <v>485</v>
      </c>
      <c r="K91" s="968"/>
      <c r="L91" s="968"/>
      <c r="M91" s="968"/>
      <c r="N91" s="968"/>
      <c r="O91" s="968"/>
      <c r="P91" s="968"/>
      <c r="Q91" s="134" t="s">
        <v>484</v>
      </c>
      <c r="R91" s="135" t="s">
        <v>485</v>
      </c>
      <c r="S91" s="968"/>
      <c r="T91" s="968"/>
      <c r="U91" s="968"/>
      <c r="V91" s="968"/>
      <c r="W91" s="968"/>
      <c r="X91" s="968"/>
      <c r="Y91" s="134" t="s">
        <v>484</v>
      </c>
      <c r="Z91" s="230" t="s">
        <v>260</v>
      </c>
      <c r="BO91" s="273"/>
      <c r="BP91" s="339"/>
      <c r="BQ91" s="339"/>
    </row>
    <row r="92" spans="1:69" ht="13.5" customHeight="1" x14ac:dyDescent="0.15">
      <c r="B92" s="134" t="s">
        <v>209</v>
      </c>
      <c r="I92" s="27"/>
      <c r="J92" s="949"/>
      <c r="K92" s="949"/>
      <c r="L92" s="949"/>
      <c r="M92" s="949"/>
      <c r="N92" s="949"/>
      <c r="O92" s="949"/>
      <c r="P92" s="949"/>
      <c r="Q92" s="949"/>
      <c r="R92" s="949"/>
      <c r="S92" s="27"/>
      <c r="T92" s="944"/>
      <c r="U92" s="944"/>
      <c r="V92" s="944"/>
      <c r="W92" s="944"/>
      <c r="X92" s="944"/>
      <c r="Y92" s="944"/>
      <c r="Z92" s="944"/>
      <c r="AA92" s="944"/>
      <c r="AB92" s="944"/>
      <c r="AC92" s="944"/>
      <c r="AD92" s="944"/>
      <c r="AE92" s="944"/>
      <c r="AF92" s="27"/>
      <c r="AG92" s="27"/>
      <c r="AM92" s="199" t="s">
        <v>674</v>
      </c>
      <c r="AS92" s="134" t="s">
        <v>794</v>
      </c>
      <c r="BO92" s="273"/>
      <c r="BP92" s="339"/>
      <c r="BQ92" s="339"/>
    </row>
    <row r="93" spans="1:69" ht="13.5" customHeight="1" x14ac:dyDescent="0.15">
      <c r="B93" s="134" t="s">
        <v>251</v>
      </c>
      <c r="W93" s="230" t="s">
        <v>17</v>
      </c>
      <c r="X93" s="134" t="s">
        <v>230</v>
      </c>
      <c r="Z93" s="230" t="s">
        <v>139</v>
      </c>
      <c r="AA93" s="134" t="s">
        <v>231</v>
      </c>
      <c r="AN93" s="134" t="s">
        <v>720</v>
      </c>
      <c r="AS93" s="134" t="s">
        <v>1237</v>
      </c>
      <c r="BO93" s="273"/>
      <c r="BP93" s="339"/>
      <c r="BQ93" s="339"/>
    </row>
    <row r="94" spans="1:69" ht="13.5" customHeight="1" x14ac:dyDescent="0.15">
      <c r="B94" s="134" t="s">
        <v>252</v>
      </c>
      <c r="BO94" s="273"/>
      <c r="BP94" s="339"/>
      <c r="BQ94" s="339"/>
    </row>
    <row r="95" spans="1:69" ht="13.5" customHeight="1" x14ac:dyDescent="0.15">
      <c r="H95" s="230" t="s">
        <v>17</v>
      </c>
      <c r="I95" s="134" t="s">
        <v>253</v>
      </c>
      <c r="Q95" s="230" t="s">
        <v>17</v>
      </c>
      <c r="R95" s="134" t="s">
        <v>254</v>
      </c>
      <c r="Z95" s="230" t="s">
        <v>17</v>
      </c>
      <c r="AA95" s="134" t="s">
        <v>255</v>
      </c>
      <c r="BO95" s="273"/>
      <c r="BP95" s="339"/>
      <c r="BQ95" s="339"/>
    </row>
    <row r="96" spans="1:69" ht="4.1500000000000004" customHeight="1" x14ac:dyDescent="0.1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BO96" s="273"/>
      <c r="BP96" s="339"/>
      <c r="BQ96" s="339"/>
    </row>
    <row r="97" spans="1:70" ht="4.1500000000000004" customHeight="1" x14ac:dyDescent="0.1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BO97" s="273"/>
      <c r="BP97" s="339"/>
      <c r="BQ97" s="339"/>
      <c r="BR97" s="273"/>
    </row>
    <row r="98" spans="1:70" ht="13.5" customHeight="1" x14ac:dyDescent="0.15">
      <c r="A98" s="134" t="s">
        <v>210</v>
      </c>
      <c r="BO98" s="273"/>
      <c r="BP98" s="339"/>
      <c r="BQ98" s="339"/>
    </row>
    <row r="99" spans="1:70" ht="6" customHeight="1" x14ac:dyDescent="0.15">
      <c r="BO99" s="273"/>
      <c r="BP99" s="339"/>
      <c r="BQ99" s="339"/>
    </row>
    <row r="100" spans="1:70" ht="13.5" customHeight="1" x14ac:dyDescent="0.15">
      <c r="E100" s="971"/>
      <c r="F100" s="944"/>
      <c r="G100" s="944"/>
      <c r="H100" s="944"/>
      <c r="I100" s="944"/>
      <c r="J100" s="944"/>
      <c r="K100" s="944"/>
      <c r="L100" s="944"/>
      <c r="M100" s="944"/>
      <c r="N100" s="944"/>
      <c r="O100" s="944"/>
      <c r="P100" s="944"/>
      <c r="Q100" s="944"/>
      <c r="R100" s="944"/>
      <c r="S100" s="944"/>
      <c r="T100" s="944"/>
      <c r="U100" s="944"/>
      <c r="V100" s="944"/>
      <c r="W100" s="944"/>
      <c r="X100" s="944"/>
      <c r="Y100" s="944"/>
      <c r="Z100" s="944"/>
      <c r="AA100" s="944"/>
      <c r="AB100" s="944"/>
      <c r="AC100" s="944"/>
      <c r="AD100" s="944"/>
      <c r="AE100" s="944"/>
      <c r="AF100" s="944"/>
      <c r="AG100" s="944"/>
      <c r="AH100" s="944"/>
      <c r="AI100" s="944"/>
      <c r="AJ100" s="118"/>
      <c r="BO100" s="273"/>
      <c r="BP100" s="339"/>
      <c r="BQ100" s="339"/>
    </row>
    <row r="101" spans="1:70" ht="13.5" customHeight="1" x14ac:dyDescent="0.15">
      <c r="E101" s="944"/>
      <c r="F101" s="944"/>
      <c r="G101" s="944"/>
      <c r="H101" s="944"/>
      <c r="I101" s="944"/>
      <c r="J101" s="944"/>
      <c r="K101" s="944"/>
      <c r="L101" s="944"/>
      <c r="M101" s="944"/>
      <c r="N101" s="944"/>
      <c r="O101" s="944"/>
      <c r="P101" s="944"/>
      <c r="Q101" s="944"/>
      <c r="R101" s="944"/>
      <c r="S101" s="944"/>
      <c r="T101" s="944"/>
      <c r="U101" s="944"/>
      <c r="V101" s="944"/>
      <c r="W101" s="944"/>
      <c r="X101" s="944"/>
      <c r="Y101" s="944"/>
      <c r="Z101" s="944"/>
      <c r="AA101" s="944"/>
      <c r="AB101" s="944"/>
      <c r="AC101" s="944"/>
      <c r="AD101" s="944"/>
      <c r="AE101" s="944"/>
      <c r="AF101" s="944"/>
      <c r="AG101" s="944"/>
      <c r="AH101" s="944"/>
      <c r="AI101" s="944"/>
      <c r="AJ101" s="118"/>
      <c r="AM101" s="134" t="s">
        <v>795</v>
      </c>
      <c r="BO101" s="273"/>
      <c r="BP101" s="339"/>
      <c r="BQ101" s="339"/>
    </row>
    <row r="102" spans="1:70" ht="13.5" customHeight="1" x14ac:dyDescent="0.15">
      <c r="E102" s="944"/>
      <c r="F102" s="944"/>
      <c r="G102" s="944"/>
      <c r="H102" s="944"/>
      <c r="I102" s="944"/>
      <c r="J102" s="944"/>
      <c r="K102" s="944"/>
      <c r="L102" s="944"/>
      <c r="M102" s="944"/>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c r="AJ102" s="118"/>
      <c r="BO102" s="273"/>
      <c r="BP102" s="339"/>
      <c r="BQ102" s="339"/>
    </row>
    <row r="103" spans="1:70" ht="13.5" customHeight="1" x14ac:dyDescent="0.15">
      <c r="E103" s="944"/>
      <c r="F103" s="944"/>
      <c r="G103" s="944"/>
      <c r="H103" s="944"/>
      <c r="I103" s="944"/>
      <c r="J103" s="944"/>
      <c r="K103" s="944"/>
      <c r="L103" s="944"/>
      <c r="M103" s="944"/>
      <c r="N103" s="944"/>
      <c r="O103" s="944"/>
      <c r="P103" s="944"/>
      <c r="Q103" s="944"/>
      <c r="R103" s="944"/>
      <c r="S103" s="944"/>
      <c r="T103" s="944"/>
      <c r="U103" s="944"/>
      <c r="V103" s="944"/>
      <c r="W103" s="944"/>
      <c r="X103" s="944"/>
      <c r="Y103" s="944"/>
      <c r="Z103" s="944"/>
      <c r="AA103" s="944"/>
      <c r="AB103" s="944"/>
      <c r="AC103" s="944"/>
      <c r="AD103" s="944"/>
      <c r="AE103" s="944"/>
      <c r="AF103" s="944"/>
      <c r="AG103" s="944"/>
      <c r="AH103" s="944"/>
      <c r="AI103" s="944"/>
      <c r="AJ103" s="118"/>
      <c r="BO103" s="273"/>
      <c r="BP103" s="339"/>
      <c r="BQ103" s="339"/>
    </row>
    <row r="104" spans="1:70" ht="13.5" customHeight="1" x14ac:dyDescent="0.15">
      <c r="E104" s="944"/>
      <c r="F104" s="944"/>
      <c r="G104" s="944"/>
      <c r="H104" s="944"/>
      <c r="I104" s="944"/>
      <c r="J104" s="944"/>
      <c r="K104" s="944"/>
      <c r="L104" s="944"/>
      <c r="M104" s="944"/>
      <c r="N104" s="944"/>
      <c r="O104" s="944"/>
      <c r="P104" s="944"/>
      <c r="Q104" s="944"/>
      <c r="R104" s="944"/>
      <c r="S104" s="944"/>
      <c r="T104" s="944"/>
      <c r="U104" s="944"/>
      <c r="V104" s="944"/>
      <c r="W104" s="944"/>
      <c r="X104" s="944"/>
      <c r="Y104" s="944"/>
      <c r="Z104" s="944"/>
      <c r="AA104" s="944"/>
      <c r="AB104" s="944"/>
      <c r="AC104" s="944"/>
      <c r="AD104" s="944"/>
      <c r="AE104" s="944"/>
      <c r="AF104" s="944"/>
      <c r="AG104" s="944"/>
      <c r="AH104" s="944"/>
      <c r="AI104" s="944"/>
      <c r="AJ104" s="118"/>
      <c r="BO104" s="273"/>
      <c r="BP104" s="339"/>
      <c r="BQ104" s="339"/>
    </row>
    <row r="105" spans="1:70" ht="13.5" customHeight="1" x14ac:dyDescent="0.15">
      <c r="E105" s="944"/>
      <c r="F105" s="944"/>
      <c r="G105" s="944"/>
      <c r="H105" s="944"/>
      <c r="I105" s="944"/>
      <c r="J105" s="944"/>
      <c r="K105" s="944"/>
      <c r="L105" s="944"/>
      <c r="M105" s="944"/>
      <c r="N105" s="944"/>
      <c r="O105" s="944"/>
      <c r="P105" s="944"/>
      <c r="Q105" s="944"/>
      <c r="R105" s="944"/>
      <c r="S105" s="944"/>
      <c r="T105" s="944"/>
      <c r="U105" s="944"/>
      <c r="V105" s="944"/>
      <c r="W105" s="944"/>
      <c r="X105" s="944"/>
      <c r="Y105" s="944"/>
      <c r="Z105" s="944"/>
      <c r="AA105" s="944"/>
      <c r="AB105" s="944"/>
      <c r="AC105" s="944"/>
      <c r="AD105" s="944"/>
      <c r="AE105" s="944"/>
      <c r="AF105" s="944"/>
      <c r="AG105" s="944"/>
      <c r="AH105" s="944"/>
      <c r="AI105" s="944"/>
      <c r="AJ105" s="118"/>
      <c r="BO105" s="273"/>
      <c r="BP105" s="339"/>
      <c r="BQ105" s="339"/>
    </row>
    <row r="106" spans="1:70" ht="13.5" customHeight="1" x14ac:dyDescent="0.15">
      <c r="E106" s="944"/>
      <c r="F106" s="944"/>
      <c r="G106" s="944"/>
      <c r="H106" s="944"/>
      <c r="I106" s="944"/>
      <c r="J106" s="944"/>
      <c r="K106" s="944"/>
      <c r="L106" s="944"/>
      <c r="M106" s="944"/>
      <c r="N106" s="944"/>
      <c r="O106" s="944"/>
      <c r="P106" s="944"/>
      <c r="Q106" s="944"/>
      <c r="R106" s="944"/>
      <c r="S106" s="944"/>
      <c r="T106" s="944"/>
      <c r="U106" s="944"/>
      <c r="V106" s="944"/>
      <c r="W106" s="944"/>
      <c r="X106" s="944"/>
      <c r="Y106" s="944"/>
      <c r="Z106" s="944"/>
      <c r="AA106" s="944"/>
      <c r="AB106" s="944"/>
      <c r="AC106" s="944"/>
      <c r="AD106" s="944"/>
      <c r="AE106" s="944"/>
      <c r="AF106" s="944"/>
      <c r="AG106" s="944"/>
      <c r="AH106" s="944"/>
      <c r="AI106" s="944"/>
      <c r="AJ106" s="118"/>
      <c r="BO106" s="273"/>
      <c r="BP106" s="339"/>
      <c r="BQ106" s="339"/>
    </row>
    <row r="107" spans="1:70" ht="4.150000000000000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BO107" s="273"/>
      <c r="BP107" s="339"/>
      <c r="BQ107" s="339"/>
    </row>
    <row r="108" spans="1:70" ht="4.150000000000000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BO108" s="273"/>
      <c r="BP108" s="339"/>
      <c r="BQ108" s="339"/>
    </row>
    <row r="109" spans="1:70" ht="13.5" customHeight="1" x14ac:dyDescent="0.15">
      <c r="A109" s="134" t="s">
        <v>211</v>
      </c>
      <c r="K109" s="948" t="s">
        <v>964</v>
      </c>
      <c r="L109" s="948"/>
      <c r="M109" s="460"/>
      <c r="N109" s="134" t="s">
        <v>212</v>
      </c>
      <c r="O109" s="460"/>
      <c r="P109" s="134" t="s">
        <v>125</v>
      </c>
      <c r="Q109" s="460"/>
      <c r="R109" s="134" t="s">
        <v>214</v>
      </c>
      <c r="AM109" s="134" t="s">
        <v>802</v>
      </c>
      <c r="BO109" s="273"/>
      <c r="BP109" s="339"/>
      <c r="BQ109" s="339"/>
    </row>
    <row r="110" spans="1:70" ht="4.1500000000000004" customHeight="1" x14ac:dyDescent="0.1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BO110" s="273"/>
      <c r="BP110" s="339"/>
      <c r="BQ110" s="339"/>
    </row>
    <row r="111" spans="1:70" ht="4.1500000000000004" customHeight="1" x14ac:dyDescent="0.1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BO111" s="273"/>
      <c r="BP111" s="339"/>
      <c r="BQ111" s="339"/>
    </row>
    <row r="112" spans="1:70" ht="13.5" customHeight="1" x14ac:dyDescent="0.15">
      <c r="A112" s="134" t="s">
        <v>215</v>
      </c>
      <c r="K112" s="948" t="s">
        <v>964</v>
      </c>
      <c r="L112" s="948"/>
      <c r="M112" s="460"/>
      <c r="N112" s="134" t="s">
        <v>212</v>
      </c>
      <c r="O112" s="460"/>
      <c r="P112" s="134" t="s">
        <v>126</v>
      </c>
      <c r="Q112" s="460"/>
      <c r="R112" s="134" t="s">
        <v>214</v>
      </c>
      <c r="AM112" s="422"/>
      <c r="BO112" s="273"/>
      <c r="BP112" s="339"/>
      <c r="BQ112" s="339"/>
    </row>
    <row r="113" spans="1:69" ht="4.150000000000000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O113" s="273"/>
      <c r="BP113" s="339"/>
      <c r="BQ113" s="339"/>
    </row>
    <row r="114" spans="1:69" ht="4.150000000000000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BO114" s="273"/>
      <c r="BP114" s="339"/>
      <c r="BQ114" s="339"/>
    </row>
    <row r="115" spans="1:69" ht="13.5" customHeight="1" x14ac:dyDescent="0.15">
      <c r="A115" s="134" t="s">
        <v>7</v>
      </c>
      <c r="S115" s="134" t="s">
        <v>82</v>
      </c>
      <c r="T115" s="152"/>
      <c r="U115" s="230"/>
      <c r="V115" s="230"/>
      <c r="W115" s="230"/>
      <c r="BO115" s="273"/>
      <c r="BP115" s="339"/>
      <c r="BQ115" s="339"/>
    </row>
    <row r="116" spans="1:69" ht="13.5" customHeight="1" x14ac:dyDescent="0.15">
      <c r="D116" s="135" t="s">
        <v>481</v>
      </c>
      <c r="E116" s="134" t="s">
        <v>165</v>
      </c>
      <c r="F116" s="119"/>
      <c r="G116" s="134" t="s">
        <v>51</v>
      </c>
      <c r="H116" s="152" t="s">
        <v>482</v>
      </c>
      <c r="I116" s="948" t="s">
        <v>964</v>
      </c>
      <c r="J116" s="948"/>
      <c r="K116" s="460"/>
      <c r="L116" s="134" t="s">
        <v>212</v>
      </c>
      <c r="M116" s="460"/>
      <c r="N116" s="134" t="s">
        <v>126</v>
      </c>
      <c r="O116" s="460"/>
      <c r="P116" s="134" t="s">
        <v>214</v>
      </c>
      <c r="Q116" s="230" t="s">
        <v>481</v>
      </c>
      <c r="R116" s="945"/>
      <c r="S116" s="945"/>
      <c r="T116" s="945"/>
      <c r="U116" s="945"/>
      <c r="V116" s="945"/>
      <c r="W116" s="945"/>
      <c r="X116" s="945"/>
      <c r="Y116" s="945"/>
      <c r="Z116" s="945"/>
      <c r="AA116" s="945"/>
      <c r="AB116" s="945"/>
      <c r="AC116" s="945"/>
      <c r="AD116" s="945"/>
      <c r="AE116" s="945"/>
      <c r="AF116" s="945"/>
      <c r="AG116" s="945"/>
      <c r="AH116" s="945"/>
      <c r="AI116" s="230" t="s">
        <v>482</v>
      </c>
      <c r="AJ116" s="230"/>
      <c r="AK116" s="280"/>
      <c r="AL116" s="280"/>
      <c r="AM116" s="280"/>
      <c r="AN116" s="280"/>
      <c r="AO116" s="280"/>
      <c r="AP116" s="280"/>
      <c r="AQ116" s="280"/>
      <c r="AR116" s="280"/>
      <c r="AS116" s="280"/>
      <c r="AT116" s="280"/>
      <c r="AU116" s="280"/>
      <c r="AV116" s="280"/>
      <c r="AW116" s="280"/>
      <c r="AX116" s="280"/>
      <c r="AY116" s="280"/>
      <c r="AZ116" s="280"/>
      <c r="BA116" s="280"/>
      <c r="BO116" s="273"/>
      <c r="BP116" s="339"/>
      <c r="BQ116" s="339"/>
    </row>
    <row r="117" spans="1:69" ht="13.5" customHeight="1" x14ac:dyDescent="0.15">
      <c r="D117" s="135" t="s">
        <v>481</v>
      </c>
      <c r="E117" s="134" t="s">
        <v>165</v>
      </c>
      <c r="F117" s="119"/>
      <c r="G117" s="134" t="s">
        <v>51</v>
      </c>
      <c r="H117" s="152" t="s">
        <v>482</v>
      </c>
      <c r="I117" s="948" t="s">
        <v>964</v>
      </c>
      <c r="J117" s="948"/>
      <c r="K117" s="460"/>
      <c r="L117" s="134" t="s">
        <v>212</v>
      </c>
      <c r="M117" s="460"/>
      <c r="N117" s="134" t="s">
        <v>126</v>
      </c>
      <c r="O117" s="460"/>
      <c r="P117" s="134" t="s">
        <v>214</v>
      </c>
      <c r="Q117" s="230" t="s">
        <v>481</v>
      </c>
      <c r="R117" s="945"/>
      <c r="S117" s="945"/>
      <c r="T117" s="945"/>
      <c r="U117" s="945"/>
      <c r="V117" s="945"/>
      <c r="W117" s="945"/>
      <c r="X117" s="945"/>
      <c r="Y117" s="945"/>
      <c r="Z117" s="945"/>
      <c r="AA117" s="945"/>
      <c r="AB117" s="945"/>
      <c r="AC117" s="945"/>
      <c r="AD117" s="945"/>
      <c r="AE117" s="945"/>
      <c r="AF117" s="945"/>
      <c r="AG117" s="945"/>
      <c r="AH117" s="945"/>
      <c r="AI117" s="230" t="s">
        <v>482</v>
      </c>
      <c r="AJ117" s="230"/>
      <c r="BO117" s="273"/>
      <c r="BP117" s="339"/>
      <c r="BQ117" s="339"/>
    </row>
    <row r="118" spans="1:69" ht="13.5" customHeight="1" x14ac:dyDescent="0.15">
      <c r="D118" s="135" t="s">
        <v>481</v>
      </c>
      <c r="E118" s="134" t="s">
        <v>165</v>
      </c>
      <c r="F118" s="119"/>
      <c r="G118" s="134" t="s">
        <v>51</v>
      </c>
      <c r="H118" s="152" t="s">
        <v>482</v>
      </c>
      <c r="I118" s="948" t="s">
        <v>964</v>
      </c>
      <c r="J118" s="948"/>
      <c r="K118" s="460"/>
      <c r="L118" s="134" t="s">
        <v>212</v>
      </c>
      <c r="M118" s="460"/>
      <c r="N118" s="134" t="s">
        <v>126</v>
      </c>
      <c r="O118" s="460"/>
      <c r="P118" s="134" t="s">
        <v>214</v>
      </c>
      <c r="Q118" s="230" t="s">
        <v>481</v>
      </c>
      <c r="R118" s="945"/>
      <c r="S118" s="945"/>
      <c r="T118" s="945"/>
      <c r="U118" s="945"/>
      <c r="V118" s="945"/>
      <c r="W118" s="945"/>
      <c r="X118" s="945"/>
      <c r="Y118" s="945"/>
      <c r="Z118" s="945"/>
      <c r="AA118" s="945"/>
      <c r="AB118" s="945"/>
      <c r="AC118" s="945"/>
      <c r="AD118" s="945"/>
      <c r="AE118" s="945"/>
      <c r="AF118" s="945"/>
      <c r="AG118" s="945"/>
      <c r="AH118" s="945"/>
      <c r="AI118" s="230" t="s">
        <v>482</v>
      </c>
      <c r="AJ118" s="230"/>
      <c r="BO118" s="273"/>
      <c r="BP118" s="342"/>
      <c r="BQ118" s="339"/>
    </row>
    <row r="119" spans="1:69" ht="4.150000000000000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BO119" s="273"/>
      <c r="BP119" s="342"/>
      <c r="BQ119" s="339"/>
    </row>
    <row r="120" spans="1:69" ht="4.150000000000000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BO120" s="273"/>
      <c r="BP120" s="342"/>
      <c r="BQ120" s="339"/>
    </row>
    <row r="121" spans="1:69" ht="13.5" customHeight="1" x14ac:dyDescent="0.15">
      <c r="A121" s="134" t="s">
        <v>216</v>
      </c>
      <c r="BO121" s="273"/>
      <c r="BP121" s="384"/>
      <c r="BQ121" s="247"/>
    </row>
    <row r="122" spans="1:69" ht="13.5" customHeight="1" x14ac:dyDescent="0.15">
      <c r="E122" s="944"/>
      <c r="F122" s="944"/>
      <c r="G122" s="944"/>
      <c r="H122" s="944"/>
      <c r="I122" s="944"/>
      <c r="J122" s="944"/>
      <c r="K122" s="944"/>
      <c r="L122" s="944"/>
      <c r="M122" s="944"/>
      <c r="N122" s="944"/>
      <c r="O122" s="944"/>
      <c r="P122" s="944"/>
      <c r="Q122" s="944"/>
      <c r="R122" s="944"/>
      <c r="S122" s="944"/>
      <c r="T122" s="944"/>
      <c r="U122" s="944"/>
      <c r="V122" s="944"/>
      <c r="W122" s="944"/>
      <c r="X122" s="944"/>
      <c r="Y122" s="944"/>
      <c r="Z122" s="944"/>
      <c r="AA122" s="944"/>
      <c r="AB122" s="944"/>
      <c r="AC122" s="944"/>
      <c r="AD122" s="944"/>
      <c r="AE122" s="944"/>
      <c r="AF122" s="944"/>
      <c r="AG122" s="944"/>
      <c r="AH122" s="944"/>
      <c r="AI122" s="944"/>
      <c r="AJ122" s="118"/>
      <c r="AM122" s="134" t="s">
        <v>1021</v>
      </c>
      <c r="BO122" s="273"/>
      <c r="BP122" s="384"/>
      <c r="BQ122" s="247"/>
    </row>
    <row r="123" spans="1:69" ht="13.5" customHeight="1" x14ac:dyDescent="0.15">
      <c r="E123" s="944"/>
      <c r="F123" s="944"/>
      <c r="G123" s="944"/>
      <c r="H123" s="944"/>
      <c r="I123" s="944"/>
      <c r="J123" s="944"/>
      <c r="K123" s="944"/>
      <c r="L123" s="944"/>
      <c r="M123" s="944"/>
      <c r="N123" s="944"/>
      <c r="O123" s="944"/>
      <c r="P123" s="944"/>
      <c r="Q123" s="944"/>
      <c r="R123" s="944"/>
      <c r="S123" s="944"/>
      <c r="T123" s="944"/>
      <c r="U123" s="944"/>
      <c r="V123" s="944"/>
      <c r="W123" s="944"/>
      <c r="X123" s="944"/>
      <c r="Y123" s="944"/>
      <c r="Z123" s="944"/>
      <c r="AA123" s="944"/>
      <c r="AB123" s="944"/>
      <c r="AC123" s="944"/>
      <c r="AD123" s="944"/>
      <c r="AE123" s="944"/>
      <c r="AF123" s="944"/>
      <c r="AG123" s="944"/>
      <c r="AH123" s="944"/>
      <c r="AI123" s="944"/>
      <c r="AJ123" s="118"/>
      <c r="AM123" s="134" t="s">
        <v>1023</v>
      </c>
      <c r="BO123" s="273"/>
      <c r="BP123" s="384"/>
      <c r="BQ123" s="247"/>
    </row>
    <row r="124" spans="1:69" ht="13.5" customHeight="1" x14ac:dyDescent="0.15">
      <c r="E124" s="944"/>
      <c r="F124" s="944"/>
      <c r="G124" s="944"/>
      <c r="H124" s="944"/>
      <c r="I124" s="944"/>
      <c r="J124" s="944"/>
      <c r="K124" s="944"/>
      <c r="L124" s="944"/>
      <c r="M124" s="944"/>
      <c r="N124" s="944"/>
      <c r="O124" s="944"/>
      <c r="P124" s="944"/>
      <c r="Q124" s="944"/>
      <c r="R124" s="944"/>
      <c r="S124" s="944"/>
      <c r="T124" s="944"/>
      <c r="U124" s="944"/>
      <c r="V124" s="944"/>
      <c r="W124" s="944"/>
      <c r="X124" s="944"/>
      <c r="Y124" s="944"/>
      <c r="Z124" s="944"/>
      <c r="AA124" s="944"/>
      <c r="AB124" s="944"/>
      <c r="AC124" s="944"/>
      <c r="AD124" s="944"/>
      <c r="AE124" s="944"/>
      <c r="AF124" s="944"/>
      <c r="AG124" s="944"/>
      <c r="AH124" s="944"/>
      <c r="AI124" s="944"/>
      <c r="AJ124" s="118"/>
      <c r="AM124" s="134" t="s">
        <v>1022</v>
      </c>
      <c r="BO124" s="273"/>
      <c r="BP124" s="384"/>
      <c r="BQ124" s="247"/>
    </row>
    <row r="125" spans="1:69" ht="13.5" customHeight="1" x14ac:dyDescent="0.15">
      <c r="E125" s="944"/>
      <c r="F125" s="944"/>
      <c r="G125" s="944"/>
      <c r="H125" s="944"/>
      <c r="I125" s="944"/>
      <c r="J125" s="944"/>
      <c r="K125" s="944"/>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c r="AJ125" s="118"/>
      <c r="BO125" s="273"/>
      <c r="BP125" s="384"/>
      <c r="BQ125" s="247"/>
    </row>
    <row r="126" spans="1:69" ht="13.5" customHeight="1" x14ac:dyDescent="0.15">
      <c r="E126" s="944"/>
      <c r="F126" s="944"/>
      <c r="G126" s="944"/>
      <c r="H126" s="944"/>
      <c r="I126" s="944"/>
      <c r="J126" s="944"/>
      <c r="K126" s="944"/>
      <c r="L126" s="944"/>
      <c r="M126" s="944"/>
      <c r="N126" s="944"/>
      <c r="O126" s="944"/>
      <c r="P126" s="944"/>
      <c r="Q126" s="944"/>
      <c r="R126" s="944"/>
      <c r="S126" s="944"/>
      <c r="T126" s="944"/>
      <c r="U126" s="944"/>
      <c r="V126" s="944"/>
      <c r="W126" s="944"/>
      <c r="X126" s="944"/>
      <c r="Y126" s="944"/>
      <c r="Z126" s="944"/>
      <c r="AA126" s="944"/>
      <c r="AB126" s="944"/>
      <c r="AC126" s="944"/>
      <c r="AD126" s="944"/>
      <c r="AE126" s="944"/>
      <c r="AF126" s="944"/>
      <c r="AG126" s="944"/>
      <c r="AH126" s="944"/>
      <c r="AI126" s="944"/>
      <c r="AJ126" s="118"/>
      <c r="BO126" s="273"/>
      <c r="BP126" s="384"/>
      <c r="BQ126" s="247"/>
    </row>
    <row r="127" spans="1:69" ht="13.5" customHeight="1" x14ac:dyDescent="0.15">
      <c r="E127" s="944"/>
      <c r="F127" s="944"/>
      <c r="G127" s="944"/>
      <c r="H127" s="944"/>
      <c r="I127" s="944"/>
      <c r="J127" s="944"/>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c r="AJ127" s="118"/>
      <c r="BO127" s="273"/>
      <c r="BP127" s="384"/>
      <c r="BQ127" s="247"/>
    </row>
    <row r="128" spans="1:69" ht="13.5" customHeight="1" x14ac:dyDescent="0.15">
      <c r="E128" s="944"/>
      <c r="F128" s="944"/>
      <c r="G128" s="944"/>
      <c r="H128" s="944"/>
      <c r="I128" s="944"/>
      <c r="J128" s="944"/>
      <c r="K128" s="944"/>
      <c r="L128" s="944"/>
      <c r="M128" s="944"/>
      <c r="N128" s="944"/>
      <c r="O128" s="944"/>
      <c r="P128" s="944"/>
      <c r="Q128" s="944"/>
      <c r="R128" s="944"/>
      <c r="S128" s="944"/>
      <c r="T128" s="944"/>
      <c r="U128" s="944"/>
      <c r="V128" s="944"/>
      <c r="W128" s="944"/>
      <c r="X128" s="944"/>
      <c r="Y128" s="944"/>
      <c r="Z128" s="944"/>
      <c r="AA128" s="944"/>
      <c r="AB128" s="944"/>
      <c r="AC128" s="944"/>
      <c r="AD128" s="944"/>
      <c r="AE128" s="944"/>
      <c r="AF128" s="944"/>
      <c r="AG128" s="944"/>
      <c r="AH128" s="944"/>
      <c r="AI128" s="944"/>
      <c r="AJ128" s="118"/>
      <c r="BO128" s="273"/>
      <c r="BP128" s="384"/>
      <c r="BQ128" s="247"/>
    </row>
    <row r="129" spans="1:69" ht="4.1500000000000004" customHeight="1" x14ac:dyDescent="0.1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BO129" s="281"/>
      <c r="BP129" s="385"/>
      <c r="BQ129" s="281"/>
    </row>
    <row r="130" spans="1:69" ht="4.1500000000000004" customHeight="1" x14ac:dyDescent="0.15">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BO130" s="281"/>
      <c r="BP130" s="385"/>
      <c r="BQ130" s="281"/>
    </row>
    <row r="131" spans="1:69" ht="13.5" customHeight="1" x14ac:dyDescent="0.15">
      <c r="A131" s="134" t="s">
        <v>217</v>
      </c>
      <c r="BO131" s="273"/>
      <c r="BP131" s="384"/>
      <c r="BQ131" s="247"/>
    </row>
    <row r="132" spans="1:69" ht="13.5" customHeight="1" x14ac:dyDescent="0.15">
      <c r="E132" s="944"/>
      <c r="F132" s="944"/>
      <c r="G132" s="944"/>
      <c r="H132" s="944"/>
      <c r="I132" s="944"/>
      <c r="J132" s="944"/>
      <c r="K132" s="944"/>
      <c r="L132" s="944"/>
      <c r="M132" s="944"/>
      <c r="N132" s="944"/>
      <c r="O132" s="944"/>
      <c r="P132" s="944"/>
      <c r="Q132" s="944"/>
      <c r="R132" s="944"/>
      <c r="S132" s="944"/>
      <c r="T132" s="944"/>
      <c r="U132" s="944"/>
      <c r="V132" s="944"/>
      <c r="W132" s="944"/>
      <c r="X132" s="944"/>
      <c r="Y132" s="944"/>
      <c r="Z132" s="944"/>
      <c r="AA132" s="944"/>
      <c r="AB132" s="944"/>
      <c r="AC132" s="944"/>
      <c r="AD132" s="944"/>
      <c r="AE132" s="944"/>
      <c r="AF132" s="944"/>
      <c r="AG132" s="944"/>
      <c r="AH132" s="944"/>
      <c r="AI132" s="944"/>
      <c r="AJ132" s="118"/>
      <c r="BO132" s="273"/>
      <c r="BP132" s="384"/>
      <c r="BQ132" s="247"/>
    </row>
    <row r="133" spans="1:69" ht="13.5" customHeight="1" x14ac:dyDescent="0.15">
      <c r="E133" s="944"/>
      <c r="F133" s="944"/>
      <c r="G133" s="944"/>
      <c r="H133" s="944"/>
      <c r="I133" s="944"/>
      <c r="J133" s="944"/>
      <c r="K133" s="944"/>
      <c r="L133" s="944"/>
      <c r="M133" s="944"/>
      <c r="N133" s="944"/>
      <c r="O133" s="944"/>
      <c r="P133" s="944"/>
      <c r="Q133" s="944"/>
      <c r="R133" s="944"/>
      <c r="S133" s="944"/>
      <c r="T133" s="944"/>
      <c r="U133" s="944"/>
      <c r="V133" s="944"/>
      <c r="W133" s="944"/>
      <c r="X133" s="944"/>
      <c r="Y133" s="944"/>
      <c r="Z133" s="944"/>
      <c r="AA133" s="944"/>
      <c r="AB133" s="944"/>
      <c r="AC133" s="944"/>
      <c r="AD133" s="944"/>
      <c r="AE133" s="944"/>
      <c r="AF133" s="944"/>
      <c r="AG133" s="944"/>
      <c r="AH133" s="944"/>
      <c r="AI133" s="944"/>
      <c r="AJ133" s="118"/>
      <c r="BO133" s="273"/>
      <c r="BP133" s="384"/>
      <c r="BQ133" s="247"/>
    </row>
    <row r="134" spans="1:69" ht="13.5" customHeight="1" x14ac:dyDescent="0.15">
      <c r="E134" s="944"/>
      <c r="F134" s="944"/>
      <c r="G134" s="944"/>
      <c r="H134" s="944"/>
      <c r="I134" s="944"/>
      <c r="J134" s="944"/>
      <c r="K134" s="944"/>
      <c r="L134" s="944"/>
      <c r="M134" s="944"/>
      <c r="N134" s="944"/>
      <c r="O134" s="944"/>
      <c r="P134" s="944"/>
      <c r="Q134" s="944"/>
      <c r="R134" s="944"/>
      <c r="S134" s="944"/>
      <c r="T134" s="944"/>
      <c r="U134" s="944"/>
      <c r="V134" s="944"/>
      <c r="W134" s="944"/>
      <c r="X134" s="944"/>
      <c r="Y134" s="944"/>
      <c r="Z134" s="944"/>
      <c r="AA134" s="944"/>
      <c r="AB134" s="944"/>
      <c r="AC134" s="944"/>
      <c r="AD134" s="944"/>
      <c r="AE134" s="944"/>
      <c r="AF134" s="944"/>
      <c r="AG134" s="944"/>
      <c r="AH134" s="944"/>
      <c r="AI134" s="944"/>
      <c r="AJ134" s="118"/>
      <c r="BO134" s="273"/>
      <c r="BP134" s="384"/>
      <c r="BQ134" s="247"/>
    </row>
    <row r="135" spans="1:69" ht="13.5" customHeight="1" x14ac:dyDescent="0.15">
      <c r="E135" s="944"/>
      <c r="F135" s="944"/>
      <c r="G135" s="944"/>
      <c r="H135" s="944"/>
      <c r="I135" s="944"/>
      <c r="J135" s="944"/>
      <c r="K135" s="944"/>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c r="AJ135" s="118"/>
      <c r="BO135" s="273"/>
      <c r="BP135" s="384"/>
      <c r="BQ135" s="247"/>
    </row>
    <row r="136" spans="1:69" ht="13.5" customHeight="1" x14ac:dyDescent="0.15">
      <c r="E136" s="944"/>
      <c r="F136" s="944"/>
      <c r="G136" s="944"/>
      <c r="H136" s="944"/>
      <c r="I136" s="944"/>
      <c r="J136" s="944"/>
      <c r="K136" s="944"/>
      <c r="L136" s="944"/>
      <c r="M136" s="944"/>
      <c r="N136" s="944"/>
      <c r="O136" s="944"/>
      <c r="P136" s="944"/>
      <c r="Q136" s="944"/>
      <c r="R136" s="944"/>
      <c r="S136" s="944"/>
      <c r="T136" s="944"/>
      <c r="U136" s="944"/>
      <c r="V136" s="944"/>
      <c r="W136" s="944"/>
      <c r="X136" s="944"/>
      <c r="Y136" s="944"/>
      <c r="Z136" s="944"/>
      <c r="AA136" s="944"/>
      <c r="AB136" s="944"/>
      <c r="AC136" s="944"/>
      <c r="AD136" s="944"/>
      <c r="AE136" s="944"/>
      <c r="AF136" s="944"/>
      <c r="AG136" s="944"/>
      <c r="AH136" s="944"/>
      <c r="AI136" s="944"/>
      <c r="AJ136" s="118"/>
      <c r="BO136" s="273"/>
      <c r="BP136" s="384"/>
      <c r="BQ136" s="247"/>
    </row>
    <row r="137" spans="1:69" ht="13.5" customHeight="1" x14ac:dyDescent="0.15">
      <c r="E137" s="944"/>
      <c r="F137" s="944"/>
      <c r="G137" s="944"/>
      <c r="H137" s="944"/>
      <c r="I137" s="944"/>
      <c r="J137" s="944"/>
      <c r="K137" s="944"/>
      <c r="L137" s="944"/>
      <c r="M137" s="944"/>
      <c r="N137" s="944"/>
      <c r="O137" s="944"/>
      <c r="P137" s="944"/>
      <c r="Q137" s="944"/>
      <c r="R137" s="944"/>
      <c r="S137" s="944"/>
      <c r="T137" s="944"/>
      <c r="U137" s="944"/>
      <c r="V137" s="944"/>
      <c r="W137" s="944"/>
      <c r="X137" s="944"/>
      <c r="Y137" s="944"/>
      <c r="Z137" s="944"/>
      <c r="AA137" s="944"/>
      <c r="AB137" s="944"/>
      <c r="AC137" s="944"/>
      <c r="AD137" s="944"/>
      <c r="AE137" s="944"/>
      <c r="AF137" s="944"/>
      <c r="AG137" s="944"/>
      <c r="AH137" s="944"/>
      <c r="AI137" s="944"/>
      <c r="AJ137" s="118"/>
      <c r="BO137" s="273"/>
      <c r="BP137" s="384"/>
      <c r="BQ137" s="247"/>
    </row>
    <row r="138" spans="1:69" ht="13.5" customHeight="1" x14ac:dyDescent="0.15">
      <c r="E138" s="944"/>
      <c r="F138" s="944"/>
      <c r="G138" s="944"/>
      <c r="H138" s="944"/>
      <c r="I138" s="944"/>
      <c r="J138" s="944"/>
      <c r="K138" s="944"/>
      <c r="L138" s="944"/>
      <c r="M138" s="944"/>
      <c r="N138" s="944"/>
      <c r="O138" s="944"/>
      <c r="P138" s="944"/>
      <c r="Q138" s="944"/>
      <c r="R138" s="944"/>
      <c r="S138" s="944"/>
      <c r="T138" s="944"/>
      <c r="U138" s="944"/>
      <c r="V138" s="944"/>
      <c r="W138" s="944"/>
      <c r="X138" s="944"/>
      <c r="Y138" s="944"/>
      <c r="Z138" s="944"/>
      <c r="AA138" s="944"/>
      <c r="AB138" s="944"/>
      <c r="AC138" s="944"/>
      <c r="AD138" s="944"/>
      <c r="AE138" s="944"/>
      <c r="AF138" s="944"/>
      <c r="AG138" s="944"/>
      <c r="AH138" s="944"/>
      <c r="AI138" s="944"/>
      <c r="AJ138" s="118"/>
      <c r="BO138" s="273"/>
      <c r="BP138" s="384"/>
      <c r="BQ138" s="247"/>
    </row>
    <row r="139" spans="1:69" ht="4.1500000000000004" customHeight="1" x14ac:dyDescent="0.15">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18"/>
      <c r="BO139" s="273"/>
      <c r="BP139" s="384"/>
      <c r="BQ139" s="247"/>
    </row>
    <row r="140" spans="1:69" ht="4.1500000000000004" customHeight="1" x14ac:dyDescent="0.15">
      <c r="A140" s="492"/>
      <c r="B140" s="492"/>
      <c r="C140" s="492"/>
      <c r="D140" s="492"/>
      <c r="E140" s="493"/>
      <c r="F140" s="493"/>
      <c r="G140" s="493"/>
      <c r="H140" s="493"/>
      <c r="I140" s="493"/>
      <c r="J140" s="493"/>
      <c r="K140" s="493"/>
      <c r="L140" s="493"/>
      <c r="M140" s="493"/>
      <c r="N140" s="493"/>
      <c r="O140" s="493"/>
      <c r="P140" s="493"/>
      <c r="Q140" s="493"/>
      <c r="R140" s="493"/>
      <c r="S140" s="493"/>
      <c r="T140" s="493"/>
      <c r="U140" s="493"/>
      <c r="V140" s="493"/>
      <c r="W140" s="493"/>
      <c r="X140" s="493"/>
      <c r="Y140" s="493"/>
      <c r="Z140" s="493"/>
      <c r="AA140" s="493"/>
      <c r="AB140" s="493"/>
      <c r="AC140" s="493"/>
      <c r="AD140" s="493"/>
      <c r="AE140" s="493"/>
      <c r="AF140" s="493"/>
      <c r="AG140" s="493"/>
      <c r="AH140" s="493"/>
      <c r="AI140" s="493"/>
      <c r="AJ140" s="118"/>
      <c r="BO140" s="273"/>
      <c r="BP140" s="384"/>
      <c r="BQ140" s="247"/>
    </row>
    <row r="141" spans="1:69" ht="13.5" customHeight="1" x14ac:dyDescent="0.15">
      <c r="E141" s="27" t="s">
        <v>1164</v>
      </c>
      <c r="F141" s="27"/>
      <c r="G141" s="27"/>
      <c r="H141" s="27"/>
      <c r="I141" s="27"/>
      <c r="J141" s="27"/>
      <c r="K141" s="27"/>
      <c r="L141" s="27"/>
      <c r="M141" s="27"/>
      <c r="N141" s="27"/>
      <c r="O141" s="27"/>
      <c r="P141" s="27"/>
      <c r="Q141" s="27"/>
      <c r="R141" s="27"/>
      <c r="S141" s="27"/>
      <c r="T141" s="27"/>
      <c r="U141" s="27"/>
      <c r="V141" s="27"/>
      <c r="W141" s="27"/>
      <c r="X141" s="27"/>
      <c r="Y141" s="27"/>
      <c r="Z141" s="27"/>
      <c r="AA141" s="27"/>
      <c r="AB141" s="230" t="s">
        <v>17</v>
      </c>
      <c r="AC141" s="134" t="s">
        <v>1181</v>
      </c>
      <c r="AE141" s="230" t="s">
        <v>139</v>
      </c>
      <c r="AF141" s="134" t="s">
        <v>1182</v>
      </c>
      <c r="AG141" s="27"/>
      <c r="AH141" s="27"/>
      <c r="AI141" s="27"/>
      <c r="AJ141" s="118"/>
      <c r="BO141" s="273"/>
      <c r="BP141" s="384"/>
      <c r="BQ141" s="247"/>
    </row>
    <row r="142" spans="1:69" ht="13.5" customHeight="1" x14ac:dyDescent="0.15">
      <c r="E142" s="27" t="s">
        <v>1163</v>
      </c>
      <c r="F142" s="27"/>
      <c r="G142" s="27"/>
      <c r="H142" s="27"/>
      <c r="I142" s="27"/>
      <c r="J142" s="27"/>
      <c r="K142" s="27"/>
      <c r="L142" s="27"/>
      <c r="M142" s="27"/>
      <c r="N142" s="27"/>
      <c r="O142" s="27"/>
      <c r="P142" s="27"/>
      <c r="Q142" s="27"/>
      <c r="R142" s="27"/>
      <c r="S142" s="27"/>
      <c r="T142" s="27"/>
      <c r="U142" s="27"/>
      <c r="V142" s="27"/>
      <c r="W142" s="27"/>
      <c r="X142" s="27"/>
      <c r="Y142" s="27"/>
      <c r="Z142" s="27"/>
      <c r="AA142" s="27"/>
      <c r="AB142" s="230" t="s">
        <v>17</v>
      </c>
      <c r="AC142" s="134" t="s">
        <v>230</v>
      </c>
      <c r="AE142" s="230" t="s">
        <v>139</v>
      </c>
      <c r="AF142" s="134" t="s">
        <v>231</v>
      </c>
      <c r="AG142" s="158"/>
      <c r="AH142" s="158"/>
      <c r="AI142" s="158"/>
      <c r="AJ142" s="118"/>
      <c r="BO142" s="281"/>
      <c r="BP142" s="385"/>
      <c r="BQ142" s="281"/>
    </row>
    <row r="143" spans="1:69" ht="4.1500000000000004" customHeight="1" x14ac:dyDescent="0.15">
      <c r="A143" s="137"/>
      <c r="B143" s="137"/>
      <c r="C143" s="137"/>
      <c r="D143" s="137"/>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82"/>
      <c r="BO143" s="281"/>
      <c r="BP143" s="385"/>
      <c r="BQ143" s="281"/>
    </row>
    <row r="144" spans="1:69" ht="6" customHeight="1" thickBot="1" x14ac:dyDescent="0.2">
      <c r="BO144" s="273"/>
      <c r="BP144" s="384"/>
      <c r="BQ144" s="247"/>
    </row>
    <row r="145" spans="35:69" ht="13.5" customHeight="1" thickTop="1" x14ac:dyDescent="0.15">
      <c r="AI145" s="351"/>
      <c r="AJ145" s="350"/>
      <c r="BO145" s="273"/>
      <c r="BP145" s="384"/>
      <c r="BQ145" s="247"/>
    </row>
    <row r="146" spans="35:69" ht="13.5" customHeight="1" x14ac:dyDescent="0.15">
      <c r="AI146" s="351"/>
      <c r="BO146" s="273"/>
      <c r="BP146" s="384"/>
      <c r="BQ146" s="247"/>
    </row>
    <row r="147" spans="35:69" ht="13.5" customHeight="1" x14ac:dyDescent="0.15">
      <c r="BO147" s="273"/>
      <c r="BP147" s="384"/>
      <c r="BQ147" s="247"/>
    </row>
    <row r="148" spans="35:69" ht="13.5" customHeight="1" x14ac:dyDescent="0.15">
      <c r="BO148" s="273"/>
      <c r="BP148" s="384"/>
      <c r="BQ148" s="247"/>
    </row>
    <row r="149" spans="35:69" ht="13.5" customHeight="1" x14ac:dyDescent="0.15">
      <c r="BO149" s="273"/>
      <c r="BP149" s="384"/>
      <c r="BQ149" s="247"/>
    </row>
    <row r="150" spans="35:69" ht="13.5" customHeight="1" x14ac:dyDescent="0.15">
      <c r="BO150" s="273"/>
      <c r="BP150" s="384"/>
      <c r="BQ150" s="247"/>
    </row>
    <row r="151" spans="35:69" ht="13.5" customHeight="1" x14ac:dyDescent="0.15">
      <c r="BO151" s="273"/>
      <c r="BP151" s="384"/>
      <c r="BQ151" s="247"/>
    </row>
    <row r="152" spans="35:69" ht="13.5" customHeight="1" x14ac:dyDescent="0.15">
      <c r="BO152" s="273"/>
      <c r="BP152" s="384"/>
      <c r="BQ152" s="247"/>
    </row>
    <row r="153" spans="35:69" ht="13.5" customHeight="1" x14ac:dyDescent="0.15">
      <c r="BO153" s="273"/>
      <c r="BP153" s="384"/>
      <c r="BQ153" s="247"/>
    </row>
    <row r="154" spans="35:69" ht="13.5" customHeight="1" x14ac:dyDescent="0.15">
      <c r="BO154" s="273"/>
      <c r="BP154" s="384"/>
      <c r="BQ154" s="247"/>
    </row>
    <row r="155" spans="35:69" ht="13.5" customHeight="1" x14ac:dyDescent="0.15">
      <c r="BO155" s="273"/>
      <c r="BP155" s="384"/>
      <c r="BQ155" s="247"/>
    </row>
    <row r="156" spans="35:69" ht="13.5" customHeight="1" x14ac:dyDescent="0.15">
      <c r="BO156" s="273"/>
      <c r="BP156" s="384"/>
      <c r="BQ156" s="247"/>
    </row>
    <row r="157" spans="35:69" ht="13.5" customHeight="1" x14ac:dyDescent="0.15">
      <c r="BO157" s="273"/>
      <c r="BP157" s="384"/>
      <c r="BQ157" s="247"/>
    </row>
    <row r="158" spans="35:69" ht="13.5" x14ac:dyDescent="0.15">
      <c r="BO158" s="273"/>
      <c r="BP158" s="384"/>
      <c r="BQ158" s="247"/>
    </row>
    <row r="159" spans="35:69" ht="13.5" x14ac:dyDescent="0.15">
      <c r="BO159" s="273"/>
      <c r="BP159" s="384"/>
      <c r="BQ159" s="247"/>
    </row>
    <row r="160" spans="35:69" ht="13.5" x14ac:dyDescent="0.15">
      <c r="BO160" s="273"/>
      <c r="BP160" s="384"/>
      <c r="BQ160" s="247"/>
    </row>
    <row r="161" spans="67:69" ht="13.5" x14ac:dyDescent="0.15">
      <c r="BO161" s="273"/>
      <c r="BP161" s="384"/>
      <c r="BQ161" s="247"/>
    </row>
    <row r="162" spans="67:69" ht="13.5" x14ac:dyDescent="0.15">
      <c r="BO162" s="273"/>
      <c r="BP162" s="384"/>
      <c r="BQ162" s="247"/>
    </row>
    <row r="163" spans="67:69" ht="13.5" x14ac:dyDescent="0.15">
      <c r="BO163" s="273"/>
      <c r="BP163" s="384"/>
      <c r="BQ163" s="247"/>
    </row>
    <row r="164" spans="67:69" ht="13.5" x14ac:dyDescent="0.15">
      <c r="BO164" s="273"/>
      <c r="BP164" s="384"/>
      <c r="BQ164" s="247"/>
    </row>
    <row r="165" spans="67:69" ht="13.5" x14ac:dyDescent="0.15">
      <c r="BO165" s="273"/>
      <c r="BP165" s="384"/>
      <c r="BQ165" s="247"/>
    </row>
    <row r="166" spans="67:69" ht="13.5" x14ac:dyDescent="0.15">
      <c r="BO166" s="273"/>
      <c r="BP166" s="384"/>
      <c r="BQ166" s="247"/>
    </row>
    <row r="167" spans="67:69" ht="13.5" x14ac:dyDescent="0.15">
      <c r="BO167" s="273"/>
      <c r="BP167" s="384"/>
      <c r="BQ167" s="247"/>
    </row>
    <row r="168" spans="67:69" ht="13.5" x14ac:dyDescent="0.15">
      <c r="BO168" s="273"/>
      <c r="BP168" s="384"/>
      <c r="BQ168" s="247"/>
    </row>
    <row r="169" spans="67:69" ht="13.5" x14ac:dyDescent="0.15">
      <c r="BO169" s="273"/>
      <c r="BP169" s="384"/>
      <c r="BQ169" s="247"/>
    </row>
    <row r="170" spans="67:69" ht="13.5" x14ac:dyDescent="0.15">
      <c r="BO170" s="273"/>
      <c r="BP170" s="384"/>
      <c r="BQ170" s="247"/>
    </row>
    <row r="171" spans="67:69" ht="13.5" x14ac:dyDescent="0.15">
      <c r="BO171" s="273"/>
      <c r="BP171" s="384"/>
      <c r="BQ171" s="247"/>
    </row>
    <row r="172" spans="67:69" ht="13.5" x14ac:dyDescent="0.15">
      <c r="BO172" s="273"/>
      <c r="BP172" s="384"/>
      <c r="BQ172" s="247"/>
    </row>
    <row r="173" spans="67:69" ht="13.5" x14ac:dyDescent="0.15">
      <c r="BO173" s="273"/>
      <c r="BP173" s="384"/>
      <c r="BQ173" s="247"/>
    </row>
    <row r="174" spans="67:69" ht="13.5" x14ac:dyDescent="0.15">
      <c r="BO174" s="273"/>
      <c r="BP174" s="384"/>
      <c r="BQ174" s="247"/>
    </row>
    <row r="175" spans="67:69" ht="13.5" x14ac:dyDescent="0.15">
      <c r="BO175" s="273"/>
      <c r="BP175" s="384"/>
      <c r="BQ175" s="247"/>
    </row>
    <row r="176" spans="67:69" ht="13.5" x14ac:dyDescent="0.15">
      <c r="BO176" s="273"/>
      <c r="BP176" s="384"/>
      <c r="BQ176" s="247"/>
    </row>
    <row r="177" spans="67:69" ht="13.5" x14ac:dyDescent="0.15">
      <c r="BO177" s="273"/>
      <c r="BP177" s="384"/>
      <c r="BQ177" s="247"/>
    </row>
    <row r="178" spans="67:69" ht="13.5" x14ac:dyDescent="0.15">
      <c r="BO178" s="273"/>
      <c r="BP178" s="384"/>
      <c r="BQ178" s="247"/>
    </row>
    <row r="179" spans="67:69" ht="13.5" x14ac:dyDescent="0.15">
      <c r="BO179" s="273"/>
      <c r="BP179" s="384"/>
      <c r="BQ179" s="247"/>
    </row>
    <row r="180" spans="67:69" ht="13.5" x14ac:dyDescent="0.15">
      <c r="BO180" s="273"/>
      <c r="BP180" s="384"/>
      <c r="BQ180" s="247"/>
    </row>
  </sheetData>
  <sheetProtection algorithmName="SHA-512" hashValue="8Mi4sDKBrSt1YhhErigMMonAorCZblR1yHL/kyBasbTJqCsu/jlEp31p0yxCl/8I1ri2bYNx5B5A6UytcLvTxg==" saltValue="nHUEfVJ9AU/NYAETufuKWA==" spinCount="100000" sheet="1" objects="1" scenarios="1"/>
  <protectedRanges>
    <protectedRange sqref="S28:X28" name="範囲10"/>
    <protectedRange sqref="AM47:AV47" name="範囲7"/>
    <protectedRange sqref="H6 H11 C15:C16 K15:K16 R15 Y15 H19 N19 T19 C23:C24 D24 N23:X24 Y23:AI23 AD24 AG24" name="範囲1"/>
    <protectedRange sqref="M28:P29 K33:P35 S33:X35 AA33:AF35 K37 S37 AA37 K39 S39 AA39 O47 G50 J50 M50 P50 S50 W50 AC50 K54:K56 S54:S56" name="範囲2"/>
    <protectedRange sqref="K61 K63:P64 S61 S63:X64 K66:P76 S66:X76" name="範囲3"/>
    <protectedRange sqref="N84:P85 K89:P91 S89:X91 J92 W93 Z93 H95 Q95 Z95 E100:AI106" name="範囲4"/>
    <protectedRange sqref="M109 O109 Q109 M112 O112 Q112 F116:F118 K116:K118 M116:M118 O116:O118 R116:AH118 E122:AI128 AB141:AB142 AE141:AE142 E132:AI138" name="範囲5"/>
    <protectedRange sqref="J44 Q44" name="範囲6"/>
    <protectedRange sqref="T92:AE92" name="範囲8"/>
    <protectedRange sqref="Y42:AC43" name="範囲9"/>
  </protectedRanges>
  <mergeCells count="148">
    <mergeCell ref="E126:AI126"/>
    <mergeCell ref="E127:AI127"/>
    <mergeCell ref="E128:AI128"/>
    <mergeCell ref="E132:AI132"/>
    <mergeCell ref="E133:AI133"/>
    <mergeCell ref="E135:AI135"/>
    <mergeCell ref="E136:AI136"/>
    <mergeCell ref="E134:AI134"/>
    <mergeCell ref="Y42:AC42"/>
    <mergeCell ref="Y43:AC43"/>
    <mergeCell ref="B67:I67"/>
    <mergeCell ref="K67:P67"/>
    <mergeCell ref="S67:X67"/>
    <mergeCell ref="AA67:AF67"/>
    <mergeCell ref="B74:I74"/>
    <mergeCell ref="K74:P74"/>
    <mergeCell ref="S74:X74"/>
    <mergeCell ref="AA74:AF74"/>
    <mergeCell ref="B69:I69"/>
    <mergeCell ref="B70:I70"/>
    <mergeCell ref="B72:I72"/>
    <mergeCell ref="E122:AI122"/>
    <mergeCell ref="E123:AI123"/>
    <mergeCell ref="AA72:AF72"/>
    <mergeCell ref="R117:AH117"/>
    <mergeCell ref="I118:J118"/>
    <mergeCell ref="K109:L109"/>
    <mergeCell ref="K112:L112"/>
    <mergeCell ref="E102:AI102"/>
    <mergeCell ref="E100:AI100"/>
    <mergeCell ref="B75:I75"/>
    <mergeCell ref="E103:AI103"/>
    <mergeCell ref="K91:P91"/>
    <mergeCell ref="S91:X91"/>
    <mergeCell ref="K90:P90"/>
    <mergeCell ref="N84:P84"/>
    <mergeCell ref="E125:AI125"/>
    <mergeCell ref="E138:AI138"/>
    <mergeCell ref="E137:AI137"/>
    <mergeCell ref="B42:S42"/>
    <mergeCell ref="B43:S43"/>
    <mergeCell ref="I116:J116"/>
    <mergeCell ref="I117:J117"/>
    <mergeCell ref="K89:P89"/>
    <mergeCell ref="E106:AI106"/>
    <mergeCell ref="E105:AI105"/>
    <mergeCell ref="E104:AI104"/>
    <mergeCell ref="S89:X89"/>
    <mergeCell ref="E124:AI124"/>
    <mergeCell ref="R116:AH116"/>
    <mergeCell ref="R118:AH118"/>
    <mergeCell ref="E101:AI101"/>
    <mergeCell ref="S90:X90"/>
    <mergeCell ref="S73:X73"/>
    <mergeCell ref="T92:AE92"/>
    <mergeCell ref="S66:X66"/>
    <mergeCell ref="K76:P76"/>
    <mergeCell ref="S76:X76"/>
    <mergeCell ref="B73:I73"/>
    <mergeCell ref="K72:P72"/>
    <mergeCell ref="AM47:AV47"/>
    <mergeCell ref="N50:O50"/>
    <mergeCell ref="K78:P78"/>
    <mergeCell ref="N85:P85"/>
    <mergeCell ref="K63:P63"/>
    <mergeCell ref="S63:X63"/>
    <mergeCell ref="B64:I64"/>
    <mergeCell ref="K68:P68"/>
    <mergeCell ref="K75:P75"/>
    <mergeCell ref="AA75:AF75"/>
    <mergeCell ref="K66:P66"/>
    <mergeCell ref="S68:X68"/>
    <mergeCell ref="AA68:AF68"/>
    <mergeCell ref="K71:P71"/>
    <mergeCell ref="AA64:AF64"/>
    <mergeCell ref="S75:X75"/>
    <mergeCell ref="AA66:AF66"/>
    <mergeCell ref="AA54:AF54"/>
    <mergeCell ref="AA76:AF76"/>
    <mergeCell ref="AA63:AF63"/>
    <mergeCell ref="K69:P69"/>
    <mergeCell ref="K61:P61"/>
    <mergeCell ref="S61:X61"/>
    <mergeCell ref="K64:P64"/>
    <mergeCell ref="A1:AI2"/>
    <mergeCell ref="A32:F32"/>
    <mergeCell ref="Q50:R50"/>
    <mergeCell ref="K50:L50"/>
    <mergeCell ref="J44:O44"/>
    <mergeCell ref="AA37:AF37"/>
    <mergeCell ref="K37:P37"/>
    <mergeCell ref="S39:X39"/>
    <mergeCell ref="H11:AI11"/>
    <mergeCell ref="H50:I50"/>
    <mergeCell ref="T42:W42"/>
    <mergeCell ref="AA35:AF35"/>
    <mergeCell ref="AA33:AF33"/>
    <mergeCell ref="K40:P40"/>
    <mergeCell ref="D23:J23"/>
    <mergeCell ref="T43:W43"/>
    <mergeCell ref="S33:X33"/>
    <mergeCell ref="A50:F50"/>
    <mergeCell ref="K34:P34"/>
    <mergeCell ref="S34:X34"/>
    <mergeCell ref="Q44:AI44"/>
    <mergeCell ref="H6:AI8"/>
    <mergeCell ref="Z23:AI23"/>
    <mergeCell ref="M28:P28"/>
    <mergeCell ref="B68:I68"/>
    <mergeCell ref="K70:P70"/>
    <mergeCell ref="S70:X70"/>
    <mergeCell ref="K77:P77"/>
    <mergeCell ref="J92:R92"/>
    <mergeCell ref="B76:I76"/>
    <mergeCell ref="B77:I77"/>
    <mergeCell ref="B78:I78"/>
    <mergeCell ref="AA71:AF71"/>
    <mergeCell ref="S69:X69"/>
    <mergeCell ref="AA69:AF69"/>
    <mergeCell ref="AA73:AF73"/>
    <mergeCell ref="AA70:AF70"/>
    <mergeCell ref="B71:I71"/>
    <mergeCell ref="K73:P73"/>
    <mergeCell ref="S71:X71"/>
    <mergeCell ref="S72:X72"/>
    <mergeCell ref="S64:X64"/>
    <mergeCell ref="O23:X23"/>
    <mergeCell ref="O24:X24"/>
    <mergeCell ref="D24:M24"/>
    <mergeCell ref="K33:P33"/>
    <mergeCell ref="S35:X35"/>
    <mergeCell ref="K39:P39"/>
    <mergeCell ref="AA34:AF34"/>
    <mergeCell ref="K54:P54"/>
    <mergeCell ref="S54:X54"/>
    <mergeCell ref="AA61:AF61"/>
    <mergeCell ref="K35:P35"/>
    <mergeCell ref="K41:P41"/>
    <mergeCell ref="J47:M47"/>
    <mergeCell ref="S37:X37"/>
    <mergeCell ref="M29:P29"/>
    <mergeCell ref="O47:AH47"/>
    <mergeCell ref="AA39:AF39"/>
    <mergeCell ref="K57:P57"/>
    <mergeCell ref="K56:P56"/>
    <mergeCell ref="S56:X56"/>
    <mergeCell ref="AA56:AF56"/>
    <mergeCell ref="S28:X28"/>
  </mergeCells>
  <phoneticPr fontId="2"/>
  <conditionalFormatting sqref="J92">
    <cfRule type="containsBlanks" dxfId="20" priority="12">
      <formula>LEN(TRIM(J92))=0</formula>
    </cfRule>
  </conditionalFormatting>
  <conditionalFormatting sqref="K89:P91">
    <cfRule type="containsBlanks" dxfId="19" priority="1">
      <formula>LEN(TRIM(K89))=0</formula>
    </cfRule>
  </conditionalFormatting>
  <conditionalFormatting sqref="N84:P85">
    <cfRule type="containsBlanks" dxfId="18" priority="2">
      <formula>LEN(TRIM(N84))=0</formula>
    </cfRule>
  </conditionalFormatting>
  <conditionalFormatting sqref="O47:AH47">
    <cfRule type="containsBlanks" dxfId="17" priority="11" stopIfTrue="1">
      <formula>LEN(TRIM(O47))=0</formula>
    </cfRule>
  </conditionalFormatting>
  <dataValidations count="9">
    <dataValidation imeMode="off" allowBlank="1" showInputMessage="1" showErrorMessage="1" sqref="AA61:AF64 AK15 R40:R41 AL50:AN50 AA66:AF76 AM90:AQ90 Q84:R85 AM15:AO15 AA54:AF56" xr:uid="{00000000-0002-0000-0600-000000000000}"/>
    <dataValidation imeMode="halfAlpha" allowBlank="1" showInputMessage="1" showErrorMessage="1" sqref="O116:O118 AA37:AF37 K33:P34 S33:X34 AA33:AF34 K37:P37 K39:P39 S37:X37 AA39:AF39 W14 N84:P85 S54:X56 K66:P77 S61:X64 S39:X39 M28:P29 K89:X91 M109 O109 Q109 M112 O112 Q112 K116:K118 F116:F118 M116:M118 K61:P64 S66:X76 K54:P56" xr:uid="{00000000-0002-0000-0600-000001000000}"/>
    <dataValidation type="list" allowBlank="1" showInputMessage="1" showErrorMessage="1" sqref="Z95 Y15 R15 C15:C16 K15:K16 H19 N19 T19 G50 J50 M50 P50 S50 W50 AC50 Y23 AG24 Q95 AD24 C23:C24 N23:N24 W93 Z93 H95" xr:uid="{00000000-0002-0000-0600-000002000000}">
      <formula1>"■,□"</formula1>
    </dataValidation>
    <dataValidation imeMode="hiragana" allowBlank="1" showInputMessage="1" showErrorMessage="1" sqref="E100:E106 H6 H11 I44 P44:Q44 F143:AJ143 E122:E128 E132:E143" xr:uid="{00000000-0002-0000-0600-000003000000}"/>
    <dataValidation errorStyle="warning" imeMode="off" allowBlank="1" showInputMessage="1" showErrorMessage="1" sqref="T42 AF41 T43:W43 AO78:AS78 K57 K78" xr:uid="{00000000-0002-0000-0600-000004000000}"/>
    <dataValidation type="list" imeMode="halfAlpha" allowBlank="1" showInputMessage="1" showErrorMessage="1" sqref="J25 T25 M49 C25" xr:uid="{00000000-0002-0000-0600-000005000000}">
      <formula1>"■,□"</formula1>
    </dataValidation>
    <dataValidation type="list" imeMode="hiragana" allowBlank="1" showInputMessage="1" showErrorMessage="1" sqref="J44:O44" xr:uid="{00000000-0002-0000-0600-000006000000}">
      <formula1>"　　　　,角地等"</formula1>
    </dataValidation>
    <dataValidation type="list" allowBlank="1" showInputMessage="1" showErrorMessage="1" sqref="AB141:AB142 AE141:AE142" xr:uid="{00000000-0002-0000-0600-000007000000}">
      <formula1>"□,■"</formula1>
    </dataValidation>
    <dataValidation type="list" allowBlank="1" showInputMessage="1" showErrorMessage="1" sqref="D24:M24" xr:uid="{39131240-90C8-49D2-8B80-58C04DA54C3C}">
      <formula1>"宅地造成等工事規制区域,特定盛土等規制区域,　"</formula1>
    </dataValidation>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1" manualBreakCount="1">
    <brk id="80" max="3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B000000}">
          <x14:formula1>
            <xm:f>利用方法!$AY$2:$AY$15</xm:f>
          </x14:formula1>
          <xm:sqref>K35:P35 S35:X35 AA35:AF35</xm:sqref>
        </x14:dataValidation>
        <x14:dataValidation type="list" allowBlank="1" showInputMessage="1" showErrorMessage="1" xr:uid="{67EEC208-98E2-4766-804F-0F12FDF30A0C}">
          <x14:formula1>
            <xm:f>利用方法!$AX$2:$AX$16</xm:f>
          </x14:formula1>
          <xm:sqref>J92</xm:sqref>
        </x14:dataValidation>
        <x14:dataValidation type="list" allowBlank="1" showInputMessage="1" showErrorMessage="1" xr:uid="{00000000-0002-0000-0500-00000C000000}">
          <x14:formula1>
            <xm:f>利用方法!$BA$2:$BA$74</xm:f>
          </x14:formula1>
          <xm:sqref>AM47:AV47</xm:sqref>
        </x14:dataValidation>
        <x14:dataValidation type="list" allowBlank="1" showInputMessage="1" showErrorMessage="1" xr:uid="{1DDCF900-A026-4E7C-BB41-7B3C499FED59}">
          <x14:formula1>
            <xm:f>利用方法!$AX$18:$AX$32</xm:f>
          </x14:formula1>
          <xm:sqref>T92 AF92:AG92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D199"/>
  <sheetViews>
    <sheetView view="pageBreakPreview" zoomScaleNormal="100" zoomScaleSheetLayoutView="100" workbookViewId="0">
      <selection activeCell="AI3" sqref="AI3"/>
    </sheetView>
  </sheetViews>
  <sheetFormatPr defaultColWidth="2.625" defaultRowHeight="12.75" x14ac:dyDescent="0.15"/>
  <cols>
    <col min="1" max="4" width="2.625" style="134" customWidth="1"/>
    <col min="5" max="6" width="2.625" style="134"/>
    <col min="7" max="8" width="2.625" style="134" customWidth="1"/>
    <col min="9" max="12" width="2.625" style="134"/>
    <col min="13" max="13" width="2.625" style="134" customWidth="1"/>
    <col min="14" max="36" width="2.625" style="134"/>
    <col min="37" max="37" width="2.625" style="134" customWidth="1"/>
    <col min="38" max="38" width="3.5" style="134" customWidth="1"/>
    <col min="39" max="40" width="5.75" style="134" customWidth="1"/>
    <col min="41" max="41" width="2.5" style="134" customWidth="1"/>
    <col min="42" max="43" width="5.75" style="134" customWidth="1"/>
    <col min="44" max="44" width="6.5" style="134" customWidth="1"/>
    <col min="45" max="46" width="5.75" style="134" customWidth="1"/>
    <col min="47" max="47" width="5.25" style="134" customWidth="1"/>
    <col min="48" max="49" width="5.75" style="134" customWidth="1"/>
    <col min="50" max="50" width="1" style="134" customWidth="1"/>
    <col min="51" max="63" width="5.75" style="134" customWidth="1"/>
    <col min="64" max="68" width="5.625" style="134" customWidth="1"/>
    <col min="69" max="69" width="5.125" style="134" customWidth="1"/>
    <col min="70" max="73" width="5.75" style="134" customWidth="1"/>
    <col min="74" max="90" width="5.625" style="134" customWidth="1"/>
    <col min="91" max="16384" width="2.625" style="134"/>
  </cols>
  <sheetData>
    <row r="1" spans="1:57" ht="13.5" customHeight="1" x14ac:dyDescent="0.15">
      <c r="A1" s="946" t="s">
        <v>218</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57" ht="13.5"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57" ht="13.5" customHeight="1" x14ac:dyDescent="0.15">
      <c r="A3" s="230"/>
      <c r="B3" s="152" t="s">
        <v>261</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row>
    <row r="4" spans="1:57" ht="5.0999999999999996"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57" ht="5.0999999999999996" customHeight="1" x14ac:dyDescent="0.15"/>
    <row r="6" spans="1:57" ht="13.5" customHeight="1" x14ac:dyDescent="0.15">
      <c r="A6" s="134" t="s">
        <v>219</v>
      </c>
      <c r="F6" s="154"/>
      <c r="G6" s="154"/>
      <c r="H6" s="979">
        <v>1</v>
      </c>
      <c r="I6" s="979"/>
      <c r="J6" s="979"/>
      <c r="AJ6" s="199"/>
      <c r="AL6" s="199" t="s">
        <v>628</v>
      </c>
    </row>
    <row r="7" spans="1:57" ht="5.0999999999999996" customHeight="1" x14ac:dyDescent="0.1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row>
    <row r="8" spans="1:57" ht="5.0999999999999996"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row>
    <row r="9" spans="1:57" ht="13.5" customHeight="1" x14ac:dyDescent="0.15">
      <c r="A9" s="134" t="s">
        <v>220</v>
      </c>
      <c r="E9" s="135" t="s">
        <v>811</v>
      </c>
      <c r="F9" s="134" t="s">
        <v>192</v>
      </c>
      <c r="H9" s="947" t="str">
        <f>IF(AL9="","",VLOOKUP(AL9,利用方法!$BA$2:$BC$74,2))</f>
        <v/>
      </c>
      <c r="I9" s="947"/>
      <c r="J9" s="947"/>
      <c r="K9" s="134" t="s">
        <v>812</v>
      </c>
      <c r="M9" s="944"/>
      <c r="N9" s="944"/>
      <c r="O9" s="944"/>
      <c r="P9" s="944"/>
      <c r="Q9" s="944"/>
      <c r="R9" s="944"/>
      <c r="S9" s="944"/>
      <c r="T9" s="944"/>
      <c r="U9" s="944"/>
      <c r="V9" s="944"/>
      <c r="W9" s="944"/>
      <c r="X9" s="944"/>
      <c r="Y9" s="944"/>
      <c r="Z9" s="944"/>
      <c r="AA9" s="944"/>
      <c r="AB9" s="944"/>
      <c r="AC9" s="944"/>
      <c r="AD9" s="944"/>
      <c r="AE9" s="944"/>
      <c r="AF9" s="944"/>
      <c r="AL9" s="975"/>
      <c r="AM9" s="975"/>
      <c r="AN9" s="975"/>
      <c r="AO9" s="975"/>
      <c r="AP9" s="975"/>
      <c r="AQ9" s="975"/>
      <c r="AR9" s="975"/>
      <c r="AS9" s="975"/>
      <c r="AT9" s="975"/>
      <c r="AU9" s="975"/>
      <c r="AV9" s="975"/>
      <c r="AW9" s="467"/>
      <c r="AX9" s="467"/>
      <c r="AY9" s="467"/>
      <c r="AZ9" s="467"/>
      <c r="BA9" s="467"/>
      <c r="BB9" s="467"/>
      <c r="BC9" s="467"/>
      <c r="BD9" s="467"/>
      <c r="BE9" s="467"/>
    </row>
    <row r="10" spans="1:57" ht="13.5" customHeight="1" x14ac:dyDescent="0.15">
      <c r="E10" s="135" t="s">
        <v>813</v>
      </c>
      <c r="F10" s="134" t="s">
        <v>192</v>
      </c>
      <c r="H10" s="947" t="str">
        <f>IF(AL10="","",VLOOKUP(AL10,利用方法!$BA$2:$BC$74,2))</f>
        <v/>
      </c>
      <c r="I10" s="947"/>
      <c r="J10" s="947"/>
      <c r="K10" s="134" t="s">
        <v>812</v>
      </c>
      <c r="M10" s="944"/>
      <c r="N10" s="944"/>
      <c r="O10" s="944"/>
      <c r="P10" s="944"/>
      <c r="Q10" s="944"/>
      <c r="R10" s="944"/>
      <c r="S10" s="944"/>
      <c r="T10" s="944"/>
      <c r="U10" s="944"/>
      <c r="V10" s="944"/>
      <c r="W10" s="944"/>
      <c r="X10" s="944"/>
      <c r="Y10" s="944"/>
      <c r="Z10" s="944"/>
      <c r="AA10" s="944"/>
      <c r="AB10" s="944"/>
      <c r="AC10" s="944"/>
      <c r="AD10" s="944"/>
      <c r="AE10" s="944"/>
      <c r="AF10" s="944"/>
      <c r="AL10" s="975"/>
      <c r="AM10" s="975"/>
      <c r="AN10" s="975"/>
      <c r="AO10" s="975"/>
      <c r="AP10" s="975"/>
      <c r="AQ10" s="975"/>
      <c r="AR10" s="975"/>
      <c r="AS10" s="975"/>
      <c r="AT10" s="975"/>
      <c r="AU10" s="975"/>
      <c r="AV10" s="975"/>
      <c r="AW10" s="467"/>
      <c r="AX10" s="467"/>
      <c r="AY10" s="467"/>
      <c r="AZ10" s="467"/>
      <c r="BA10" s="467"/>
      <c r="BB10" s="467"/>
      <c r="BC10" s="467"/>
      <c r="BD10" s="467"/>
      <c r="BE10" s="467"/>
    </row>
    <row r="11" spans="1:57" ht="13.5" customHeight="1" x14ac:dyDescent="0.15">
      <c r="E11" s="135" t="s">
        <v>813</v>
      </c>
      <c r="F11" s="134" t="s">
        <v>192</v>
      </c>
      <c r="H11" s="947" t="str">
        <f>IF(AL11="","",VLOOKUP(AL11,利用方法!$BA$2:$BC$74,2))</f>
        <v/>
      </c>
      <c r="I11" s="947"/>
      <c r="J11" s="947"/>
      <c r="K11" s="134" t="s">
        <v>812</v>
      </c>
      <c r="M11" s="944"/>
      <c r="N11" s="944"/>
      <c r="O11" s="944"/>
      <c r="P11" s="944"/>
      <c r="Q11" s="944"/>
      <c r="R11" s="944"/>
      <c r="S11" s="944"/>
      <c r="T11" s="944"/>
      <c r="U11" s="944"/>
      <c r="V11" s="944"/>
      <c r="W11" s="944"/>
      <c r="X11" s="944"/>
      <c r="Y11" s="944"/>
      <c r="Z11" s="944"/>
      <c r="AA11" s="944"/>
      <c r="AB11" s="944"/>
      <c r="AC11" s="944"/>
      <c r="AD11" s="944"/>
      <c r="AE11" s="944"/>
      <c r="AF11" s="944"/>
      <c r="AL11" s="975"/>
      <c r="AM11" s="975"/>
      <c r="AN11" s="975"/>
      <c r="AO11" s="975"/>
      <c r="AP11" s="975"/>
      <c r="AQ11" s="975"/>
      <c r="AR11" s="975"/>
      <c r="AS11" s="975"/>
      <c r="AT11" s="975"/>
      <c r="AU11" s="975"/>
      <c r="AV11" s="975"/>
      <c r="AW11" s="467"/>
      <c r="AX11" s="467"/>
      <c r="AY11" s="467"/>
      <c r="AZ11" s="467"/>
      <c r="BA11" s="467"/>
      <c r="BB11" s="467"/>
      <c r="BC11" s="467"/>
      <c r="BD11" s="467"/>
      <c r="BE11" s="467"/>
    </row>
    <row r="12" spans="1:57" ht="13.5" customHeight="1" x14ac:dyDescent="0.15">
      <c r="E12" s="135" t="s">
        <v>813</v>
      </c>
      <c r="F12" s="134" t="s">
        <v>192</v>
      </c>
      <c r="H12" s="947" t="str">
        <f>IF(AL12="","",VLOOKUP(AL12,利用方法!$BA$2:$BC$74,2))</f>
        <v/>
      </c>
      <c r="I12" s="947"/>
      <c r="J12" s="947"/>
      <c r="K12" s="134" t="s">
        <v>812</v>
      </c>
      <c r="M12" s="944"/>
      <c r="N12" s="944"/>
      <c r="O12" s="944"/>
      <c r="P12" s="944"/>
      <c r="Q12" s="944"/>
      <c r="R12" s="944"/>
      <c r="S12" s="944"/>
      <c r="T12" s="944"/>
      <c r="U12" s="944"/>
      <c r="V12" s="944"/>
      <c r="W12" s="944"/>
      <c r="X12" s="944"/>
      <c r="Y12" s="944"/>
      <c r="Z12" s="944"/>
      <c r="AA12" s="944"/>
      <c r="AB12" s="944"/>
      <c r="AC12" s="944"/>
      <c r="AD12" s="944"/>
      <c r="AE12" s="944"/>
      <c r="AF12" s="944"/>
      <c r="AL12" s="975"/>
      <c r="AM12" s="975"/>
      <c r="AN12" s="975"/>
      <c r="AO12" s="975"/>
      <c r="AP12" s="975"/>
      <c r="AQ12" s="975"/>
      <c r="AR12" s="975"/>
      <c r="AS12" s="975"/>
      <c r="AT12" s="975"/>
      <c r="AU12" s="975"/>
      <c r="AV12" s="975"/>
      <c r="AW12" s="467"/>
      <c r="AX12" s="467"/>
      <c r="AY12" s="467"/>
      <c r="AZ12" s="467"/>
      <c r="BA12" s="467"/>
      <c r="BB12" s="467"/>
      <c r="BC12" s="467"/>
      <c r="BD12" s="467"/>
      <c r="BE12" s="467"/>
    </row>
    <row r="13" spans="1:57" ht="13.5" customHeight="1" x14ac:dyDescent="0.15">
      <c r="E13" s="135" t="s">
        <v>813</v>
      </c>
      <c r="F13" s="134" t="s">
        <v>192</v>
      </c>
      <c r="H13" s="947" t="str">
        <f>IF(AL13="","",VLOOKUP(AL13,利用方法!$BA$2:$BC$74,2))</f>
        <v/>
      </c>
      <c r="I13" s="947"/>
      <c r="J13" s="947"/>
      <c r="K13" s="134" t="s">
        <v>812</v>
      </c>
      <c r="M13" s="944"/>
      <c r="N13" s="944"/>
      <c r="O13" s="944"/>
      <c r="P13" s="944"/>
      <c r="Q13" s="944"/>
      <c r="R13" s="944"/>
      <c r="S13" s="944"/>
      <c r="T13" s="944"/>
      <c r="U13" s="944"/>
      <c r="V13" s="944"/>
      <c r="W13" s="944"/>
      <c r="X13" s="944"/>
      <c r="Y13" s="944"/>
      <c r="Z13" s="944"/>
      <c r="AA13" s="944"/>
      <c r="AB13" s="944"/>
      <c r="AC13" s="944"/>
      <c r="AD13" s="944"/>
      <c r="AE13" s="944"/>
      <c r="AF13" s="944"/>
      <c r="AL13" s="975"/>
      <c r="AM13" s="975"/>
      <c r="AN13" s="975"/>
      <c r="AO13" s="975"/>
      <c r="AP13" s="975"/>
      <c r="AQ13" s="975"/>
      <c r="AR13" s="975"/>
      <c r="AS13" s="975"/>
      <c r="AT13" s="975"/>
      <c r="AU13" s="975"/>
      <c r="AV13" s="975"/>
      <c r="AW13" s="467"/>
      <c r="AX13" s="467"/>
      <c r="AY13" s="467"/>
      <c r="AZ13" s="467"/>
      <c r="BA13" s="467"/>
      <c r="BB13" s="467"/>
      <c r="BC13" s="467"/>
      <c r="BD13" s="467"/>
      <c r="BE13" s="467"/>
    </row>
    <row r="14" spans="1:57" ht="5.0999999999999996" customHeight="1" x14ac:dyDescent="0.15">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row>
    <row r="15" spans="1:57" ht="5.0999999999999996" customHeight="1" x14ac:dyDescent="0.15">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57" ht="13.5" customHeight="1" x14ac:dyDescent="0.15">
      <c r="A16" s="134" t="s">
        <v>221</v>
      </c>
    </row>
    <row r="17" spans="1:38" ht="13.5" customHeight="1" x14ac:dyDescent="0.15">
      <c r="D17" s="230" t="s">
        <v>17</v>
      </c>
      <c r="E17" s="134" t="s">
        <v>194</v>
      </c>
      <c r="G17" s="230" t="s">
        <v>17</v>
      </c>
      <c r="H17" s="134" t="s">
        <v>195</v>
      </c>
      <c r="J17" s="230" t="s">
        <v>17</v>
      </c>
      <c r="K17" s="134" t="s">
        <v>196</v>
      </c>
      <c r="M17" s="230" t="s">
        <v>17</v>
      </c>
      <c r="N17" s="134" t="s">
        <v>222</v>
      </c>
      <c r="P17" s="230" t="s">
        <v>17</v>
      </c>
      <c r="Q17" s="134" t="s">
        <v>197</v>
      </c>
      <c r="U17" s="230" t="s">
        <v>17</v>
      </c>
      <c r="V17" s="134" t="s">
        <v>223</v>
      </c>
      <c r="AB17" s="230" t="s">
        <v>17</v>
      </c>
      <c r="AC17" s="134" t="s">
        <v>250</v>
      </c>
    </row>
    <row r="18" spans="1:38" ht="5.0999999999999996" customHeight="1" x14ac:dyDescent="0.15">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row>
    <row r="19" spans="1:38" ht="6" customHeight="1" x14ac:dyDescent="0.15">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1:38" ht="13.5" customHeight="1" x14ac:dyDescent="0.15">
      <c r="A20" s="134" t="s">
        <v>224</v>
      </c>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944"/>
      <c r="AF20" s="944"/>
      <c r="AL20" s="134" t="s">
        <v>1235</v>
      </c>
    </row>
    <row r="21" spans="1:38" ht="6" customHeight="1" x14ac:dyDescent="0.15">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row>
    <row r="22" spans="1:38" ht="5.0999999999999996" customHeight="1" x14ac:dyDescent="0.15"/>
    <row r="23" spans="1:38" ht="13.5" customHeight="1" x14ac:dyDescent="0.15">
      <c r="A23" s="134" t="s">
        <v>975</v>
      </c>
      <c r="H23" s="134" t="s">
        <v>17</v>
      </c>
      <c r="I23" s="134" t="s">
        <v>1332</v>
      </c>
      <c r="AL23" s="134" t="s">
        <v>798</v>
      </c>
    </row>
    <row r="24" spans="1:38" ht="13.5" customHeight="1" x14ac:dyDescent="0.15">
      <c r="H24" s="134" t="s">
        <v>17</v>
      </c>
      <c r="I24" s="134" t="s">
        <v>1333</v>
      </c>
    </row>
    <row r="25" spans="1:38" ht="13.5" customHeight="1" x14ac:dyDescent="0.15">
      <c r="H25" s="134" t="s">
        <v>17</v>
      </c>
      <c r="I25" s="134" t="s">
        <v>1334</v>
      </c>
    </row>
    <row r="26" spans="1:38" ht="13.5" customHeight="1" x14ac:dyDescent="0.15">
      <c r="H26" s="134" t="s">
        <v>17</v>
      </c>
      <c r="I26" s="134" t="s">
        <v>976</v>
      </c>
      <c r="S26" s="946"/>
      <c r="T26" s="946"/>
    </row>
    <row r="27" spans="1:38" ht="13.5" customHeight="1" x14ac:dyDescent="0.15">
      <c r="H27" s="134" t="s">
        <v>17</v>
      </c>
      <c r="I27" s="134" t="s">
        <v>977</v>
      </c>
    </row>
    <row r="28" spans="1:38" ht="13.5" customHeight="1" x14ac:dyDescent="0.15">
      <c r="H28" s="134" t="s">
        <v>17</v>
      </c>
      <c r="I28" s="134" t="s">
        <v>978</v>
      </c>
    </row>
    <row r="29" spans="1:38" ht="13.5" customHeight="1" x14ac:dyDescent="0.15">
      <c r="H29" s="134" t="s">
        <v>17</v>
      </c>
      <c r="I29" s="134" t="s">
        <v>153</v>
      </c>
    </row>
    <row r="30" spans="1:38" ht="5.0999999999999996" customHeight="1" x14ac:dyDescent="0.15"/>
    <row r="31" spans="1:38" ht="5.0999999999999996"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8" ht="13.5" customHeight="1" x14ac:dyDescent="0.15">
      <c r="A32" s="134" t="s">
        <v>981</v>
      </c>
      <c r="X32" s="152"/>
      <c r="AA32" s="152"/>
      <c r="AB32" s="152"/>
      <c r="AC32" s="152"/>
      <c r="AD32" s="152"/>
      <c r="AE32" s="152"/>
    </row>
    <row r="33" spans="1:38" ht="13.5" customHeight="1" x14ac:dyDescent="0.15">
      <c r="H33" s="134" t="s">
        <v>17</v>
      </c>
      <c r="I33" s="134" t="s">
        <v>979</v>
      </c>
      <c r="R33" s="152"/>
      <c r="V33" s="152"/>
      <c r="Z33" s="152"/>
      <c r="AA33" s="152"/>
      <c r="AB33" s="152"/>
      <c r="AC33" s="152"/>
      <c r="AD33" s="152"/>
      <c r="AE33" s="152"/>
      <c r="AL33" s="134" t="s">
        <v>798</v>
      </c>
    </row>
    <row r="34" spans="1:38" ht="13.5" customHeight="1" x14ac:dyDescent="0.15">
      <c r="H34" s="134" t="s">
        <v>17</v>
      </c>
      <c r="I34" s="134" t="s">
        <v>1064</v>
      </c>
      <c r="R34" s="152"/>
      <c r="V34" s="152"/>
      <c r="Z34" s="152"/>
      <c r="AA34" s="152"/>
      <c r="AB34" s="152"/>
      <c r="AC34" s="152"/>
      <c r="AD34" s="152"/>
      <c r="AE34" s="152"/>
    </row>
    <row r="35" spans="1:38" ht="13.5" customHeight="1" x14ac:dyDescent="0.15">
      <c r="H35" s="134" t="s">
        <v>17</v>
      </c>
      <c r="I35" s="134" t="s">
        <v>1335</v>
      </c>
      <c r="R35" s="152"/>
      <c r="V35" s="152"/>
      <c r="Z35" s="152"/>
      <c r="AA35" s="152"/>
      <c r="AB35" s="152"/>
      <c r="AC35" s="152"/>
      <c r="AD35" s="152"/>
      <c r="AE35" s="152"/>
    </row>
    <row r="36" spans="1:38" ht="13.5" customHeight="1" x14ac:dyDescent="0.15">
      <c r="H36" s="134" t="s">
        <v>17</v>
      </c>
      <c r="I36" s="134" t="s">
        <v>980</v>
      </c>
      <c r="R36" s="152"/>
      <c r="V36" s="152"/>
      <c r="Z36" s="152"/>
      <c r="AA36" s="152"/>
      <c r="AB36" s="152"/>
      <c r="AC36" s="152"/>
      <c r="AD36" s="152"/>
      <c r="AE36" s="152"/>
    </row>
    <row r="37" spans="1:38" ht="13.5" customHeight="1" x14ac:dyDescent="0.15">
      <c r="H37" s="134" t="s">
        <v>17</v>
      </c>
      <c r="I37" s="134" t="s">
        <v>153</v>
      </c>
      <c r="R37" s="152"/>
      <c r="V37" s="152"/>
      <c r="Z37" s="152"/>
      <c r="AA37" s="152"/>
      <c r="AB37" s="152"/>
      <c r="AC37" s="152"/>
      <c r="AD37" s="152"/>
      <c r="AE37" s="152"/>
    </row>
    <row r="38" spans="1:38" ht="13.5" customHeight="1" x14ac:dyDescent="0.15">
      <c r="H38" s="134" t="s">
        <v>17</v>
      </c>
      <c r="I38" s="134" t="s">
        <v>1012</v>
      </c>
      <c r="R38" s="152"/>
      <c r="V38" s="152"/>
      <c r="Z38" s="152"/>
      <c r="AA38" s="152"/>
      <c r="AB38" s="152"/>
      <c r="AC38" s="152"/>
      <c r="AD38" s="152"/>
      <c r="AE38" s="152"/>
    </row>
    <row r="39" spans="1:38" ht="5.0999999999999996" customHeight="1" x14ac:dyDescent="0.1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row>
    <row r="40" spans="1:38" ht="5.0999999999999996" customHeight="1" x14ac:dyDescent="0.15">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41" spans="1:38" ht="13.5" customHeight="1" x14ac:dyDescent="0.15">
      <c r="A41" s="134" t="s">
        <v>1014</v>
      </c>
    </row>
    <row r="42" spans="1:38" ht="13.5" customHeight="1" x14ac:dyDescent="0.15">
      <c r="H42" s="134" t="s">
        <v>17</v>
      </c>
      <c r="I42" s="134" t="s">
        <v>1013</v>
      </c>
      <c r="AL42" s="134" t="s">
        <v>798</v>
      </c>
    </row>
    <row r="43" spans="1:38" ht="13.5" customHeight="1" x14ac:dyDescent="0.15">
      <c r="H43" s="134" t="s">
        <v>17</v>
      </c>
      <c r="I43" s="134" t="s">
        <v>982</v>
      </c>
    </row>
    <row r="44" spans="1:38" ht="13.5" customHeight="1" x14ac:dyDescent="0.15">
      <c r="H44" s="134" t="s">
        <v>17</v>
      </c>
      <c r="I44" s="134" t="s">
        <v>1015</v>
      </c>
    </row>
    <row r="45" spans="1:38" ht="13.5" customHeight="1" x14ac:dyDescent="0.15">
      <c r="H45" s="134" t="s">
        <v>17</v>
      </c>
      <c r="I45" s="134" t="s">
        <v>983</v>
      </c>
    </row>
    <row r="46" spans="1:38" ht="13.5" customHeight="1" x14ac:dyDescent="0.15">
      <c r="H46" s="134" t="s">
        <v>17</v>
      </c>
      <c r="I46" s="134" t="s">
        <v>153</v>
      </c>
    </row>
    <row r="47" spans="1:38" ht="13.5" customHeight="1" x14ac:dyDescent="0.15">
      <c r="H47" s="134" t="s">
        <v>17</v>
      </c>
      <c r="I47" s="134" t="s">
        <v>1016</v>
      </c>
    </row>
    <row r="48" spans="1:38" ht="5.0999999999999996" customHeight="1" x14ac:dyDescent="0.15"/>
    <row r="49" spans="1:59" ht="5.0999999999999996" customHeight="1" x14ac:dyDescent="0.15">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59" ht="13.5" customHeight="1" x14ac:dyDescent="0.15">
      <c r="A50" s="134" t="s">
        <v>984</v>
      </c>
    </row>
    <row r="51" spans="1:59" ht="13.5" customHeight="1" x14ac:dyDescent="0.15">
      <c r="B51" s="134" t="s">
        <v>225</v>
      </c>
      <c r="M51" s="977"/>
      <c r="N51" s="977"/>
      <c r="O51" s="977"/>
      <c r="P51" s="134" t="s">
        <v>260</v>
      </c>
    </row>
    <row r="52" spans="1:59" ht="13.5" customHeight="1" x14ac:dyDescent="0.15">
      <c r="B52" s="134" t="s">
        <v>226</v>
      </c>
      <c r="M52" s="977"/>
      <c r="N52" s="977"/>
      <c r="O52" s="977"/>
      <c r="P52" s="134" t="s">
        <v>260</v>
      </c>
    </row>
    <row r="53" spans="1:59" ht="13.5" customHeight="1" x14ac:dyDescent="0.15">
      <c r="B53" s="134" t="s">
        <v>227</v>
      </c>
      <c r="M53" s="977"/>
      <c r="N53" s="977"/>
      <c r="O53" s="977"/>
      <c r="P53" s="134" t="s">
        <v>260</v>
      </c>
    </row>
    <row r="54" spans="1:59" ht="13.5" customHeight="1" x14ac:dyDescent="0.15">
      <c r="B54" s="134" t="s">
        <v>228</v>
      </c>
      <c r="M54" s="977"/>
      <c r="N54" s="977"/>
      <c r="O54" s="977"/>
      <c r="P54" s="134" t="s">
        <v>260</v>
      </c>
    </row>
    <row r="55" spans="1:59" ht="5.0999999999999996" customHeight="1" x14ac:dyDescent="0.1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row>
    <row r="56" spans="1:59" ht="5.0999999999999996" customHeight="1" x14ac:dyDescent="0.15">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row>
    <row r="57" spans="1:59" ht="13.5" customHeight="1" x14ac:dyDescent="0.15">
      <c r="A57" s="134" t="s">
        <v>985</v>
      </c>
    </row>
    <row r="58" spans="1:59" ht="13.5" customHeight="1" x14ac:dyDescent="0.15">
      <c r="B58" s="134" t="s">
        <v>205</v>
      </c>
      <c r="M58" s="978"/>
      <c r="N58" s="978"/>
      <c r="O58" s="978"/>
      <c r="P58" s="134" t="s">
        <v>814</v>
      </c>
      <c r="AL58" s="134" t="s">
        <v>799</v>
      </c>
    </row>
    <row r="59" spans="1:59" ht="13.5" customHeight="1" x14ac:dyDescent="0.15">
      <c r="B59" s="134" t="s">
        <v>229</v>
      </c>
      <c r="M59" s="978"/>
      <c r="N59" s="978"/>
      <c r="O59" s="978"/>
      <c r="P59" s="134" t="s">
        <v>814</v>
      </c>
      <c r="AL59" s="134" t="s">
        <v>1236</v>
      </c>
    </row>
    <row r="60" spans="1:59" ht="5.0999999999999996" customHeight="1" x14ac:dyDescent="0.1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row>
    <row r="61" spans="1:59" ht="5.0999999999999996" customHeight="1" x14ac:dyDescent="0.15">
      <c r="A61" s="177"/>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L61" s="294"/>
      <c r="AM61" s="177"/>
      <c r="AN61" s="177"/>
      <c r="AO61" s="177"/>
      <c r="AP61" s="177"/>
      <c r="AQ61" s="177"/>
      <c r="AR61" s="177"/>
      <c r="AS61" s="177"/>
      <c r="AT61" s="177"/>
      <c r="AU61" s="177"/>
      <c r="AV61" s="177"/>
      <c r="AW61" s="177"/>
      <c r="AX61" s="177"/>
      <c r="AY61" s="177"/>
      <c r="AZ61" s="177"/>
      <c r="BA61" s="177"/>
      <c r="BB61" s="296"/>
      <c r="BC61" s="283"/>
    </row>
    <row r="62" spans="1:59" ht="13.5" customHeight="1" x14ac:dyDescent="0.15">
      <c r="A62" s="134" t="s">
        <v>986</v>
      </c>
      <c r="H62" s="230"/>
      <c r="J62" s="280"/>
      <c r="K62" s="230"/>
      <c r="N62" s="230"/>
      <c r="Q62" s="230"/>
      <c r="T62" s="230"/>
      <c r="W62" s="230"/>
      <c r="Z62" s="230"/>
      <c r="AC62" s="230"/>
      <c r="AL62" s="283"/>
      <c r="AM62" s="337" t="s">
        <v>17</v>
      </c>
      <c r="AN62" s="134" t="s">
        <v>732</v>
      </c>
      <c r="AP62" s="337" t="s">
        <v>17</v>
      </c>
      <c r="AQ62" s="134" t="s">
        <v>1144</v>
      </c>
      <c r="AS62" s="471" t="s">
        <v>17</v>
      </c>
      <c r="AT62" s="134" t="s">
        <v>1145</v>
      </c>
      <c r="AU62" s="337"/>
      <c r="AV62" s="471" t="s">
        <v>17</v>
      </c>
      <c r="AW62" s="134" t="s">
        <v>733</v>
      </c>
      <c r="AY62" s="471" t="s">
        <v>17</v>
      </c>
      <c r="AZ62" s="134" t="s">
        <v>734</v>
      </c>
      <c r="BB62" s="465"/>
      <c r="BC62" s="283"/>
    </row>
    <row r="63" spans="1:59" ht="13.5" customHeight="1" x14ac:dyDescent="0.15">
      <c r="B63" s="134" t="s">
        <v>815</v>
      </c>
      <c r="D63" s="282"/>
      <c r="E63" s="282"/>
      <c r="F63" s="282"/>
      <c r="H63" s="152" t="str">
        <f>IF($AM$62="■","電気、","")&amp;IF($AP$62="■","ガス(都市ｶﾞｽ)、","")&amp;IF($AS$62="■","ガス(ﾌﾟﾛﾊﾟﾝ)、","")&amp;IF($AV$62="■","給水、","")&amp;IF($AY$62="■","排水、","")&amp;IF($AM$63="■","換気、","")&amp;IF($AP$63="■","暖房、","")&amp;IF($AS$63="■","冷房、","")&amp;IF($AV$63="■","消火、","")&amp;IF($AY$63="■","排煙、","")&amp;IF($AM$64="■","浄化槽、","")&amp;IF($AP$64="■","煙突、","")&amp;IF($AS$64="■","昇降機、","")&amp;IF($AV$64="■","避雷針、","")&amp;IF($AY$64="■","住宅用火災警報器","")</f>
        <v/>
      </c>
      <c r="J63" s="280"/>
      <c r="K63" s="230"/>
      <c r="N63" s="230"/>
      <c r="Q63" s="230"/>
      <c r="T63" s="230"/>
      <c r="W63" s="230"/>
      <c r="X63" s="230"/>
      <c r="Z63" s="230"/>
      <c r="AC63" s="230"/>
      <c r="AL63" s="283"/>
      <c r="AM63" s="337" t="s">
        <v>17</v>
      </c>
      <c r="AN63" s="134" t="s">
        <v>735</v>
      </c>
      <c r="AP63" s="337" t="s">
        <v>17</v>
      </c>
      <c r="AQ63" s="134" t="s">
        <v>736</v>
      </c>
      <c r="AS63" s="471" t="s">
        <v>17</v>
      </c>
      <c r="AT63" s="134" t="s">
        <v>737</v>
      </c>
      <c r="AU63" s="337"/>
      <c r="AV63" s="471" t="s">
        <v>17</v>
      </c>
      <c r="AW63" s="134" t="s">
        <v>796</v>
      </c>
      <c r="AY63" s="471" t="s">
        <v>17</v>
      </c>
      <c r="AZ63" s="134" t="s">
        <v>738</v>
      </c>
      <c r="BB63" s="465"/>
      <c r="BC63" s="283"/>
    </row>
    <row r="64" spans="1:59" ht="13.5" customHeight="1" x14ac:dyDescent="0.15">
      <c r="D64" s="282"/>
      <c r="E64" s="282"/>
      <c r="F64" s="282"/>
      <c r="H64" s="944"/>
      <c r="I64" s="944"/>
      <c r="J64" s="944"/>
      <c r="K64" s="944"/>
      <c r="L64" s="944"/>
      <c r="M64" s="944"/>
      <c r="N64" s="944"/>
      <c r="O64" s="944"/>
      <c r="P64" s="944"/>
      <c r="Q64" s="944"/>
      <c r="R64" s="944"/>
      <c r="S64" s="944"/>
      <c r="T64" s="944"/>
      <c r="U64" s="944"/>
      <c r="V64" s="944"/>
      <c r="W64" s="944"/>
      <c r="X64" s="944"/>
      <c r="Y64" s="944"/>
      <c r="Z64" s="944"/>
      <c r="AA64" s="944"/>
      <c r="AB64" s="944"/>
      <c r="AC64" s="944"/>
      <c r="AD64" s="944"/>
      <c r="AE64" s="944"/>
      <c r="AF64" s="944"/>
      <c r="AG64" s="135"/>
      <c r="AL64" s="283"/>
      <c r="AM64" s="337" t="s">
        <v>17</v>
      </c>
      <c r="AN64" s="134" t="s">
        <v>797</v>
      </c>
      <c r="AO64" s="464"/>
      <c r="AP64" s="337" t="s">
        <v>17</v>
      </c>
      <c r="AQ64" s="152" t="s">
        <v>739</v>
      </c>
      <c r="AS64" s="471" t="s">
        <v>17</v>
      </c>
      <c r="AT64" s="134" t="s">
        <v>740</v>
      </c>
      <c r="AU64" s="337"/>
      <c r="AV64" s="471" t="s">
        <v>17</v>
      </c>
      <c r="AW64" s="134" t="s">
        <v>741</v>
      </c>
      <c r="AY64" s="471" t="s">
        <v>17</v>
      </c>
      <c r="AZ64" s="134" t="s">
        <v>963</v>
      </c>
      <c r="BB64" s="465"/>
      <c r="BC64" s="283"/>
      <c r="BF64" s="337"/>
      <c r="BG64" s="337"/>
    </row>
    <row r="65" spans="1:71" ht="5.0999999999999996" customHeight="1"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L65" s="338"/>
      <c r="AM65" s="137"/>
      <c r="AN65" s="137"/>
      <c r="AO65" s="137"/>
      <c r="AP65" s="137"/>
      <c r="AQ65" s="137"/>
      <c r="AR65" s="137"/>
      <c r="AS65" s="137"/>
      <c r="AT65" s="137"/>
      <c r="AU65" s="137"/>
      <c r="AV65" s="137"/>
      <c r="AW65" s="137"/>
      <c r="AX65" s="137"/>
      <c r="AY65" s="137"/>
      <c r="AZ65" s="137"/>
      <c r="BA65" s="137"/>
      <c r="BB65" s="466"/>
      <c r="BC65" s="283"/>
    </row>
    <row r="66" spans="1:71" ht="5.0999999999999996" customHeight="1" thickBot="1" x14ac:dyDescent="0.2">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71" ht="13.5" customHeight="1" thickTop="1" x14ac:dyDescent="0.15">
      <c r="AJ67" s="350"/>
      <c r="AK67" s="350"/>
    </row>
    <row r="68" spans="1:71" ht="5.25" customHeight="1" x14ac:dyDescent="0.15">
      <c r="A68" s="492"/>
      <c r="B68" s="492"/>
      <c r="C68" s="492"/>
      <c r="D68" s="492"/>
      <c r="E68" s="492"/>
      <c r="F68" s="492"/>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2"/>
      <c r="AI68" s="492"/>
      <c r="BS68" s="230">
        <v>1</v>
      </c>
    </row>
    <row r="69" spans="1:71" ht="13.5" customHeight="1" x14ac:dyDescent="0.15">
      <c r="A69" s="134" t="s">
        <v>1386</v>
      </c>
      <c r="BS69" s="230"/>
    </row>
    <row r="70" spans="1:71" ht="13.5" customHeight="1" x14ac:dyDescent="0.15">
      <c r="B70" s="134" t="s">
        <v>1346</v>
      </c>
      <c r="AL70" s="134" t="s">
        <v>816</v>
      </c>
      <c r="BS70" s="230">
        <v>2</v>
      </c>
    </row>
    <row r="71" spans="1:71" ht="13.5" customHeight="1" x14ac:dyDescent="0.15">
      <c r="B71" s="134" t="s">
        <v>817</v>
      </c>
      <c r="Z71" s="119" t="s">
        <v>17</v>
      </c>
      <c r="AA71" s="134" t="s">
        <v>230</v>
      </c>
      <c r="AC71" s="119" t="s">
        <v>17</v>
      </c>
      <c r="AD71" s="134" t="s">
        <v>231</v>
      </c>
      <c r="AM71" s="134" t="s">
        <v>818</v>
      </c>
      <c r="BS71" s="230">
        <v>3</v>
      </c>
    </row>
    <row r="72" spans="1:71" ht="13.5" customHeight="1" x14ac:dyDescent="0.15">
      <c r="B72" s="134" t="s">
        <v>1352</v>
      </c>
      <c r="AA72" s="230"/>
      <c r="AD72" s="230"/>
      <c r="BS72" s="230"/>
    </row>
    <row r="73" spans="1:71" ht="13.5" customHeight="1" x14ac:dyDescent="0.15">
      <c r="C73" s="119" t="s">
        <v>17</v>
      </c>
      <c r="D73" s="134" t="s">
        <v>1354</v>
      </c>
      <c r="AA73" s="230"/>
      <c r="AD73" s="230"/>
      <c r="BS73" s="230"/>
    </row>
    <row r="74" spans="1:71" ht="13.5" customHeight="1" x14ac:dyDescent="0.15">
      <c r="C74" s="119" t="s">
        <v>17</v>
      </c>
      <c r="D74" s="134" t="s">
        <v>1353</v>
      </c>
      <c r="AA74" s="230"/>
      <c r="AD74" s="230"/>
      <c r="BS74" s="230"/>
    </row>
    <row r="75" spans="1:71" ht="13.5" customHeight="1" x14ac:dyDescent="0.15">
      <c r="D75" s="289" t="s">
        <v>1355</v>
      </c>
      <c r="AA75" s="230"/>
      <c r="AD75" s="230"/>
      <c r="BS75" s="230"/>
    </row>
    <row r="76" spans="1:71" ht="13.5" customHeight="1" x14ac:dyDescent="0.15">
      <c r="E76" s="134" t="s">
        <v>1356</v>
      </c>
      <c r="Q76" s="949"/>
      <c r="R76" s="949"/>
      <c r="S76" s="949"/>
      <c r="T76" s="949"/>
      <c r="U76" s="949"/>
      <c r="V76" s="949"/>
      <c r="W76" s="949"/>
      <c r="AA76" s="230"/>
      <c r="AD76" s="230"/>
      <c r="BS76" s="230"/>
    </row>
    <row r="77" spans="1:71" ht="13.5" customHeight="1" x14ac:dyDescent="0.15">
      <c r="E77" s="134" t="s">
        <v>1357</v>
      </c>
      <c r="Q77" s="134" t="s">
        <v>165</v>
      </c>
      <c r="R77" s="949"/>
      <c r="S77" s="949"/>
      <c r="T77" s="949"/>
      <c r="U77" s="949"/>
      <c r="V77" s="949"/>
      <c r="W77" s="134" t="s">
        <v>160</v>
      </c>
      <c r="AA77" s="230"/>
      <c r="AD77" s="230"/>
      <c r="BS77" s="230"/>
    </row>
    <row r="78" spans="1:71" ht="13.5" customHeight="1" x14ac:dyDescent="0.15">
      <c r="B78" s="134" t="s">
        <v>1347</v>
      </c>
      <c r="G78" s="230"/>
      <c r="L78" s="230"/>
      <c r="Z78" s="119" t="s">
        <v>17</v>
      </c>
      <c r="AA78" s="134" t="s">
        <v>230</v>
      </c>
      <c r="AC78" s="119" t="s">
        <v>17</v>
      </c>
      <c r="AD78" s="134" t="s">
        <v>231</v>
      </c>
      <c r="BS78" s="230">
        <v>4</v>
      </c>
    </row>
    <row r="79" spans="1:71" ht="13.5" customHeight="1" x14ac:dyDescent="0.15">
      <c r="B79" s="134" t="s">
        <v>1348</v>
      </c>
      <c r="Z79" s="134" t="s">
        <v>165</v>
      </c>
      <c r="AA79" s="949"/>
      <c r="AB79" s="949"/>
      <c r="AC79" s="949"/>
      <c r="AD79" s="134" t="s">
        <v>160</v>
      </c>
      <c r="BS79" s="230" t="s">
        <v>914</v>
      </c>
    </row>
    <row r="80" spans="1:71" ht="13.5" customHeight="1" x14ac:dyDescent="0.15">
      <c r="B80" s="134" t="s">
        <v>1349</v>
      </c>
      <c r="Q80" s="134" t="s">
        <v>165</v>
      </c>
      <c r="R80" s="949"/>
      <c r="S80" s="949"/>
      <c r="T80" s="949"/>
      <c r="U80" s="949"/>
      <c r="V80" s="949"/>
      <c r="W80" s="949"/>
      <c r="X80" s="949"/>
      <c r="Y80" s="949"/>
      <c r="Z80" s="949"/>
      <c r="AA80" s="949"/>
      <c r="AB80" s="949"/>
      <c r="AC80" s="949"/>
      <c r="AD80" s="134" t="s">
        <v>160</v>
      </c>
      <c r="BS80" s="230" t="s">
        <v>915</v>
      </c>
    </row>
    <row r="81" spans="1:73" ht="13.5" customHeight="1" x14ac:dyDescent="0.15">
      <c r="B81" s="134" t="s">
        <v>1350</v>
      </c>
      <c r="R81" s="27"/>
      <c r="S81" s="27"/>
      <c r="T81" s="27"/>
      <c r="U81" s="27"/>
      <c r="V81" s="27"/>
      <c r="W81" s="27"/>
      <c r="X81" s="27"/>
      <c r="Y81" s="27"/>
      <c r="Z81" s="27"/>
      <c r="AA81" s="27"/>
      <c r="AB81" s="27"/>
      <c r="AC81" s="27"/>
    </row>
    <row r="82" spans="1:73" ht="13.5" customHeight="1" x14ac:dyDescent="0.15">
      <c r="H82" s="119" t="s">
        <v>17</v>
      </c>
      <c r="I82" s="134" t="s">
        <v>819</v>
      </c>
      <c r="R82" s="27"/>
      <c r="S82" s="27"/>
      <c r="T82" s="27"/>
      <c r="U82" s="27"/>
      <c r="V82" s="27"/>
      <c r="W82" s="27"/>
      <c r="X82" s="27"/>
      <c r="Y82" s="27"/>
      <c r="Z82" s="27"/>
      <c r="AA82" s="27"/>
      <c r="AB82" s="27"/>
      <c r="AC82" s="27"/>
    </row>
    <row r="83" spans="1:73" ht="13.5" customHeight="1" x14ac:dyDescent="0.15">
      <c r="H83" s="119" t="s">
        <v>17</v>
      </c>
      <c r="I83" s="134" t="s">
        <v>820</v>
      </c>
    </row>
    <row r="84" spans="1:73" ht="13.5" customHeight="1" x14ac:dyDescent="0.15">
      <c r="B84" s="134" t="s">
        <v>1351</v>
      </c>
      <c r="H84" s="230"/>
      <c r="I84" s="230"/>
      <c r="J84" s="230"/>
      <c r="K84" s="230"/>
      <c r="L84" s="230"/>
      <c r="M84" s="230"/>
      <c r="N84" s="230"/>
      <c r="O84" s="230"/>
      <c r="P84" s="230"/>
      <c r="Q84" s="134" t="s">
        <v>165</v>
      </c>
      <c r="R84" s="949"/>
      <c r="S84" s="949"/>
      <c r="T84" s="949"/>
      <c r="U84" s="949"/>
      <c r="V84" s="949"/>
      <c r="W84" s="949"/>
      <c r="X84" s="949"/>
      <c r="Y84" s="949"/>
      <c r="Z84" s="949"/>
      <c r="AA84" s="949"/>
      <c r="AB84" s="949"/>
      <c r="AC84" s="949"/>
      <c r="AD84" s="134" t="s">
        <v>160</v>
      </c>
    </row>
    <row r="85" spans="1:73" ht="5.0999999999999996" customHeight="1" x14ac:dyDescent="0.15">
      <c r="BS85" s="273"/>
      <c r="BT85" s="339"/>
      <c r="BU85" s="339"/>
    </row>
    <row r="86" spans="1:73" ht="5.0999999999999996" customHeight="1" x14ac:dyDescent="0.15">
      <c r="A86" s="177"/>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row>
    <row r="87" spans="1:73" ht="13.5" customHeight="1" x14ac:dyDescent="0.15">
      <c r="A87" s="134" t="s">
        <v>987</v>
      </c>
      <c r="J87" s="135" t="s">
        <v>821</v>
      </c>
      <c r="K87" s="948" t="s">
        <v>199</v>
      </c>
      <c r="L87" s="948"/>
      <c r="M87" s="948"/>
      <c r="N87" s="948"/>
      <c r="O87" s="948"/>
      <c r="P87" s="134" t="s">
        <v>822</v>
      </c>
      <c r="Q87" s="135" t="s">
        <v>821</v>
      </c>
      <c r="R87" s="969" t="s">
        <v>200</v>
      </c>
      <c r="S87" s="969"/>
      <c r="T87" s="969"/>
      <c r="U87" s="969"/>
      <c r="V87" s="969"/>
      <c r="W87" s="134" t="s">
        <v>822</v>
      </c>
      <c r="X87" s="135" t="s">
        <v>821</v>
      </c>
      <c r="Y87" s="948" t="s">
        <v>91</v>
      </c>
      <c r="Z87" s="948"/>
      <c r="AA87" s="948"/>
      <c r="AB87" s="948"/>
      <c r="AC87" s="948"/>
      <c r="AD87" s="134" t="s">
        <v>822</v>
      </c>
      <c r="AL87" s="134" t="s">
        <v>742</v>
      </c>
    </row>
    <row r="88" spans="1:73" ht="13.5" customHeight="1" x14ac:dyDescent="0.15">
      <c r="B88" s="134" t="s">
        <v>232</v>
      </c>
      <c r="F88" s="135" t="s">
        <v>821</v>
      </c>
      <c r="G88" s="341"/>
      <c r="H88" s="134" t="s">
        <v>260</v>
      </c>
      <c r="I88" s="134" t="s">
        <v>823</v>
      </c>
      <c r="J88" s="135" t="s">
        <v>824</v>
      </c>
      <c r="K88" s="953"/>
      <c r="L88" s="953"/>
      <c r="M88" s="953"/>
      <c r="N88" s="953"/>
      <c r="O88" s="953"/>
      <c r="P88" s="134" t="s">
        <v>823</v>
      </c>
      <c r="Q88" s="135" t="s">
        <v>824</v>
      </c>
      <c r="R88" s="953"/>
      <c r="S88" s="953"/>
      <c r="T88" s="953"/>
      <c r="U88" s="953"/>
      <c r="V88" s="953"/>
      <c r="W88" s="134" t="s">
        <v>823</v>
      </c>
      <c r="X88" s="135" t="s">
        <v>824</v>
      </c>
      <c r="Y88" s="961" t="str">
        <f t="shared" ref="Y88:Y93" si="0">IF(K88+R88=0,"",K88+R88)</f>
        <v/>
      </c>
      <c r="Z88" s="961"/>
      <c r="AA88" s="961"/>
      <c r="AB88" s="961"/>
      <c r="AC88" s="961"/>
      <c r="AD88" s="134" t="s">
        <v>823</v>
      </c>
      <c r="AE88" s="134" t="s">
        <v>825</v>
      </c>
      <c r="AJ88" s="199"/>
      <c r="AK88" s="199"/>
      <c r="AM88" s="134" t="s">
        <v>743</v>
      </c>
      <c r="AN88" s="134" t="s">
        <v>744</v>
      </c>
    </row>
    <row r="89" spans="1:73" ht="13.5" customHeight="1" x14ac:dyDescent="0.15">
      <c r="F89" s="135" t="s">
        <v>824</v>
      </c>
      <c r="G89" s="341"/>
      <c r="H89" s="134" t="s">
        <v>260</v>
      </c>
      <c r="I89" s="134" t="s">
        <v>823</v>
      </c>
      <c r="J89" s="135" t="s">
        <v>824</v>
      </c>
      <c r="K89" s="953"/>
      <c r="L89" s="953"/>
      <c r="M89" s="953"/>
      <c r="N89" s="953"/>
      <c r="O89" s="953"/>
      <c r="P89" s="134" t="s">
        <v>823</v>
      </c>
      <c r="Q89" s="135" t="s">
        <v>824</v>
      </c>
      <c r="R89" s="953"/>
      <c r="S89" s="953"/>
      <c r="T89" s="953"/>
      <c r="U89" s="953"/>
      <c r="V89" s="953"/>
      <c r="W89" s="134" t="s">
        <v>823</v>
      </c>
      <c r="X89" s="135" t="s">
        <v>824</v>
      </c>
      <c r="Y89" s="961" t="str">
        <f t="shared" si="0"/>
        <v/>
      </c>
      <c r="Z89" s="961"/>
      <c r="AA89" s="961"/>
      <c r="AB89" s="961"/>
      <c r="AC89" s="961"/>
      <c r="AD89" s="134" t="s">
        <v>823</v>
      </c>
      <c r="AE89" s="134" t="s">
        <v>825</v>
      </c>
      <c r="AN89" s="134" t="s">
        <v>745</v>
      </c>
    </row>
    <row r="90" spans="1:73" ht="13.5" customHeight="1" x14ac:dyDescent="0.15">
      <c r="F90" s="135" t="s">
        <v>824</v>
      </c>
      <c r="G90" s="341"/>
      <c r="H90" s="134" t="s">
        <v>260</v>
      </c>
      <c r="I90" s="134" t="s">
        <v>823</v>
      </c>
      <c r="J90" s="135" t="s">
        <v>824</v>
      </c>
      <c r="K90" s="953"/>
      <c r="L90" s="953"/>
      <c r="M90" s="953"/>
      <c r="N90" s="953"/>
      <c r="O90" s="953"/>
      <c r="P90" s="134" t="s">
        <v>823</v>
      </c>
      <c r="Q90" s="135" t="s">
        <v>824</v>
      </c>
      <c r="R90" s="953"/>
      <c r="S90" s="953"/>
      <c r="T90" s="953"/>
      <c r="U90" s="953"/>
      <c r="V90" s="953"/>
      <c r="W90" s="134" t="s">
        <v>823</v>
      </c>
      <c r="X90" s="135" t="s">
        <v>824</v>
      </c>
      <c r="Y90" s="961" t="str">
        <f t="shared" si="0"/>
        <v/>
      </c>
      <c r="Z90" s="961"/>
      <c r="AA90" s="961"/>
      <c r="AB90" s="961"/>
      <c r="AC90" s="961"/>
      <c r="AD90" s="134" t="s">
        <v>823</v>
      </c>
      <c r="AE90" s="134" t="s">
        <v>825</v>
      </c>
      <c r="AN90" s="134" t="s">
        <v>746</v>
      </c>
    </row>
    <row r="91" spans="1:73" ht="13.5" customHeight="1" x14ac:dyDescent="0.15">
      <c r="F91" s="135" t="s">
        <v>13</v>
      </c>
      <c r="G91" s="341"/>
      <c r="H91" s="134" t="s">
        <v>260</v>
      </c>
      <c r="I91" s="134" t="s">
        <v>16</v>
      </c>
      <c r="J91" s="135" t="s">
        <v>13</v>
      </c>
      <c r="K91" s="953"/>
      <c r="L91" s="953"/>
      <c r="M91" s="953"/>
      <c r="N91" s="953"/>
      <c r="O91" s="953"/>
      <c r="P91" s="134" t="s">
        <v>16</v>
      </c>
      <c r="Q91" s="135" t="s">
        <v>13</v>
      </c>
      <c r="R91" s="953"/>
      <c r="S91" s="953"/>
      <c r="T91" s="953"/>
      <c r="U91" s="953"/>
      <c r="V91" s="953"/>
      <c r="W91" s="134" t="s">
        <v>16</v>
      </c>
      <c r="X91" s="135" t="s">
        <v>13</v>
      </c>
      <c r="Y91" s="961" t="str">
        <f t="shared" si="0"/>
        <v/>
      </c>
      <c r="Z91" s="961"/>
      <c r="AA91" s="961"/>
      <c r="AB91" s="961"/>
      <c r="AC91" s="961"/>
      <c r="AD91" s="134" t="s">
        <v>16</v>
      </c>
      <c r="AE91" s="134" t="s">
        <v>49</v>
      </c>
      <c r="BS91" s="273"/>
      <c r="BT91" s="339"/>
      <c r="BU91" s="339"/>
    </row>
    <row r="92" spans="1:73" ht="13.5" customHeight="1" x14ac:dyDescent="0.15">
      <c r="F92" s="135" t="s">
        <v>824</v>
      </c>
      <c r="G92" s="341"/>
      <c r="H92" s="134" t="s">
        <v>260</v>
      </c>
      <c r="I92" s="134" t="s">
        <v>823</v>
      </c>
      <c r="J92" s="135" t="s">
        <v>824</v>
      </c>
      <c r="K92" s="953"/>
      <c r="L92" s="953"/>
      <c r="M92" s="953"/>
      <c r="N92" s="953"/>
      <c r="O92" s="953"/>
      <c r="P92" s="134" t="s">
        <v>823</v>
      </c>
      <c r="Q92" s="135" t="s">
        <v>824</v>
      </c>
      <c r="R92" s="953"/>
      <c r="S92" s="953"/>
      <c r="T92" s="953"/>
      <c r="U92" s="953"/>
      <c r="V92" s="953"/>
      <c r="W92" s="134" t="s">
        <v>823</v>
      </c>
      <c r="X92" s="135" t="s">
        <v>824</v>
      </c>
      <c r="Y92" s="961" t="str">
        <f t="shared" si="0"/>
        <v/>
      </c>
      <c r="Z92" s="961"/>
      <c r="AA92" s="961"/>
      <c r="AB92" s="961"/>
      <c r="AC92" s="961"/>
      <c r="AD92" s="134" t="s">
        <v>823</v>
      </c>
      <c r="AE92" s="134" t="s">
        <v>825</v>
      </c>
    </row>
    <row r="93" spans="1:73" ht="13.5" customHeight="1" x14ac:dyDescent="0.15">
      <c r="F93" s="135" t="s">
        <v>824</v>
      </c>
      <c r="G93" s="341"/>
      <c r="H93" s="134" t="s">
        <v>260</v>
      </c>
      <c r="I93" s="134" t="s">
        <v>823</v>
      </c>
      <c r="J93" s="135" t="s">
        <v>824</v>
      </c>
      <c r="K93" s="953"/>
      <c r="L93" s="953"/>
      <c r="M93" s="953"/>
      <c r="N93" s="953"/>
      <c r="O93" s="953"/>
      <c r="P93" s="134" t="s">
        <v>823</v>
      </c>
      <c r="Q93" s="135" t="s">
        <v>824</v>
      </c>
      <c r="R93" s="953"/>
      <c r="S93" s="953"/>
      <c r="T93" s="953"/>
      <c r="U93" s="953"/>
      <c r="V93" s="953"/>
      <c r="W93" s="134" t="s">
        <v>823</v>
      </c>
      <c r="X93" s="135" t="s">
        <v>824</v>
      </c>
      <c r="Y93" s="961" t="str">
        <f t="shared" si="0"/>
        <v/>
      </c>
      <c r="Z93" s="961"/>
      <c r="AA93" s="961"/>
      <c r="AB93" s="961"/>
      <c r="AC93" s="961"/>
      <c r="AD93" s="134" t="s">
        <v>823</v>
      </c>
      <c r="AE93" s="134" t="s">
        <v>825</v>
      </c>
    </row>
    <row r="94" spans="1:73" ht="13.5" customHeight="1" x14ac:dyDescent="0.15">
      <c r="B94" s="134" t="s">
        <v>233</v>
      </c>
      <c r="J94" s="135" t="s">
        <v>824</v>
      </c>
      <c r="K94" s="961">
        <f>SUM(K88:O93)</f>
        <v>0</v>
      </c>
      <c r="L94" s="961"/>
      <c r="M94" s="961"/>
      <c r="N94" s="961"/>
      <c r="O94" s="961"/>
      <c r="P94" s="134" t="s">
        <v>823</v>
      </c>
      <c r="Q94" s="135" t="s">
        <v>824</v>
      </c>
      <c r="R94" s="961" t="str">
        <f>IF(SUM(R88:R93)=0,"",SUM(R88:R93))</f>
        <v/>
      </c>
      <c r="S94" s="961"/>
      <c r="T94" s="961"/>
      <c r="U94" s="961"/>
      <c r="V94" s="961"/>
      <c r="W94" s="134" t="s">
        <v>823</v>
      </c>
      <c r="X94" s="135" t="s">
        <v>824</v>
      </c>
      <c r="Y94" s="961">
        <f>SUM(Y88:AC93)</f>
        <v>0</v>
      </c>
      <c r="Z94" s="961"/>
      <c r="AA94" s="961"/>
      <c r="AB94" s="961"/>
      <c r="AC94" s="961"/>
      <c r="AD94" s="134" t="s">
        <v>823</v>
      </c>
      <c r="AE94" s="134" t="s">
        <v>825</v>
      </c>
    </row>
    <row r="95" spans="1:73" ht="5.0999999999999996" customHeight="1" x14ac:dyDescent="0.1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row>
    <row r="96" spans="1:73" ht="5.0999999999999996" customHeight="1" x14ac:dyDescent="0.15">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row>
    <row r="97" spans="1:73" ht="13.5" customHeight="1" x14ac:dyDescent="0.15">
      <c r="A97" s="134" t="s">
        <v>988</v>
      </c>
      <c r="G97" s="136"/>
      <c r="H97" s="136"/>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L97" s="134" t="s">
        <v>1017</v>
      </c>
    </row>
    <row r="98" spans="1:73" ht="13.5" customHeight="1" x14ac:dyDescent="0.15">
      <c r="G98" s="136"/>
      <c r="H98" s="136"/>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5"/>
      <c r="AL98" s="134" t="s">
        <v>1018</v>
      </c>
      <c r="BS98" s="273"/>
      <c r="BT98" s="339"/>
      <c r="BU98" s="339"/>
    </row>
    <row r="99" spans="1:73" ht="5.0999999999999996" customHeight="1" x14ac:dyDescent="0.1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row>
    <row r="100" spans="1:73" ht="5.0999999999999996" customHeight="1" x14ac:dyDescent="0.15">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row>
    <row r="101" spans="1:73" ht="13.5" customHeight="1" x14ac:dyDescent="0.15">
      <c r="A101" s="134" t="s">
        <v>989</v>
      </c>
      <c r="G101" s="136"/>
      <c r="H101" s="136"/>
      <c r="I101" s="945"/>
      <c r="J101" s="945"/>
      <c r="K101" s="945"/>
      <c r="L101" s="945"/>
      <c r="M101" s="945"/>
      <c r="N101" s="945"/>
      <c r="O101" s="945"/>
      <c r="P101" s="945"/>
      <c r="Q101" s="945"/>
      <c r="R101" s="945"/>
      <c r="S101" s="945"/>
      <c r="T101" s="945"/>
      <c r="U101" s="945"/>
      <c r="V101" s="945"/>
      <c r="W101" s="945"/>
      <c r="X101" s="945"/>
      <c r="Y101" s="945"/>
      <c r="Z101" s="945"/>
      <c r="AA101" s="945"/>
      <c r="AB101" s="945"/>
      <c r="AC101" s="945"/>
      <c r="AD101" s="945"/>
      <c r="AE101" s="945"/>
      <c r="AF101" s="945"/>
      <c r="AG101" s="945"/>
      <c r="AH101" s="945"/>
      <c r="AI101" s="945"/>
      <c r="AL101" s="134" t="s">
        <v>748</v>
      </c>
    </row>
    <row r="102" spans="1:73" ht="13.5" customHeight="1" x14ac:dyDescent="0.15">
      <c r="G102" s="136"/>
      <c r="H102" s="136"/>
      <c r="I102" s="945"/>
      <c r="J102" s="945"/>
      <c r="K102" s="945"/>
      <c r="L102" s="945"/>
      <c r="M102" s="945"/>
      <c r="N102" s="945"/>
      <c r="O102" s="945"/>
      <c r="P102" s="945"/>
      <c r="Q102" s="945"/>
      <c r="R102" s="945"/>
      <c r="S102" s="945"/>
      <c r="T102" s="945"/>
      <c r="U102" s="945"/>
      <c r="V102" s="945"/>
      <c r="W102" s="945"/>
      <c r="X102" s="945"/>
      <c r="Y102" s="945"/>
      <c r="Z102" s="945"/>
      <c r="AA102" s="945"/>
      <c r="AB102" s="945"/>
      <c r="AC102" s="945"/>
      <c r="AD102" s="945"/>
      <c r="AE102" s="945"/>
      <c r="AF102" s="945"/>
      <c r="AG102" s="945"/>
      <c r="AH102" s="945"/>
      <c r="AI102" s="945"/>
      <c r="BS102" s="273"/>
      <c r="BT102" s="339"/>
      <c r="BU102" s="339"/>
    </row>
    <row r="103" spans="1:73" ht="5.0999999999999996" customHeight="1" x14ac:dyDescent="0.1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row>
    <row r="104" spans="1:73" ht="5.0999999999999996" customHeight="1" x14ac:dyDescent="0.15">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row>
    <row r="105" spans="1:73" ht="13.5" customHeight="1" x14ac:dyDescent="0.15">
      <c r="A105" s="134" t="s">
        <v>990</v>
      </c>
      <c r="G105" s="136"/>
      <c r="H105" s="136"/>
      <c r="I105" s="945"/>
      <c r="J105" s="945"/>
      <c r="K105" s="945"/>
      <c r="L105" s="945"/>
      <c r="M105" s="945"/>
      <c r="N105" s="945"/>
      <c r="O105" s="945"/>
      <c r="P105" s="945"/>
      <c r="Q105" s="945"/>
      <c r="R105" s="945"/>
      <c r="S105" s="945"/>
      <c r="T105" s="945"/>
      <c r="U105" s="945"/>
      <c r="V105" s="945"/>
      <c r="W105" s="945"/>
      <c r="X105" s="945"/>
      <c r="Y105" s="945"/>
      <c r="Z105" s="945"/>
      <c r="AA105" s="945"/>
      <c r="AB105" s="945"/>
      <c r="AC105" s="945"/>
      <c r="AD105" s="945"/>
      <c r="AE105" s="945"/>
      <c r="AF105" s="945"/>
      <c r="AG105" s="945"/>
      <c r="AH105" s="945"/>
      <c r="AI105" s="945"/>
      <c r="AL105" s="134" t="s">
        <v>748</v>
      </c>
    </row>
    <row r="106" spans="1:73" ht="13.5" customHeight="1" x14ac:dyDescent="0.15">
      <c r="G106" s="136"/>
      <c r="H106" s="136"/>
      <c r="I106" s="945"/>
      <c r="J106" s="945"/>
      <c r="K106" s="945"/>
      <c r="L106" s="945"/>
      <c r="M106" s="945"/>
      <c r="N106" s="945"/>
      <c r="O106" s="945"/>
      <c r="P106" s="945"/>
      <c r="Q106" s="945"/>
      <c r="R106" s="945"/>
      <c r="S106" s="945"/>
      <c r="T106" s="945"/>
      <c r="U106" s="945"/>
      <c r="V106" s="945"/>
      <c r="W106" s="945"/>
      <c r="X106" s="945"/>
      <c r="Y106" s="945"/>
      <c r="Z106" s="945"/>
      <c r="AA106" s="945"/>
      <c r="AB106" s="945"/>
      <c r="AC106" s="945"/>
      <c r="AD106" s="945"/>
      <c r="AE106" s="945"/>
      <c r="AF106" s="945"/>
      <c r="AG106" s="945"/>
      <c r="AH106" s="945"/>
      <c r="AI106" s="945"/>
      <c r="BS106" s="273"/>
      <c r="BT106" s="339"/>
      <c r="BU106" s="339"/>
    </row>
    <row r="107" spans="1:73" ht="5.0999999999999996"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73" ht="5.0999999999999996"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73" ht="13.5" customHeight="1" x14ac:dyDescent="0.15">
      <c r="A109" s="134" t="s">
        <v>991</v>
      </c>
      <c r="I109" s="976"/>
      <c r="J109" s="976"/>
      <c r="K109" s="976"/>
      <c r="L109" s="134" t="s">
        <v>826</v>
      </c>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L109" s="134" t="s">
        <v>747</v>
      </c>
    </row>
    <row r="110" spans="1:73" ht="5.0999999999999996" customHeight="1" x14ac:dyDescent="0.1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row>
    <row r="111" spans="1:73" ht="5.0999999999999996" customHeight="1" x14ac:dyDescent="0.1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row>
    <row r="112" spans="1:73" ht="13.5" customHeight="1" x14ac:dyDescent="0.15">
      <c r="A112" s="134" t="s">
        <v>992</v>
      </c>
      <c r="I112" s="944"/>
      <c r="J112" s="944"/>
      <c r="K112" s="944"/>
      <c r="L112" s="944"/>
      <c r="M112" s="944"/>
      <c r="N112" s="944"/>
      <c r="O112" s="944"/>
      <c r="P112" s="944"/>
      <c r="Q112" s="27"/>
      <c r="AL112" s="134" t="s">
        <v>800</v>
      </c>
    </row>
    <row r="113" spans="1:82" ht="5.0999999999999996"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V113" s="284"/>
      <c r="BW113" s="284"/>
      <c r="BX113" s="284"/>
      <c r="BY113" s="284"/>
      <c r="BZ113" s="284"/>
      <c r="CA113" s="284"/>
      <c r="CB113" s="284"/>
      <c r="CC113" s="284"/>
      <c r="CD113" s="284"/>
    </row>
    <row r="114" spans="1:82" ht="5.0999999999999996"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82" ht="13.5" customHeight="1" x14ac:dyDescent="0.15">
      <c r="A115" s="134" t="s">
        <v>216</v>
      </c>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3"/>
      <c r="AH115" s="973"/>
      <c r="AI115" s="973"/>
    </row>
    <row r="116" spans="1:82" ht="13.5" customHeight="1" x14ac:dyDescent="0.15">
      <c r="I116" s="973"/>
      <c r="J116" s="973"/>
      <c r="K116" s="973"/>
      <c r="L116" s="973"/>
      <c r="M116" s="973"/>
      <c r="N116" s="973"/>
      <c r="O116" s="973"/>
      <c r="P116" s="973"/>
      <c r="Q116" s="973"/>
      <c r="R116" s="973"/>
      <c r="S116" s="973"/>
      <c r="T116" s="973"/>
      <c r="U116" s="973"/>
      <c r="V116" s="973"/>
      <c r="W116" s="973"/>
      <c r="X116" s="973"/>
      <c r="Y116" s="973"/>
      <c r="Z116" s="973"/>
      <c r="AA116" s="973"/>
      <c r="AB116" s="973"/>
      <c r="AC116" s="973"/>
      <c r="AD116" s="973"/>
      <c r="AE116" s="973"/>
      <c r="AF116" s="973"/>
      <c r="AG116" s="973"/>
      <c r="AH116" s="973"/>
      <c r="AI116" s="973"/>
      <c r="BS116" s="273"/>
      <c r="BT116" s="339"/>
      <c r="BU116" s="339"/>
    </row>
    <row r="117" spans="1:82" ht="13.5" customHeight="1" x14ac:dyDescent="0.15">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3"/>
      <c r="AH117" s="973"/>
      <c r="AI117" s="973"/>
      <c r="BS117" s="273"/>
      <c r="BT117" s="339"/>
      <c r="BU117" s="339"/>
    </row>
    <row r="118" spans="1:82" ht="13.5" customHeight="1" x14ac:dyDescent="0.15">
      <c r="I118" s="973"/>
      <c r="J118" s="973"/>
      <c r="K118" s="973"/>
      <c r="L118" s="973"/>
      <c r="M118" s="973"/>
      <c r="N118" s="973"/>
      <c r="O118" s="973"/>
      <c r="P118" s="973"/>
      <c r="Q118" s="973"/>
      <c r="R118" s="973"/>
      <c r="S118" s="973"/>
      <c r="T118" s="973"/>
      <c r="U118" s="973"/>
      <c r="V118" s="973"/>
      <c r="W118" s="973"/>
      <c r="X118" s="973"/>
      <c r="Y118" s="973"/>
      <c r="Z118" s="973"/>
      <c r="AA118" s="973"/>
      <c r="AB118" s="973"/>
      <c r="AC118" s="973"/>
      <c r="AD118" s="973"/>
      <c r="AE118" s="973"/>
      <c r="AF118" s="973"/>
      <c r="AG118" s="973"/>
      <c r="AH118" s="973"/>
      <c r="AI118" s="973"/>
      <c r="BS118" s="273"/>
      <c r="BT118" s="339"/>
      <c r="BU118" s="339"/>
    </row>
    <row r="119" spans="1:82" ht="5.0999999999999996"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82" ht="5.0999999999999996"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82" ht="13.5" customHeight="1" x14ac:dyDescent="0.15">
      <c r="A121" s="134" t="s">
        <v>217</v>
      </c>
      <c r="I121" s="974"/>
      <c r="J121" s="974"/>
      <c r="K121" s="974"/>
      <c r="L121" s="974"/>
      <c r="M121" s="974"/>
      <c r="N121" s="974"/>
      <c r="O121" s="974"/>
      <c r="P121" s="974"/>
      <c r="Q121" s="974"/>
      <c r="R121" s="974"/>
      <c r="S121" s="974"/>
      <c r="T121" s="974"/>
      <c r="U121" s="974"/>
      <c r="V121" s="974"/>
      <c r="W121" s="974"/>
      <c r="X121" s="974"/>
      <c r="Y121" s="974"/>
      <c r="Z121" s="974"/>
      <c r="AA121" s="974"/>
      <c r="AB121" s="974"/>
      <c r="AC121" s="974"/>
      <c r="AD121" s="974"/>
      <c r="AE121" s="974"/>
      <c r="AF121" s="974"/>
      <c r="AG121" s="974"/>
      <c r="AH121" s="974"/>
      <c r="AI121" s="974"/>
    </row>
    <row r="122" spans="1:82" ht="13.5" customHeight="1" x14ac:dyDescent="0.15">
      <c r="I122" s="974"/>
      <c r="J122" s="974"/>
      <c r="K122" s="974"/>
      <c r="L122" s="974"/>
      <c r="M122" s="974"/>
      <c r="N122" s="974"/>
      <c r="O122" s="974"/>
      <c r="P122" s="974"/>
      <c r="Q122" s="974"/>
      <c r="R122" s="974"/>
      <c r="S122" s="974"/>
      <c r="T122" s="974"/>
      <c r="U122" s="974"/>
      <c r="V122" s="974"/>
      <c r="W122" s="974"/>
      <c r="X122" s="974"/>
      <c r="Y122" s="974"/>
      <c r="Z122" s="974"/>
      <c r="AA122" s="974"/>
      <c r="AB122" s="974"/>
      <c r="AC122" s="974"/>
      <c r="AD122" s="974"/>
      <c r="AE122" s="974"/>
      <c r="AF122" s="974"/>
      <c r="AG122" s="974"/>
      <c r="AH122" s="974"/>
      <c r="AI122" s="974"/>
    </row>
    <row r="123" spans="1:82" ht="13.5" customHeight="1" x14ac:dyDescent="0.15">
      <c r="D123" s="136"/>
      <c r="E123" s="136"/>
      <c r="F123" s="136"/>
      <c r="G123" s="136"/>
      <c r="H123" s="136"/>
      <c r="I123" s="974"/>
      <c r="J123" s="974"/>
      <c r="K123" s="974"/>
      <c r="L123" s="974"/>
      <c r="M123" s="974"/>
      <c r="N123" s="974"/>
      <c r="O123" s="974"/>
      <c r="P123" s="974"/>
      <c r="Q123" s="974"/>
      <c r="R123" s="974"/>
      <c r="S123" s="974"/>
      <c r="T123" s="974"/>
      <c r="U123" s="974"/>
      <c r="V123" s="974"/>
      <c r="W123" s="974"/>
      <c r="X123" s="974"/>
      <c r="Y123" s="974"/>
      <c r="Z123" s="974"/>
      <c r="AA123" s="974"/>
      <c r="AB123" s="974"/>
      <c r="AC123" s="974"/>
      <c r="AD123" s="974"/>
      <c r="AE123" s="974"/>
      <c r="AF123" s="974"/>
      <c r="AG123" s="974"/>
      <c r="AH123" s="974"/>
      <c r="AI123" s="974"/>
    </row>
    <row r="124" spans="1:82" ht="13.5" customHeight="1" x14ac:dyDescent="0.15">
      <c r="D124" s="136"/>
      <c r="E124" s="136"/>
      <c r="F124" s="136"/>
      <c r="G124" s="136"/>
      <c r="H124" s="136"/>
      <c r="I124" s="974"/>
      <c r="J124" s="974"/>
      <c r="K124" s="974"/>
      <c r="L124" s="974"/>
      <c r="M124" s="974"/>
      <c r="N124" s="974"/>
      <c r="O124" s="974"/>
      <c r="P124" s="974"/>
      <c r="Q124" s="974"/>
      <c r="R124" s="974"/>
      <c r="S124" s="974"/>
      <c r="T124" s="974"/>
      <c r="U124" s="974"/>
      <c r="V124" s="974"/>
      <c r="W124" s="974"/>
      <c r="X124" s="974"/>
      <c r="Y124" s="974"/>
      <c r="Z124" s="974"/>
      <c r="AA124" s="974"/>
      <c r="AB124" s="974"/>
      <c r="AC124" s="974"/>
      <c r="AD124" s="974"/>
      <c r="AE124" s="974"/>
      <c r="AF124" s="974"/>
      <c r="AG124" s="974"/>
      <c r="AH124" s="974"/>
      <c r="AI124" s="974"/>
    </row>
    <row r="125" spans="1:82" ht="5.0999999999999996" customHeight="1" x14ac:dyDescent="0.15">
      <c r="A125" s="137"/>
      <c r="B125" s="137"/>
      <c r="C125" s="137"/>
      <c r="D125" s="285"/>
      <c r="E125" s="285"/>
      <c r="F125" s="285"/>
      <c r="G125" s="285"/>
      <c r="H125" s="285"/>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row>
    <row r="126" spans="1:82" ht="6.4" customHeight="1" thickBot="1" x14ac:dyDescent="0.2">
      <c r="A126" s="177"/>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352"/>
      <c r="AK126" s="352"/>
    </row>
    <row r="127" spans="1:82" ht="13.5" thickTop="1" x14ac:dyDescent="0.15">
      <c r="AI127" s="351"/>
    </row>
    <row r="128" spans="1:82" x14ac:dyDescent="0.15">
      <c r="AI128" s="351"/>
    </row>
    <row r="130" spans="71:73" ht="13.5" x14ac:dyDescent="0.15">
      <c r="BS130" s="273"/>
      <c r="BT130" s="340"/>
      <c r="BU130" s="339"/>
    </row>
    <row r="131" spans="71:73" ht="13.5" x14ac:dyDescent="0.15">
      <c r="BS131" s="273"/>
      <c r="BT131" s="339"/>
      <c r="BU131" s="339"/>
    </row>
    <row r="132" spans="71:73" ht="13.5" x14ac:dyDescent="0.15">
      <c r="BS132" s="273"/>
      <c r="BT132" s="339"/>
      <c r="BU132" s="339"/>
    </row>
    <row r="133" spans="71:73" ht="13.5" x14ac:dyDescent="0.15">
      <c r="BS133" s="273"/>
      <c r="BT133" s="339"/>
      <c r="BU133" s="339"/>
    </row>
    <row r="134" spans="71:73" ht="13.5" x14ac:dyDescent="0.15">
      <c r="BS134" s="273"/>
      <c r="BT134" s="339"/>
      <c r="BU134" s="339"/>
    </row>
    <row r="135" spans="71:73" ht="13.5" x14ac:dyDescent="0.15">
      <c r="BS135" s="273"/>
      <c r="BT135" s="339"/>
      <c r="BU135" s="339"/>
    </row>
    <row r="136" spans="71:73" ht="13.5" x14ac:dyDescent="0.15">
      <c r="BS136" s="273"/>
      <c r="BT136" s="339"/>
      <c r="BU136" s="339"/>
    </row>
    <row r="137" spans="71:73" ht="13.5" x14ac:dyDescent="0.15">
      <c r="BS137" s="273"/>
      <c r="BT137" s="339"/>
      <c r="BU137" s="339"/>
    </row>
    <row r="138" spans="71:73" ht="13.5" x14ac:dyDescent="0.15">
      <c r="BS138" s="273"/>
      <c r="BT138" s="339"/>
      <c r="BU138" s="339"/>
    </row>
    <row r="139" spans="71:73" ht="13.5" x14ac:dyDescent="0.15">
      <c r="BS139" s="273"/>
      <c r="BT139" s="339"/>
      <c r="BU139" s="339"/>
    </row>
    <row r="140" spans="71:73" ht="13.5" x14ac:dyDescent="0.15">
      <c r="BS140" s="273"/>
      <c r="BT140" s="339"/>
      <c r="BU140" s="339"/>
    </row>
    <row r="141" spans="71:73" ht="13.5" x14ac:dyDescent="0.15">
      <c r="BS141" s="273"/>
      <c r="BT141" s="339"/>
      <c r="BU141" s="339"/>
    </row>
    <row r="142" spans="71:73" ht="13.5" x14ac:dyDescent="0.15">
      <c r="BS142" s="273"/>
      <c r="BT142" s="339"/>
      <c r="BU142" s="339"/>
    </row>
    <row r="143" spans="71:73" ht="13.5" x14ac:dyDescent="0.15">
      <c r="BS143" s="273"/>
      <c r="BT143" s="342"/>
      <c r="BU143" s="339"/>
    </row>
    <row r="144" spans="71:73" ht="13.5" x14ac:dyDescent="0.15">
      <c r="BS144" s="273"/>
      <c r="BT144" s="339"/>
      <c r="BU144" s="339"/>
    </row>
    <row r="145" spans="71:73" ht="13.5" x14ac:dyDescent="0.15">
      <c r="BS145" s="273"/>
      <c r="BT145" s="339"/>
      <c r="BU145" s="339"/>
    </row>
    <row r="146" spans="71:73" ht="13.5" x14ac:dyDescent="0.15">
      <c r="BS146" s="273"/>
      <c r="BT146" s="339"/>
      <c r="BU146" s="339"/>
    </row>
    <row r="147" spans="71:73" ht="13.5" x14ac:dyDescent="0.15">
      <c r="BS147" s="273"/>
      <c r="BT147" s="339"/>
      <c r="BU147" s="339"/>
    </row>
    <row r="148" spans="71:73" ht="13.5" x14ac:dyDescent="0.15">
      <c r="BS148" s="273"/>
      <c r="BT148" s="339"/>
      <c r="BU148" s="339"/>
    </row>
    <row r="149" spans="71:73" ht="13.5" x14ac:dyDescent="0.15">
      <c r="BS149" s="273"/>
      <c r="BT149" s="339"/>
      <c r="BU149" s="339"/>
    </row>
    <row r="150" spans="71:73" ht="13.5" x14ac:dyDescent="0.15">
      <c r="BS150" s="273"/>
      <c r="BT150" s="339"/>
      <c r="BU150" s="339"/>
    </row>
    <row r="151" spans="71:73" ht="13.5" x14ac:dyDescent="0.15">
      <c r="BS151" s="273"/>
      <c r="BT151" s="339"/>
      <c r="BU151" s="339"/>
    </row>
    <row r="152" spans="71:73" ht="13.5" x14ac:dyDescent="0.15">
      <c r="BS152" s="273"/>
      <c r="BT152" s="339"/>
      <c r="BU152" s="339"/>
    </row>
    <row r="153" spans="71:73" ht="13.5" x14ac:dyDescent="0.15">
      <c r="BS153" s="273"/>
      <c r="BT153" s="339"/>
      <c r="BU153" s="339"/>
    </row>
    <row r="154" spans="71:73" ht="13.5" x14ac:dyDescent="0.15">
      <c r="BS154" s="273"/>
      <c r="BT154" s="339"/>
      <c r="BU154" s="339"/>
    </row>
    <row r="155" spans="71:73" ht="13.5" x14ac:dyDescent="0.15">
      <c r="BS155" s="273"/>
      <c r="BT155" s="339"/>
      <c r="BU155" s="339"/>
    </row>
    <row r="156" spans="71:73" ht="13.5" x14ac:dyDescent="0.15">
      <c r="BS156" s="273"/>
      <c r="BT156" s="339"/>
      <c r="BU156" s="339"/>
    </row>
    <row r="157" spans="71:73" ht="13.5" x14ac:dyDescent="0.15">
      <c r="BS157" s="273"/>
      <c r="BT157" s="342"/>
    </row>
    <row r="158" spans="71:73" ht="13.5" x14ac:dyDescent="0.15">
      <c r="BS158" s="273"/>
      <c r="BT158" s="342"/>
    </row>
    <row r="159" spans="71:73" ht="13.5" x14ac:dyDescent="0.15">
      <c r="BS159" s="273"/>
      <c r="BT159" s="339"/>
      <c r="BU159" s="339"/>
    </row>
    <row r="160" spans="71:73" ht="13.5" x14ac:dyDescent="0.15">
      <c r="BS160" s="273"/>
      <c r="BT160" s="339"/>
      <c r="BU160" s="339"/>
    </row>
    <row r="161" spans="71:73" ht="13.5" x14ac:dyDescent="0.15">
      <c r="BS161" s="273"/>
      <c r="BT161" s="339"/>
      <c r="BU161" s="339"/>
    </row>
    <row r="162" spans="71:73" ht="13.5" x14ac:dyDescent="0.15">
      <c r="BS162" s="273"/>
      <c r="BT162" s="339"/>
      <c r="BU162" s="339"/>
    </row>
    <row r="163" spans="71:73" ht="13.5" x14ac:dyDescent="0.15">
      <c r="BS163" s="273"/>
      <c r="BT163" s="339"/>
      <c r="BU163" s="339"/>
    </row>
    <row r="164" spans="71:73" ht="13.5" x14ac:dyDescent="0.15">
      <c r="BS164" s="273"/>
      <c r="BT164" s="339"/>
      <c r="BU164" s="339"/>
    </row>
    <row r="165" spans="71:73" ht="13.5" x14ac:dyDescent="0.15">
      <c r="BS165" s="273"/>
      <c r="BT165" s="339"/>
      <c r="BU165" s="339"/>
    </row>
    <row r="166" spans="71:73" ht="13.5" x14ac:dyDescent="0.15">
      <c r="BS166" s="273"/>
      <c r="BT166" s="339"/>
      <c r="BU166" s="339"/>
    </row>
    <row r="167" spans="71:73" ht="13.5" x14ac:dyDescent="0.15">
      <c r="BS167" s="273"/>
      <c r="BT167" s="339"/>
      <c r="BU167" s="339"/>
    </row>
    <row r="168" spans="71:73" ht="13.5" x14ac:dyDescent="0.15">
      <c r="BS168" s="273"/>
      <c r="BT168" s="339"/>
      <c r="BU168" s="339"/>
    </row>
    <row r="169" spans="71:73" ht="13.5" x14ac:dyDescent="0.15">
      <c r="BS169" s="273"/>
      <c r="BT169" s="339"/>
      <c r="BU169" s="339"/>
    </row>
    <row r="170" spans="71:73" ht="13.5" x14ac:dyDescent="0.15">
      <c r="BS170" s="273"/>
      <c r="BT170" s="339"/>
      <c r="BU170" s="339"/>
    </row>
    <row r="171" spans="71:73" ht="13.5" x14ac:dyDescent="0.15">
      <c r="BS171" s="273"/>
      <c r="BT171" s="339"/>
      <c r="BU171" s="339"/>
    </row>
    <row r="172" spans="71:73" ht="13.5" x14ac:dyDescent="0.15">
      <c r="BS172" s="273"/>
      <c r="BT172" s="339"/>
      <c r="BU172" s="339"/>
    </row>
    <row r="173" spans="71:73" ht="13.5" x14ac:dyDescent="0.15">
      <c r="BS173" s="273"/>
      <c r="BT173" s="339"/>
      <c r="BU173" s="339"/>
    </row>
    <row r="174" spans="71:73" ht="13.5" x14ac:dyDescent="0.15">
      <c r="BS174" s="273"/>
      <c r="BT174" s="339"/>
      <c r="BU174" s="339"/>
    </row>
    <row r="175" spans="71:73" ht="13.5" x14ac:dyDescent="0.15">
      <c r="BS175" s="273"/>
      <c r="BT175" s="339"/>
      <c r="BU175" s="339"/>
    </row>
    <row r="176" spans="71:73" ht="13.5" x14ac:dyDescent="0.15">
      <c r="BS176" s="273"/>
      <c r="BT176" s="339"/>
      <c r="BU176" s="339"/>
    </row>
    <row r="177" spans="71:73" ht="13.5" x14ac:dyDescent="0.15">
      <c r="BS177" s="273"/>
      <c r="BT177" s="339"/>
      <c r="BU177" s="339"/>
    </row>
    <row r="178" spans="71:73" ht="13.5" x14ac:dyDescent="0.15">
      <c r="BS178" s="273"/>
      <c r="BT178" s="339"/>
      <c r="BU178" s="339"/>
    </row>
    <row r="179" spans="71:73" ht="13.5" x14ac:dyDescent="0.15">
      <c r="BS179" s="273"/>
      <c r="BT179" s="339"/>
      <c r="BU179" s="339"/>
    </row>
    <row r="180" spans="71:73" ht="13.5" x14ac:dyDescent="0.15">
      <c r="BS180" s="273"/>
      <c r="BT180" s="339"/>
      <c r="BU180" s="339"/>
    </row>
    <row r="181" spans="71:73" ht="13.5" x14ac:dyDescent="0.15">
      <c r="BS181" s="273"/>
      <c r="BT181" s="339"/>
      <c r="BU181" s="339"/>
    </row>
    <row r="182" spans="71:73" ht="13.5" x14ac:dyDescent="0.15">
      <c r="BS182" s="273"/>
      <c r="BT182" s="339"/>
      <c r="BU182" s="339"/>
    </row>
    <row r="183" spans="71:73" ht="13.5" x14ac:dyDescent="0.15">
      <c r="BS183" s="273"/>
      <c r="BT183" s="339"/>
      <c r="BU183" s="339"/>
    </row>
    <row r="184" spans="71:73" ht="13.5" x14ac:dyDescent="0.15">
      <c r="BS184" s="273"/>
      <c r="BT184" s="339"/>
      <c r="BU184" s="339"/>
    </row>
    <row r="185" spans="71:73" ht="13.5" x14ac:dyDescent="0.15">
      <c r="BS185" s="273"/>
      <c r="BT185" s="339"/>
      <c r="BU185" s="339"/>
    </row>
    <row r="186" spans="71:73" ht="13.5" x14ac:dyDescent="0.15">
      <c r="BS186" s="273"/>
      <c r="BT186" s="339"/>
      <c r="BU186" s="339"/>
    </row>
    <row r="187" spans="71:73" ht="13.5" x14ac:dyDescent="0.15">
      <c r="BS187" s="273"/>
      <c r="BT187" s="339"/>
      <c r="BU187" s="339"/>
    </row>
    <row r="188" spans="71:73" ht="13.5" x14ac:dyDescent="0.15">
      <c r="BS188" s="273"/>
      <c r="BT188" s="339"/>
      <c r="BU188" s="339"/>
    </row>
    <row r="189" spans="71:73" ht="13.5" x14ac:dyDescent="0.15">
      <c r="BS189" s="273"/>
      <c r="BT189" s="339"/>
      <c r="BU189" s="339"/>
    </row>
    <row r="190" spans="71:73" ht="13.5" x14ac:dyDescent="0.15">
      <c r="BS190" s="273"/>
      <c r="BT190" s="339"/>
      <c r="BU190" s="339"/>
    </row>
    <row r="191" spans="71:73" ht="13.5" x14ac:dyDescent="0.15">
      <c r="BS191" s="273"/>
      <c r="BT191" s="339"/>
      <c r="BU191" s="339"/>
    </row>
    <row r="192" spans="71:73" ht="13.5" x14ac:dyDescent="0.15">
      <c r="BS192" s="273"/>
      <c r="BT192" s="339"/>
      <c r="BU192" s="339"/>
    </row>
    <row r="193" spans="71:73" ht="13.5" x14ac:dyDescent="0.15">
      <c r="BS193" s="273"/>
      <c r="BT193" s="339"/>
      <c r="BU193" s="339"/>
    </row>
    <row r="194" spans="71:73" ht="13.5" x14ac:dyDescent="0.15">
      <c r="BS194" s="273"/>
      <c r="BT194" s="339"/>
      <c r="BU194" s="339"/>
    </row>
    <row r="195" spans="71:73" ht="13.5" x14ac:dyDescent="0.15">
      <c r="BS195" s="273"/>
      <c r="BT195" s="339"/>
      <c r="BU195" s="339"/>
    </row>
    <row r="196" spans="71:73" ht="13.5" x14ac:dyDescent="0.15">
      <c r="BS196" s="273"/>
      <c r="BT196" s="342"/>
      <c r="BU196" s="339"/>
    </row>
    <row r="197" spans="71:73" ht="13.5" x14ac:dyDescent="0.15">
      <c r="BS197" s="273"/>
      <c r="BT197" s="342"/>
      <c r="BU197" s="339"/>
    </row>
    <row r="198" spans="71:73" ht="13.5" x14ac:dyDescent="0.15">
      <c r="BS198" s="273"/>
      <c r="BT198" s="342"/>
      <c r="BU198" s="339"/>
    </row>
    <row r="199" spans="71:73" ht="13.5" x14ac:dyDescent="0.15">
      <c r="BS199" s="273"/>
      <c r="BT199" s="342"/>
      <c r="BU199" s="339"/>
    </row>
  </sheetData>
  <sheetProtection algorithmName="SHA-512" hashValue="kY5L15PNYNzU1DpOAyBpjrwztIFDGX+TzZhEp+lz3QgzJxokWwdh58LQ7NHsud/QaB4ouo/xbnFXkTNCqhx6Gg==" saltValue="TP3odcH8V6CgkauZgE4+Kw==" spinCount="100000" sheet="1" objects="1" scenarios="1"/>
  <protectedRanges>
    <protectedRange sqref="Z71 AC71 C73:C74 Q76 R77" name="範囲7"/>
    <protectedRange sqref="I109 I112 N109 I101:I102 I97:I98 G88:G93 K88:O93 R88:V93 I105:I106 I121:I124 I115:I118" name="範囲4"/>
    <protectedRange sqref="Z71 AC71 Z78 AC78 AA79 R80 H82:H83 R84 AM62:AM64 AP62:AP64 AU62:AV64 AY62:AY64 C73:C74" name="範囲3"/>
    <protectedRange sqref="M51:O54 M58:O59 H64 AL9:BE13" name="範囲2"/>
    <protectedRange sqref="H6 M9:AF13 D17 G17 J17 M17 P17 U17 AB17 V20 P32:P37 Y32:Y38 D43:D44 H42:H47 H23:H29 H32:H38" name="範囲1"/>
    <protectedRange sqref="H20" name="範囲12"/>
    <protectedRange sqref="S20:U20" name="範囲6"/>
  </protectedRanges>
  <mergeCells count="73">
    <mergeCell ref="AL9:AV9"/>
    <mergeCell ref="I124:AI124"/>
    <mergeCell ref="K91:O91"/>
    <mergeCell ref="R91:V91"/>
    <mergeCell ref="Y91:AC91"/>
    <mergeCell ref="I106:AI106"/>
    <mergeCell ref="I118:AI118"/>
    <mergeCell ref="I116:AI116"/>
    <mergeCell ref="I102:AI102"/>
    <mergeCell ref="I98:AI98"/>
    <mergeCell ref="I123:AI123"/>
    <mergeCell ref="I121:AI121"/>
    <mergeCell ref="H13:J13"/>
    <mergeCell ref="M13:AF13"/>
    <mergeCell ref="M59:O59"/>
    <mergeCell ref="H11:J11"/>
    <mergeCell ref="A1:AI2"/>
    <mergeCell ref="M11:AF11"/>
    <mergeCell ref="H12:J12"/>
    <mergeCell ref="M12:AF12"/>
    <mergeCell ref="H20:R20"/>
    <mergeCell ref="S20:AF20"/>
    <mergeCell ref="H6:J6"/>
    <mergeCell ref="H9:J9"/>
    <mergeCell ref="M9:AF9"/>
    <mergeCell ref="H10:J10"/>
    <mergeCell ref="M10:AF10"/>
    <mergeCell ref="M52:O52"/>
    <mergeCell ref="M53:O53"/>
    <mergeCell ref="M54:O54"/>
    <mergeCell ref="S26:T26"/>
    <mergeCell ref="M58:O58"/>
    <mergeCell ref="M51:O51"/>
    <mergeCell ref="H64:AF64"/>
    <mergeCell ref="AA79:AC79"/>
    <mergeCell ref="R80:AC80"/>
    <mergeCell ref="R84:AC84"/>
    <mergeCell ref="K87:O87"/>
    <mergeCell ref="R87:V87"/>
    <mergeCell ref="Y87:AC87"/>
    <mergeCell ref="R77:V77"/>
    <mergeCell ref="Q76:W76"/>
    <mergeCell ref="K88:O88"/>
    <mergeCell ref="R88:V88"/>
    <mergeCell ref="Y88:AC88"/>
    <mergeCell ref="K89:O89"/>
    <mergeCell ref="R89:V89"/>
    <mergeCell ref="Y89:AC89"/>
    <mergeCell ref="R90:V90"/>
    <mergeCell ref="Y90:AC90"/>
    <mergeCell ref="N109:AH109"/>
    <mergeCell ref="K92:O92"/>
    <mergeCell ref="R92:V92"/>
    <mergeCell ref="Y92:AC92"/>
    <mergeCell ref="K93:O93"/>
    <mergeCell ref="R93:V93"/>
    <mergeCell ref="Y93:AC93"/>
    <mergeCell ref="I117:AI117"/>
    <mergeCell ref="I122:AI122"/>
    <mergeCell ref="I115:AI115"/>
    <mergeCell ref="AL10:AV10"/>
    <mergeCell ref="AL11:AV11"/>
    <mergeCell ref="AL12:AV12"/>
    <mergeCell ref="AL13:AV13"/>
    <mergeCell ref="I112:P112"/>
    <mergeCell ref="K94:O94"/>
    <mergeCell ref="R94:V94"/>
    <mergeCell ref="Y94:AC94"/>
    <mergeCell ref="I97:AI97"/>
    <mergeCell ref="I101:AI101"/>
    <mergeCell ref="I105:AI105"/>
    <mergeCell ref="I109:K109"/>
    <mergeCell ref="K90:O90"/>
  </mergeCells>
  <phoneticPr fontId="2"/>
  <conditionalFormatting sqref="H20">
    <cfRule type="containsBlanks" dxfId="16" priority="1" stopIfTrue="1">
      <formula>LEN(TRIM(H20))=0</formula>
    </cfRule>
  </conditionalFormatting>
  <conditionalFormatting sqref="H6:J6">
    <cfRule type="containsBlanks" dxfId="15" priority="3" stopIfTrue="1">
      <formula>LEN(TRIM(H6))=0</formula>
    </cfRule>
  </conditionalFormatting>
  <dataValidations disablePrompts="1" count="6">
    <dataValidation type="list" allowBlank="1" showInputMessage="1" showErrorMessage="1" sqref="N34:N38 W34:W38 BF64 P34:P38 H23:H29 AM62:AM64 AV62:AV64 AS62:AS64 H42:H47 AP62:AP64 Y34:Y37 AY62:AY64 H33:H38" xr:uid="{00000000-0002-0000-0700-000000000000}">
      <formula1>"□,■"</formula1>
    </dataValidation>
    <dataValidation type="list" allowBlank="1" showInputMessage="1" showErrorMessage="1" sqref="I112:P112" xr:uid="{00000000-0002-0000-0700-000001000000}">
      <formula1>"水洗(公共下水道）,水洗(集落排水）,水洗（合併浄化槽）,水洗(団地浄化槽）,汲取り,なし"</formula1>
    </dataValidation>
    <dataValidation imeMode="halfAlpha" allowBlank="1" showInputMessage="1" showErrorMessage="1" sqref="M58:O59 I109:K109 G88:G93 K88:AC94" xr:uid="{00000000-0002-0000-0700-000002000000}"/>
    <dataValidation type="list" allowBlank="1" showInputMessage="1" showErrorMessage="1" sqref="D17 AB17 U17 P17 M17 J17 G17 AD71:AD77 L78 AA71:AA77 Z78 AC78 AC71 Z71 G78 H82:H83 C73:C74" xr:uid="{00000000-0002-0000-0700-000003000000}">
      <formula1>"■,□"</formula1>
    </dataValidation>
    <dataValidation imeMode="hiragana" allowBlank="1" showInputMessage="1" showErrorMessage="1" sqref="I125 G105:G106 D123:H125 G97:G98 G101:G102 D63:F64 I84:P84" xr:uid="{00000000-0002-0000-0700-000004000000}"/>
    <dataValidation imeMode="off" allowBlank="1" showInputMessage="1" showErrorMessage="1" sqref="M51:O54 F6" xr:uid="{00000000-0002-0000-0700-000005000000}"/>
  </dataValidations>
  <printOptions horizontalCentered="1" verticalCentered="1"/>
  <pageMargins left="0.78740157480314965" right="0.19685039370078741" top="0.35433070866141736" bottom="0.35433070866141736" header="0.31496062992125984" footer="0.31496062992125984"/>
  <pageSetup paperSize="9" scale="99" orientation="portrait" horizontalDpi="300" verticalDpi="300" r:id="rId1"/>
  <headerFooter>
    <oddFooter>&amp;L&amp;"ＭＳ Ｐ明朝,標準"&amp;8㈱北関東建築検査機構&amp;C&amp;"ＭＳ Ｐ明朝,標準"&amp;8NKBI-13enter Ver.23.4&amp;R&amp;"ＭＳ Ｐ明朝,標準"&amp;8(R0804)</oddFooter>
  </headerFooter>
  <rowBreaks count="1" manualBreakCount="1">
    <brk id="66" max="34"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68FC013-047C-4BC2-93A0-6064D0736717}">
          <x14:formula1>
            <xm:f>利用方法!$AX$2:$AX$16</xm:f>
          </x14:formula1>
          <xm:sqref>H20</xm:sqref>
        </x14:dataValidation>
        <x14:dataValidation type="list" allowBlank="1" showInputMessage="1" showErrorMessage="1" xr:uid="{00000000-0002-0000-0600-000008000000}">
          <x14:formula1>
            <xm:f>利用方法!$BA$2:$BA$74</xm:f>
          </x14:formula1>
          <xm:sqref>AL9:AV13</xm:sqref>
        </x14:dataValidation>
        <x14:dataValidation type="list" allowBlank="1" showInputMessage="1" showErrorMessage="1" xr:uid="{D30CE54A-1C9F-431C-97D4-63C11DB5BEC2}">
          <x14:formula1>
            <xm:f>利用方法!$AX$18:$AX$32</xm:f>
          </x14:formula1>
          <xm:sqref>S20:AF20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32</vt:i4>
      </vt:variant>
    </vt:vector>
  </HeadingPairs>
  <TitlesOfParts>
    <vt:vector size="66" baseType="lpstr">
      <vt:lpstr>利用方法</vt:lpstr>
      <vt:lpstr>業者date</vt:lpstr>
      <vt:lpstr>物件情報</vt:lpstr>
      <vt:lpstr>申込事前情報</vt:lpstr>
      <vt:lpstr>確１面</vt:lpstr>
      <vt:lpstr>確２面</vt:lpstr>
      <vt:lpstr>確２面その２</vt:lpstr>
      <vt:lpstr>確３面</vt:lpstr>
      <vt:lpstr>確４面</vt:lpstr>
      <vt:lpstr>確５面(1F)</vt:lpstr>
      <vt:lpstr>確５面(2F)</vt:lpstr>
      <vt:lpstr>確６面</vt:lpstr>
      <vt:lpstr>委任状</vt:lpstr>
      <vt:lpstr>調査書</vt:lpstr>
      <vt:lpstr>制限業種</vt:lpstr>
      <vt:lpstr>概１面</vt:lpstr>
      <vt:lpstr>概１面その２</vt:lpstr>
      <vt:lpstr>概２面</vt:lpstr>
      <vt:lpstr>概３面</vt:lpstr>
      <vt:lpstr>追加説明</vt:lpstr>
      <vt:lpstr>申込・連絡（中間）</vt:lpstr>
      <vt:lpstr>中間１面</vt:lpstr>
      <vt:lpstr>中間２面</vt:lpstr>
      <vt:lpstr>中間２面その２</vt:lpstr>
      <vt:lpstr>中間３面</vt:lpstr>
      <vt:lpstr>中間４面</vt:lpstr>
      <vt:lpstr>制限業種 (2)</vt:lpstr>
      <vt:lpstr>申込・連絡（完了）</vt:lpstr>
      <vt:lpstr>完了１面</vt:lpstr>
      <vt:lpstr>完了２面</vt:lpstr>
      <vt:lpstr>完了２面その２ </vt:lpstr>
      <vt:lpstr>完了３面</vt:lpstr>
      <vt:lpstr>完了４面</vt:lpstr>
      <vt:lpstr>制限業種 (3)</vt:lpstr>
      <vt:lpstr>委任状!Print_Area</vt:lpstr>
      <vt:lpstr>概１面!Print_Area</vt:lpstr>
      <vt:lpstr>概１面その２!Print_Area</vt:lpstr>
      <vt:lpstr>概２面!Print_Area</vt:lpstr>
      <vt:lpstr>概３面!Print_Area</vt:lpstr>
      <vt:lpstr>確１面!Print_Area</vt:lpstr>
      <vt:lpstr>確２面!Print_Area</vt:lpstr>
      <vt:lpstr>確２面その２!Print_Area</vt:lpstr>
      <vt:lpstr>確３面!Print_Area</vt:lpstr>
      <vt:lpstr>確４面!Print_Area</vt:lpstr>
      <vt:lpstr>'確５面(1F)'!Print_Area</vt:lpstr>
      <vt:lpstr>'確５面(2F)'!Print_Area</vt:lpstr>
      <vt:lpstr>確６面!Print_Area</vt:lpstr>
      <vt:lpstr>完了１面!Print_Area</vt:lpstr>
      <vt:lpstr>完了２面!Print_Area</vt:lpstr>
      <vt:lpstr>'完了２面その２ '!Print_Area</vt:lpstr>
      <vt:lpstr>完了３面!Print_Area</vt:lpstr>
      <vt:lpstr>完了４面!Print_Area</vt:lpstr>
      <vt:lpstr>'申込・連絡（完了）'!Print_Area</vt:lpstr>
      <vt:lpstr>'申込・連絡（中間）'!Print_Area</vt:lpstr>
      <vt:lpstr>申込事前情報!Print_Area</vt:lpstr>
      <vt:lpstr>制限業種!Print_Area</vt:lpstr>
      <vt:lpstr>'制限業種 (2)'!Print_Area</vt:lpstr>
      <vt:lpstr>'制限業種 (3)'!Print_Area</vt:lpstr>
      <vt:lpstr>中間１面!Print_Area</vt:lpstr>
      <vt:lpstr>中間２面!Print_Area</vt:lpstr>
      <vt:lpstr>中間２面その２!Print_Area</vt:lpstr>
      <vt:lpstr>中間３面!Print_Area</vt:lpstr>
      <vt:lpstr>中間４面!Print_Area</vt:lpstr>
      <vt:lpstr>調査書!Print_Area</vt:lpstr>
      <vt:lpstr>追加説明!Print_Area</vt:lpstr>
      <vt:lpstr>利用方法!Print_Area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確認申請書(一括入力）</dc:title>
  <dc:creator>NKBI</dc:creator>
  <cp:lastModifiedBy>yahata01 nkbi</cp:lastModifiedBy>
  <cp:lastPrinted>2026-04-02T02:00:55Z</cp:lastPrinted>
  <dcterms:created xsi:type="dcterms:W3CDTF">2002-01-04T01:03:19Z</dcterms:created>
  <dcterms:modified xsi:type="dcterms:W3CDTF">2026-04-03T00:47:39Z</dcterms:modified>
</cp:coreProperties>
</file>