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aveExternalLinkValues="0" codeName="ThisWorkbook"/>
  <mc:AlternateContent xmlns:mc="http://schemas.openxmlformats.org/markup-compatibility/2006">
    <mc:Choice Requires="x15">
      <x15ac:absPath xmlns:x15ac="http://schemas.microsoft.com/office/spreadsheetml/2010/11/ac" url="C:\Users\NKBI01\Desktop\令和　改正申請書式\令和5年4月改正\R0505　Ver.up申請書\"/>
    </mc:Choice>
  </mc:AlternateContent>
  <xr:revisionPtr revIDLastSave="0" documentId="13_ncr:1_{2BCD35AC-402F-4F7C-B099-264725E4495A}" xr6:coauthVersionLast="47" xr6:coauthVersionMax="47" xr10:uidLastSave="{00000000-0000-0000-0000-000000000000}"/>
  <bookViews>
    <workbookView xWindow="-108" yWindow="-108" windowWidth="23256" windowHeight="12576" tabRatio="945" firstSheet="2" activeTab="2" xr2:uid="{00000000-000D-0000-FFFF-FFFF00000000}"/>
  </bookViews>
  <sheets>
    <sheet name="利用方法" sheetId="80" r:id="rId1"/>
    <sheet name="業者date" sheetId="90" r:id="rId2"/>
    <sheet name="確認申込" sheetId="76" r:id="rId3"/>
    <sheet name="確１面" sheetId="14" r:id="rId4"/>
    <sheet name="確２面" sheetId="1" r:id="rId5"/>
    <sheet name="確２面その２" sheetId="18" r:id="rId6"/>
    <sheet name="確３面" sheetId="2" r:id="rId7"/>
    <sheet name="確４面" sheetId="73" r:id="rId8"/>
    <sheet name="確５面" sheetId="4" r:id="rId9"/>
    <sheet name="確５面 (2)" sheetId="85" r:id="rId10"/>
    <sheet name="確６面" sheetId="71" r:id="rId11"/>
    <sheet name="委任状" sheetId="34" r:id="rId12"/>
    <sheet name="調査書" sheetId="24" r:id="rId13"/>
    <sheet name="制限業種" sheetId="38" r:id="rId14"/>
    <sheet name="概１面" sheetId="19" r:id="rId15"/>
    <sheet name="概１面その２" sheetId="49" r:id="rId16"/>
    <sheet name="概２面" sheetId="72" r:id="rId17"/>
    <sheet name="概３面" sheetId="35" r:id="rId18"/>
    <sheet name="工１面" sheetId="16" r:id="rId19"/>
    <sheet name="工２面" sheetId="86" r:id="rId20"/>
    <sheet name="工３面" sheetId="87" r:id="rId21"/>
    <sheet name="工４面" sheetId="88" r:id="rId22"/>
    <sheet name="追加説明" sheetId="91" r:id="rId23"/>
    <sheet name="連絡票（中間）" sheetId="74" r:id="rId24"/>
    <sheet name="中間１面" sheetId="48" r:id="rId25"/>
    <sheet name="中間２面" sheetId="60" r:id="rId26"/>
    <sheet name="中間２面その２" sheetId="66" r:id="rId27"/>
    <sheet name="中間３面" sheetId="28" r:id="rId28"/>
    <sheet name="中間４面" sheetId="27" r:id="rId29"/>
    <sheet name="制限業種 (2)" sheetId="62" r:id="rId30"/>
    <sheet name="連絡票 (完了)" sheetId="75" r:id="rId31"/>
    <sheet name="完了１面" sheetId="54" r:id="rId32"/>
    <sheet name="完了２面" sheetId="65" r:id="rId33"/>
    <sheet name="完了２面その２ " sheetId="64" r:id="rId34"/>
    <sheet name="完了３面" sheetId="61" r:id="rId35"/>
    <sheet name="完了４面" sheetId="68" r:id="rId36"/>
    <sheet name="制限業種 (3)" sheetId="63" r:id="rId37"/>
    <sheet name="Sheet1" sheetId="83" r:id="rId38"/>
  </sheets>
  <definedNames>
    <definedName name="_xlnm.Print_Area" localSheetId="11">委任状!$A$1:$AI$65</definedName>
    <definedName name="_xlnm.Print_Area" localSheetId="14">概１面!$A$1:$AI$203</definedName>
    <definedName name="_xlnm.Print_Area" localSheetId="15">概１面その２!$A$1:$AI$66</definedName>
    <definedName name="_xlnm.Print_Area" localSheetId="16">概２面!$A$1:$AI$153</definedName>
    <definedName name="_xlnm.Print_Area" localSheetId="17">概３面!$A$1:$AI$65</definedName>
    <definedName name="_xlnm.Print_Area" localSheetId="3">確１面!$A$1:$AI$68</definedName>
    <definedName name="_xlnm.Print_Area" localSheetId="4">確２面!$A$1:$AI$205</definedName>
    <definedName name="_xlnm.Print_Area" localSheetId="5">確２面その２!$A$1:$AI$67</definedName>
    <definedName name="_xlnm.Print_Area" localSheetId="6">確３面!$A$1:$AI$147</definedName>
    <definedName name="_xlnm.Print_Area" localSheetId="7">確４面!$A$1:$AI$117</definedName>
    <definedName name="_xlnm.Print_Area" localSheetId="8">確５面!$A$1:$AI$70</definedName>
    <definedName name="_xlnm.Print_Area" localSheetId="9">'確５面 (2)'!$A$1:$AI$70</definedName>
    <definedName name="_xlnm.Print_Area" localSheetId="10">確６面!$A$1:$AI$70</definedName>
    <definedName name="_xlnm.Print_Area" localSheetId="2">確認申込!$A$1:$V$55</definedName>
    <definedName name="_xlnm.Print_Area" localSheetId="31">完了１面!$A$1:$AI$70</definedName>
    <definedName name="_xlnm.Print_Area" localSheetId="32">完了２面!$A$1:$AI$173</definedName>
    <definedName name="_xlnm.Print_Area" localSheetId="33">'完了２面その２ '!$A$1:$AI$61</definedName>
    <definedName name="_xlnm.Print_Area" localSheetId="34">完了３面!$A$1:$AI$75</definedName>
    <definedName name="_xlnm.Print_Area" localSheetId="35">完了４面!$A$1:$G$62</definedName>
    <definedName name="_xlnm.Print_Area" localSheetId="18">工１面!$A$1:$AI$68</definedName>
    <definedName name="_xlnm.Print_Area" localSheetId="19">工２面!$A$1:$AI$64</definedName>
    <definedName name="_xlnm.Print_Area" localSheetId="20">工３面!$A$1:$AI$32</definedName>
    <definedName name="_xlnm.Print_Area" localSheetId="21">工４面!$A$1:$AI$28</definedName>
    <definedName name="_xlnm.Print_Area" localSheetId="13">制限業種!$A$1:$M$61</definedName>
    <definedName name="_xlnm.Print_Area" localSheetId="29">'制限業種 (2)'!$A$1:$M$61</definedName>
    <definedName name="_xlnm.Print_Area" localSheetId="36">'制限業種 (3)'!$A$1:$M$61</definedName>
    <definedName name="_xlnm.Print_Area" localSheetId="24">中間１面!$A$1:$AI$70</definedName>
    <definedName name="_xlnm.Print_Area" localSheetId="25">中間２面!$A$1:$AI$172</definedName>
    <definedName name="_xlnm.Print_Area" localSheetId="26">中間２面その２!$A$1:$AI$60</definedName>
    <definedName name="_xlnm.Print_Area" localSheetId="27">中間３面!$A$1:$AI$75</definedName>
    <definedName name="_xlnm.Print_Area" localSheetId="28">中間４面!$A$1:$G$62</definedName>
    <definedName name="_xlnm.Print_Area" localSheetId="12">調査書!$A$1:$AJ$229</definedName>
    <definedName name="_xlnm.Print_Area" localSheetId="22">追加説明!$A$1:$AG$61</definedName>
    <definedName name="_xlnm.Print_Area" localSheetId="0">利用方法!$A$2:$AL$58</definedName>
    <definedName name="_xlnm.Print_Area" localSheetId="30">'連絡票 (完了)'!$A$1:$N$42</definedName>
    <definedName name="_xlnm.Print_Area" localSheetId="23">'連絡票（中間）'!$A$1:$N$42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0" i="16" l="1"/>
  <c r="AD10" i="16"/>
  <c r="AA10" i="16"/>
  <c r="L77" i="2"/>
  <c r="M77" i="2"/>
  <c r="N77" i="2"/>
  <c r="O77" i="2"/>
  <c r="P77" i="2"/>
  <c r="P57" i="2"/>
  <c r="O57" i="2"/>
  <c r="N57" i="2"/>
  <c r="M57" i="2"/>
  <c r="L57" i="2"/>
  <c r="S56" i="72"/>
  <c r="K56" i="72"/>
  <c r="K54" i="72"/>
  <c r="P57" i="72"/>
  <c r="O57" i="72"/>
  <c r="N57" i="72"/>
  <c r="L57" i="72"/>
  <c r="AA56" i="72"/>
  <c r="Y2" i="19"/>
  <c r="T23" i="28" s="1"/>
  <c r="AC1" i="19"/>
  <c r="S20" i="28" s="1"/>
  <c r="H21" i="91"/>
  <c r="H19" i="91"/>
  <c r="K74" i="72"/>
  <c r="S74" i="72"/>
  <c r="K67" i="72"/>
  <c r="S67" i="72"/>
  <c r="AA74" i="2"/>
  <c r="AA74" i="72" s="1"/>
  <c r="AA67" i="2"/>
  <c r="AL67" i="2" s="1"/>
  <c r="K55" i="61"/>
  <c r="J24" i="87"/>
  <c r="K180" i="1"/>
  <c r="AC181" i="1"/>
  <c r="Z181" i="1"/>
  <c r="X181" i="1"/>
  <c r="Q181" i="1"/>
  <c r="K182" i="1"/>
  <c r="K183" i="1"/>
  <c r="K184" i="1"/>
  <c r="K185" i="1"/>
  <c r="K21" i="1"/>
  <c r="K20" i="1"/>
  <c r="K19" i="1"/>
  <c r="K18" i="1"/>
  <c r="U10" i="91" s="1"/>
  <c r="AB17" i="1"/>
  <c r="S17" i="1"/>
  <c r="K17" i="1"/>
  <c r="K16" i="1"/>
  <c r="U12" i="91" s="1"/>
  <c r="AB15" i="1"/>
  <c r="S15" i="1"/>
  <c r="K15" i="1"/>
  <c r="BA26" i="80"/>
  <c r="BA24" i="80"/>
  <c r="BA19" i="80"/>
  <c r="K175" i="1"/>
  <c r="K174" i="1"/>
  <c r="K173" i="1"/>
  <c r="K172" i="1"/>
  <c r="AB171" i="1"/>
  <c r="S171" i="1"/>
  <c r="K171" i="1"/>
  <c r="K170" i="1"/>
  <c r="AB169" i="1"/>
  <c r="S169" i="1"/>
  <c r="K169" i="1"/>
  <c r="K165" i="1"/>
  <c r="K164" i="1"/>
  <c r="K163" i="1"/>
  <c r="K162" i="1"/>
  <c r="AB161" i="1"/>
  <c r="S161" i="1"/>
  <c r="K161" i="1"/>
  <c r="K160" i="1"/>
  <c r="AB159" i="1"/>
  <c r="S159" i="1"/>
  <c r="K159" i="1"/>
  <c r="K155" i="1"/>
  <c r="K154" i="1"/>
  <c r="K153" i="1"/>
  <c r="K152" i="1"/>
  <c r="AB151" i="1"/>
  <c r="S151" i="1"/>
  <c r="K151" i="1"/>
  <c r="K150" i="1"/>
  <c r="AB149" i="1"/>
  <c r="S149" i="1"/>
  <c r="K149" i="1"/>
  <c r="K144" i="1"/>
  <c r="K143" i="1"/>
  <c r="K142" i="1"/>
  <c r="K141" i="1"/>
  <c r="AB140" i="1"/>
  <c r="S140" i="1"/>
  <c r="K140" i="1"/>
  <c r="K139" i="1"/>
  <c r="AB138" i="1"/>
  <c r="S138" i="1"/>
  <c r="K138" i="1"/>
  <c r="K63" i="1"/>
  <c r="K62" i="1"/>
  <c r="K61" i="1"/>
  <c r="K60" i="1"/>
  <c r="AB59" i="1"/>
  <c r="S59" i="1"/>
  <c r="K59" i="1"/>
  <c r="K58" i="1"/>
  <c r="AB57" i="1"/>
  <c r="S57" i="1"/>
  <c r="K57" i="1"/>
  <c r="K53" i="1"/>
  <c r="K52" i="1"/>
  <c r="K51" i="1"/>
  <c r="K50" i="1"/>
  <c r="AB49" i="1"/>
  <c r="S49" i="1"/>
  <c r="K49" i="1"/>
  <c r="K48" i="1"/>
  <c r="AB47" i="1"/>
  <c r="S47" i="1"/>
  <c r="K47" i="1"/>
  <c r="K32" i="1"/>
  <c r="K31" i="1"/>
  <c r="K30" i="1"/>
  <c r="K29" i="1"/>
  <c r="AB28" i="1"/>
  <c r="S28" i="1"/>
  <c r="K28" i="1"/>
  <c r="K27" i="1"/>
  <c r="AB26" i="1"/>
  <c r="S26" i="1"/>
  <c r="K26" i="1"/>
  <c r="S20" i="61" l="1"/>
  <c r="W23" i="61"/>
  <c r="Q23" i="28"/>
  <c r="Q23" i="61"/>
  <c r="T23" i="61"/>
  <c r="P41" i="16"/>
  <c r="L42" i="16"/>
  <c r="W23" i="28"/>
  <c r="AL74" i="2"/>
  <c r="AA67" i="72"/>
  <c r="K43" i="1"/>
  <c r="K42" i="1"/>
  <c r="K41" i="1"/>
  <c r="K40" i="1"/>
  <c r="AB39" i="1"/>
  <c r="S39" i="1"/>
  <c r="K39" i="1"/>
  <c r="K38" i="1"/>
  <c r="AB37" i="1"/>
  <c r="S37" i="1"/>
  <c r="K37" i="1"/>
  <c r="L23" i="16"/>
  <c r="B53" i="76"/>
  <c r="X7" i="88"/>
  <c r="U7" i="88"/>
  <c r="X6" i="88"/>
  <c r="U6" i="88"/>
  <c r="X5" i="88"/>
  <c r="U5" i="88"/>
  <c r="P7" i="86"/>
  <c r="P6" i="86"/>
  <c r="N7" i="86"/>
  <c r="N6" i="86"/>
  <c r="L7" i="86"/>
  <c r="L6" i="86"/>
  <c r="L28" i="16" l="1"/>
  <c r="L26" i="16"/>
  <c r="L25" i="16"/>
  <c r="L27" i="16"/>
  <c r="H128" i="72"/>
  <c r="E128" i="72"/>
  <c r="H123" i="72"/>
  <c r="E123" i="72"/>
  <c r="Z23" i="72"/>
  <c r="O24" i="72"/>
  <c r="D24" i="72"/>
  <c r="Y145" i="72"/>
  <c r="J92" i="72"/>
  <c r="E148" i="72"/>
  <c r="E149" i="72"/>
  <c r="E150" i="72"/>
  <c r="E151" i="72"/>
  <c r="E152" i="72"/>
  <c r="E147" i="72"/>
  <c r="E134" i="72"/>
  <c r="E135" i="72"/>
  <c r="E136" i="72"/>
  <c r="E137" i="72"/>
  <c r="E138" i="72"/>
  <c r="E139" i="72"/>
  <c r="E140" i="72"/>
  <c r="E141" i="72"/>
  <c r="E142" i="72"/>
  <c r="E133" i="72"/>
  <c r="AG24" i="72"/>
  <c r="AD24" i="72"/>
  <c r="N24" i="72"/>
  <c r="Y23" i="72"/>
  <c r="N23" i="72"/>
  <c r="C24" i="72"/>
  <c r="O23" i="72"/>
  <c r="H60" i="73"/>
  <c r="T33" i="86" l="1"/>
  <c r="T32" i="86"/>
  <c r="X33" i="86"/>
  <c r="X32" i="86"/>
  <c r="X31" i="86" l="1"/>
  <c r="T31" i="86"/>
  <c r="K59" i="86" l="1"/>
  <c r="K57" i="86"/>
  <c r="X28" i="86"/>
  <c r="S28" i="86"/>
  <c r="N28" i="86"/>
  <c r="I28" i="86"/>
  <c r="I25" i="86"/>
  <c r="V24" i="86"/>
  <c r="I24" i="86"/>
  <c r="V23" i="86"/>
  <c r="I23" i="86"/>
  <c r="G21" i="86"/>
  <c r="V35" i="14"/>
  <c r="V32" i="14"/>
  <c r="V30" i="14"/>
  <c r="V28" i="14"/>
  <c r="V26" i="14"/>
  <c r="K60" i="34"/>
  <c r="K53" i="34"/>
  <c r="K46" i="34"/>
  <c r="K39" i="34"/>
  <c r="AX57" i="88" l="1"/>
  <c r="AX56" i="88"/>
  <c r="AX55" i="88"/>
  <c r="AX54" i="88"/>
  <c r="AX53" i="88"/>
  <c r="AX52" i="88"/>
  <c r="AX51" i="88"/>
  <c r="AX50" i="88"/>
  <c r="AX49" i="88"/>
  <c r="AX48" i="88"/>
  <c r="AX47" i="88"/>
  <c r="AX46" i="88"/>
  <c r="AX45" i="88"/>
  <c r="AX44" i="88"/>
  <c r="AX43" i="88"/>
  <c r="AX42" i="88"/>
  <c r="AX41" i="88"/>
  <c r="AX40" i="88"/>
  <c r="AX39" i="88"/>
  <c r="AX38" i="88"/>
  <c r="AX37" i="88"/>
  <c r="AX36" i="88"/>
  <c r="AX35" i="88"/>
  <c r="AX34" i="88"/>
  <c r="AX33" i="88"/>
  <c r="AX32" i="88"/>
  <c r="AX31" i="88"/>
  <c r="AX30" i="88"/>
  <c r="AX29" i="88"/>
  <c r="AX28" i="88"/>
  <c r="AX27" i="88"/>
  <c r="AX26" i="88"/>
  <c r="AX25" i="88"/>
  <c r="AX24" i="88"/>
  <c r="AX23" i="88"/>
  <c r="AX22" i="88"/>
  <c r="AX21" i="88"/>
  <c r="AX15" i="88"/>
  <c r="AX13" i="88"/>
  <c r="AX11" i="88"/>
  <c r="AX9" i="88"/>
  <c r="AX7" i="88"/>
  <c r="K7" i="88"/>
  <c r="K6" i="88"/>
  <c r="K5" i="88"/>
  <c r="I33" i="86"/>
  <c r="I32" i="86"/>
  <c r="I31" i="86"/>
  <c r="AW7" i="86"/>
  <c r="AW12" i="86" s="1"/>
  <c r="AX12" i="86" s="1"/>
  <c r="AM7" i="86" s="1"/>
  <c r="AZ6" i="86"/>
  <c r="AW6" i="86"/>
  <c r="AW11" i="86" s="1"/>
  <c r="AX11" i="86" s="1"/>
  <c r="AK7" i="86" l="1"/>
  <c r="K52" i="86" s="1"/>
  <c r="AY12" i="86"/>
  <c r="AC160" i="65"/>
  <c r="Z160" i="65"/>
  <c r="AC160" i="60"/>
  <c r="Z160" i="60"/>
  <c r="Z186" i="19"/>
  <c r="X186" i="19"/>
  <c r="AC186" i="19"/>
  <c r="I9" i="63" l="1"/>
  <c r="B12" i="63"/>
  <c r="I12" i="63"/>
  <c r="B13" i="63"/>
  <c r="I13" i="63"/>
  <c r="K10" i="75"/>
  <c r="L11" i="75"/>
  <c r="L12" i="75"/>
  <c r="E18" i="75"/>
  <c r="E19" i="75"/>
  <c r="H7" i="61"/>
  <c r="H10" i="61"/>
  <c r="AA14" i="61"/>
  <c r="K15" i="61"/>
  <c r="O15" i="61"/>
  <c r="S15" i="61"/>
  <c r="W15" i="61"/>
  <c r="K16" i="61"/>
  <c r="S16" i="61"/>
  <c r="Z16" i="61"/>
  <c r="O35" i="61"/>
  <c r="K7" i="64"/>
  <c r="H8" i="64"/>
  <c r="K8" i="64"/>
  <c r="H9" i="64"/>
  <c r="K9" i="64"/>
  <c r="H10" i="64"/>
  <c r="K10" i="64"/>
  <c r="K11" i="64"/>
  <c r="K15" i="64"/>
  <c r="H16" i="64"/>
  <c r="K16" i="64"/>
  <c r="H17" i="64"/>
  <c r="K17" i="64"/>
  <c r="H18" i="64"/>
  <c r="K18" i="64"/>
  <c r="K19" i="64"/>
  <c r="K23" i="64"/>
  <c r="H24" i="64"/>
  <c r="K24" i="64"/>
  <c r="H25" i="64"/>
  <c r="K25" i="64"/>
  <c r="H26" i="64"/>
  <c r="K26" i="64"/>
  <c r="K27" i="64"/>
  <c r="K7" i="65"/>
  <c r="H8" i="65"/>
  <c r="K8" i="65"/>
  <c r="H9" i="65"/>
  <c r="K9" i="65"/>
  <c r="H10" i="65"/>
  <c r="K10" i="65"/>
  <c r="K11" i="65"/>
  <c r="K15" i="65"/>
  <c r="S15" i="65"/>
  <c r="AB15" i="65"/>
  <c r="K16" i="65"/>
  <c r="K17" i="65"/>
  <c r="S17" i="65"/>
  <c r="AB17" i="65"/>
  <c r="H18" i="65"/>
  <c r="K18" i="65"/>
  <c r="H19" i="65"/>
  <c r="K19" i="65"/>
  <c r="H20" i="65"/>
  <c r="K20" i="65"/>
  <c r="H21" i="65"/>
  <c r="K21" i="65"/>
  <c r="K26" i="65"/>
  <c r="S26" i="65"/>
  <c r="AB26" i="65"/>
  <c r="K27" i="65"/>
  <c r="K28" i="65"/>
  <c r="S28" i="65"/>
  <c r="AB28" i="65"/>
  <c r="K29" i="65"/>
  <c r="K30" i="65"/>
  <c r="K31" i="65"/>
  <c r="K32" i="65"/>
  <c r="M33" i="65"/>
  <c r="K37" i="65"/>
  <c r="S37" i="65"/>
  <c r="AB37" i="65"/>
  <c r="K38" i="65"/>
  <c r="K39" i="65"/>
  <c r="S39" i="65"/>
  <c r="AB39" i="65"/>
  <c r="K40" i="65"/>
  <c r="K41" i="65"/>
  <c r="K42" i="65"/>
  <c r="K43" i="65"/>
  <c r="M44" i="65"/>
  <c r="K47" i="65"/>
  <c r="S47" i="65"/>
  <c r="AB47" i="65"/>
  <c r="K48" i="65"/>
  <c r="K49" i="65"/>
  <c r="S49" i="65"/>
  <c r="AB49" i="65"/>
  <c r="K50" i="65"/>
  <c r="K51" i="65"/>
  <c r="K52" i="65"/>
  <c r="K53" i="65"/>
  <c r="M54" i="65"/>
  <c r="K57" i="65"/>
  <c r="S57" i="65"/>
  <c r="AB57" i="65"/>
  <c r="K58" i="65"/>
  <c r="K59" i="65"/>
  <c r="S59" i="65"/>
  <c r="AB59" i="65"/>
  <c r="K60" i="65"/>
  <c r="K61" i="65"/>
  <c r="K62" i="65"/>
  <c r="K63" i="65"/>
  <c r="M64" i="65"/>
  <c r="K72" i="65"/>
  <c r="S72" i="65"/>
  <c r="AB72" i="65"/>
  <c r="K73" i="65"/>
  <c r="K74" i="65"/>
  <c r="S74" i="65"/>
  <c r="AB74" i="65"/>
  <c r="K75" i="65"/>
  <c r="K76" i="65"/>
  <c r="K77" i="65"/>
  <c r="K78" i="65"/>
  <c r="M79" i="65"/>
  <c r="K84" i="65"/>
  <c r="S84" i="65"/>
  <c r="AB84" i="65"/>
  <c r="K85" i="65"/>
  <c r="K86" i="65"/>
  <c r="S86" i="65"/>
  <c r="AB86" i="65"/>
  <c r="K87" i="65"/>
  <c r="K88" i="65"/>
  <c r="K89" i="65"/>
  <c r="K90" i="65"/>
  <c r="M91" i="65"/>
  <c r="K95" i="65"/>
  <c r="S95" i="65"/>
  <c r="AB95" i="65"/>
  <c r="K96" i="65"/>
  <c r="K97" i="65"/>
  <c r="S97" i="65"/>
  <c r="AB97" i="65"/>
  <c r="K98" i="65"/>
  <c r="K99" i="65"/>
  <c r="K100" i="65"/>
  <c r="K101" i="65"/>
  <c r="M102" i="65"/>
  <c r="K106" i="65"/>
  <c r="S106" i="65"/>
  <c r="AB106" i="65"/>
  <c r="K107" i="65"/>
  <c r="K108" i="65"/>
  <c r="S108" i="65"/>
  <c r="AB108" i="65"/>
  <c r="K109" i="65"/>
  <c r="K110" i="65"/>
  <c r="K111" i="65"/>
  <c r="K112" i="65"/>
  <c r="M113" i="65"/>
  <c r="K121" i="65"/>
  <c r="K122" i="65"/>
  <c r="K123" i="65"/>
  <c r="K124" i="65"/>
  <c r="K125" i="65"/>
  <c r="K126" i="65"/>
  <c r="M127" i="65"/>
  <c r="K131" i="65"/>
  <c r="K132" i="65"/>
  <c r="K133" i="65"/>
  <c r="K134" i="65"/>
  <c r="K135" i="65"/>
  <c r="K136" i="65"/>
  <c r="M137" i="65"/>
  <c r="K140" i="65"/>
  <c r="K141" i="65"/>
  <c r="K142" i="65"/>
  <c r="K143" i="65"/>
  <c r="K144" i="65"/>
  <c r="M145" i="65"/>
  <c r="M146" i="65"/>
  <c r="K149" i="65"/>
  <c r="K150" i="65"/>
  <c r="K151" i="65"/>
  <c r="K152" i="65"/>
  <c r="K153" i="65"/>
  <c r="K154" i="65"/>
  <c r="M155" i="65"/>
  <c r="H159" i="65"/>
  <c r="K159" i="65"/>
  <c r="Q160" i="65"/>
  <c r="X160" i="65"/>
  <c r="K161" i="65"/>
  <c r="K162" i="65"/>
  <c r="K163" i="65"/>
  <c r="K164" i="65"/>
  <c r="K169" i="65"/>
  <c r="K170" i="65"/>
  <c r="V26" i="54"/>
  <c r="F28" i="54"/>
  <c r="V28" i="54"/>
  <c r="F30" i="54"/>
  <c r="V30" i="54"/>
  <c r="V32" i="54"/>
  <c r="I9" i="62"/>
  <c r="B12" i="62"/>
  <c r="I12" i="62"/>
  <c r="B13" i="62"/>
  <c r="I13" i="62"/>
  <c r="K10" i="74"/>
  <c r="L11" i="74"/>
  <c r="L12" i="74"/>
  <c r="E18" i="74"/>
  <c r="E19" i="74"/>
  <c r="H7" i="28"/>
  <c r="H10" i="28"/>
  <c r="AA14" i="28"/>
  <c r="K15" i="28"/>
  <c r="O15" i="28"/>
  <c r="S15" i="28"/>
  <c r="W15" i="28"/>
  <c r="K16" i="28"/>
  <c r="S16" i="28"/>
  <c r="Z16" i="28"/>
  <c r="O36" i="28"/>
  <c r="K7" i="66"/>
  <c r="H8" i="66"/>
  <c r="K8" i="66"/>
  <c r="H9" i="66"/>
  <c r="K9" i="66"/>
  <c r="H10" i="66"/>
  <c r="K10" i="66"/>
  <c r="K11" i="66"/>
  <c r="K15" i="66"/>
  <c r="H16" i="66"/>
  <c r="K16" i="66"/>
  <c r="H17" i="66"/>
  <c r="K17" i="66"/>
  <c r="H18" i="66"/>
  <c r="K18" i="66"/>
  <c r="K19" i="66"/>
  <c r="K23" i="66"/>
  <c r="H24" i="66"/>
  <c r="K24" i="66"/>
  <c r="H25" i="66"/>
  <c r="K25" i="66"/>
  <c r="H26" i="66"/>
  <c r="K26" i="66"/>
  <c r="K27" i="66"/>
  <c r="K7" i="60"/>
  <c r="H8" i="60"/>
  <c r="K8" i="60"/>
  <c r="H9" i="60"/>
  <c r="K9" i="60"/>
  <c r="H10" i="60"/>
  <c r="K10" i="60"/>
  <c r="K11" i="60"/>
  <c r="K15" i="60"/>
  <c r="S15" i="60"/>
  <c r="AB15" i="60"/>
  <c r="K16" i="60"/>
  <c r="K17" i="60"/>
  <c r="S17" i="60"/>
  <c r="AB17" i="60"/>
  <c r="H18" i="60"/>
  <c r="K18" i="60"/>
  <c r="H19" i="60"/>
  <c r="K19" i="60"/>
  <c r="H20" i="60"/>
  <c r="K20" i="60"/>
  <c r="H21" i="60"/>
  <c r="K21" i="60"/>
  <c r="K26" i="60"/>
  <c r="S26" i="60"/>
  <c r="AB26" i="60"/>
  <c r="K27" i="60"/>
  <c r="K28" i="60"/>
  <c r="S28" i="60"/>
  <c r="AB28" i="60"/>
  <c r="K29" i="60"/>
  <c r="K30" i="60"/>
  <c r="K31" i="60"/>
  <c r="K32" i="60"/>
  <c r="M33" i="60"/>
  <c r="K37" i="60"/>
  <c r="S37" i="60"/>
  <c r="AB37" i="60"/>
  <c r="K38" i="60"/>
  <c r="K39" i="60"/>
  <c r="S39" i="60"/>
  <c r="AB39" i="60"/>
  <c r="K40" i="60"/>
  <c r="K41" i="60"/>
  <c r="K42" i="60"/>
  <c r="K43" i="60"/>
  <c r="M44" i="60"/>
  <c r="K47" i="60"/>
  <c r="S47" i="60"/>
  <c r="AB47" i="60"/>
  <c r="K48" i="60"/>
  <c r="K49" i="60"/>
  <c r="S49" i="60"/>
  <c r="AB49" i="60"/>
  <c r="K50" i="60"/>
  <c r="K51" i="60"/>
  <c r="K52" i="60"/>
  <c r="K53" i="60"/>
  <c r="M54" i="60"/>
  <c r="K57" i="60"/>
  <c r="S57" i="60"/>
  <c r="AB57" i="60"/>
  <c r="K58" i="60"/>
  <c r="K59" i="60"/>
  <c r="S59" i="60"/>
  <c r="AB59" i="60"/>
  <c r="K60" i="60"/>
  <c r="K61" i="60"/>
  <c r="K62" i="60"/>
  <c r="K63" i="60"/>
  <c r="M64" i="60"/>
  <c r="K72" i="60"/>
  <c r="S72" i="60"/>
  <c r="AB72" i="60"/>
  <c r="K73" i="60"/>
  <c r="K74" i="60"/>
  <c r="S74" i="60"/>
  <c r="AB74" i="60"/>
  <c r="K75" i="60"/>
  <c r="K76" i="60"/>
  <c r="K77" i="60"/>
  <c r="K78" i="60"/>
  <c r="M79" i="60"/>
  <c r="K84" i="60"/>
  <c r="S84" i="60"/>
  <c r="AB84" i="60"/>
  <c r="K85" i="60"/>
  <c r="K86" i="60"/>
  <c r="S86" i="60"/>
  <c r="AB86" i="60"/>
  <c r="K87" i="60"/>
  <c r="K88" i="60"/>
  <c r="K89" i="60"/>
  <c r="K90" i="60"/>
  <c r="M91" i="60"/>
  <c r="K95" i="60"/>
  <c r="S95" i="60"/>
  <c r="AB95" i="60"/>
  <c r="K96" i="60"/>
  <c r="K97" i="60"/>
  <c r="S97" i="60"/>
  <c r="AB97" i="60"/>
  <c r="K98" i="60"/>
  <c r="K99" i="60"/>
  <c r="K100" i="60"/>
  <c r="K101" i="60"/>
  <c r="M102" i="60"/>
  <c r="K106" i="60"/>
  <c r="S106" i="60"/>
  <c r="AB106" i="60"/>
  <c r="K107" i="60"/>
  <c r="K108" i="60"/>
  <c r="S108" i="60"/>
  <c r="AB108" i="60"/>
  <c r="K109" i="60"/>
  <c r="K110" i="60"/>
  <c r="K111" i="60"/>
  <c r="K112" i="60"/>
  <c r="M113" i="60"/>
  <c r="K121" i="60"/>
  <c r="K122" i="60"/>
  <c r="K123" i="60"/>
  <c r="K124" i="60"/>
  <c r="K125" i="60"/>
  <c r="K126" i="60"/>
  <c r="M127" i="60"/>
  <c r="K131" i="60"/>
  <c r="K132" i="60"/>
  <c r="K133" i="60"/>
  <c r="K134" i="60"/>
  <c r="K135" i="60"/>
  <c r="K136" i="60"/>
  <c r="M137" i="60"/>
  <c r="K140" i="60"/>
  <c r="K141" i="60"/>
  <c r="K142" i="60"/>
  <c r="K143" i="60"/>
  <c r="K144" i="60"/>
  <c r="K145" i="60"/>
  <c r="M146" i="60"/>
  <c r="K149" i="60"/>
  <c r="K150" i="60"/>
  <c r="K151" i="60"/>
  <c r="K152" i="60"/>
  <c r="K153" i="60"/>
  <c r="K154" i="60"/>
  <c r="M155" i="60"/>
  <c r="H159" i="60"/>
  <c r="K159" i="60"/>
  <c r="Q160" i="60"/>
  <c r="X160" i="60"/>
  <c r="K161" i="60"/>
  <c r="K162" i="60"/>
  <c r="K163" i="60"/>
  <c r="K164" i="60"/>
  <c r="K169" i="60"/>
  <c r="K170" i="60"/>
  <c r="V26" i="48"/>
  <c r="F28" i="48"/>
  <c r="V28" i="48"/>
  <c r="F30" i="48"/>
  <c r="V30" i="48"/>
  <c r="V32" i="48"/>
  <c r="V37" i="48"/>
  <c r="I9" i="38"/>
  <c r="B12" i="38"/>
  <c r="I12" i="38"/>
  <c r="B13" i="38"/>
  <c r="I13" i="38"/>
  <c r="I7" i="24"/>
  <c r="I8" i="24"/>
  <c r="I9" i="24"/>
  <c r="I10" i="24"/>
  <c r="I11" i="24"/>
  <c r="L16" i="16"/>
  <c r="L17" i="16"/>
  <c r="L18" i="16"/>
  <c r="L19" i="16"/>
  <c r="L32" i="16"/>
  <c r="L34" i="16"/>
  <c r="L35" i="16"/>
  <c r="L36" i="16"/>
  <c r="L37" i="16"/>
  <c r="H6" i="72"/>
  <c r="H11" i="72"/>
  <c r="C15" i="72"/>
  <c r="K15" i="72"/>
  <c r="R15" i="72"/>
  <c r="Y15" i="72"/>
  <c r="C16" i="72"/>
  <c r="K16" i="72"/>
  <c r="H19" i="72"/>
  <c r="N19" i="72"/>
  <c r="T19" i="72"/>
  <c r="C23" i="72"/>
  <c r="L23" i="72"/>
  <c r="M28" i="72"/>
  <c r="M29" i="72"/>
  <c r="K33" i="72"/>
  <c r="S33" i="72"/>
  <c r="AA33" i="72"/>
  <c r="K34" i="72"/>
  <c r="S34" i="72"/>
  <c r="AA34" i="72"/>
  <c r="K35" i="72"/>
  <c r="S35" i="72"/>
  <c r="AA35" i="72"/>
  <c r="K37" i="72"/>
  <c r="S37" i="72"/>
  <c r="AA37" i="72"/>
  <c r="K39" i="72"/>
  <c r="S39" i="72"/>
  <c r="AA39" i="72"/>
  <c r="K41" i="72"/>
  <c r="U42" i="72"/>
  <c r="V42" i="72"/>
  <c r="W42" i="72"/>
  <c r="U43" i="72"/>
  <c r="V43" i="72"/>
  <c r="W43" i="72"/>
  <c r="J44" i="72"/>
  <c r="Q44" i="72"/>
  <c r="O47" i="72"/>
  <c r="G50" i="72"/>
  <c r="J50" i="72"/>
  <c r="M50" i="72"/>
  <c r="P50" i="72"/>
  <c r="S50" i="72"/>
  <c r="W50" i="72"/>
  <c r="AC50" i="72"/>
  <c r="S54" i="72"/>
  <c r="K61" i="72"/>
  <c r="S61" i="72"/>
  <c r="K63" i="72"/>
  <c r="S63" i="72"/>
  <c r="K64" i="72"/>
  <c r="S64" i="72"/>
  <c r="K66" i="72"/>
  <c r="S66" i="72"/>
  <c r="K68" i="72"/>
  <c r="S68" i="72"/>
  <c r="K69" i="72"/>
  <c r="S69" i="72"/>
  <c r="K70" i="72"/>
  <c r="S70" i="72"/>
  <c r="K71" i="72"/>
  <c r="S71" i="72"/>
  <c r="K72" i="72"/>
  <c r="S72" i="72"/>
  <c r="K73" i="72"/>
  <c r="S73" i="72"/>
  <c r="K75" i="72"/>
  <c r="S75" i="72"/>
  <c r="K76" i="72"/>
  <c r="S76" i="72"/>
  <c r="N84" i="72"/>
  <c r="N85" i="72"/>
  <c r="K89" i="72"/>
  <c r="S89" i="72"/>
  <c r="K90" i="72"/>
  <c r="S90" i="72"/>
  <c r="K91" i="72"/>
  <c r="S91" i="72"/>
  <c r="T92" i="72"/>
  <c r="W93" i="72"/>
  <c r="Z93" i="72"/>
  <c r="H95" i="72"/>
  <c r="Q95" i="72"/>
  <c r="Z95" i="72"/>
  <c r="E100" i="72"/>
  <c r="E101" i="72"/>
  <c r="E102" i="72"/>
  <c r="E103" i="72"/>
  <c r="E104" i="72"/>
  <c r="E105" i="72"/>
  <c r="E106" i="72"/>
  <c r="K109" i="72"/>
  <c r="M109" i="72"/>
  <c r="O109" i="72"/>
  <c r="Q109" i="72"/>
  <c r="K112" i="72"/>
  <c r="M112" i="72"/>
  <c r="O112" i="72"/>
  <c r="Q112" i="72"/>
  <c r="F116" i="72"/>
  <c r="I116" i="72"/>
  <c r="K116" i="72"/>
  <c r="M116" i="72"/>
  <c r="O116" i="72"/>
  <c r="R116" i="72"/>
  <c r="F117" i="72"/>
  <c r="I117" i="72"/>
  <c r="K117" i="72"/>
  <c r="M117" i="72"/>
  <c r="O117" i="72"/>
  <c r="R117" i="72"/>
  <c r="F118" i="72"/>
  <c r="I118" i="72"/>
  <c r="K118" i="72"/>
  <c r="M118" i="72"/>
  <c r="O118" i="72"/>
  <c r="R118" i="72"/>
  <c r="K7" i="49"/>
  <c r="H8" i="49"/>
  <c r="K8" i="49"/>
  <c r="H9" i="49"/>
  <c r="K9" i="49"/>
  <c r="H10" i="49"/>
  <c r="K10" i="49"/>
  <c r="K15" i="49"/>
  <c r="H16" i="49"/>
  <c r="K16" i="49"/>
  <c r="H17" i="49"/>
  <c r="K17" i="49"/>
  <c r="H18" i="49"/>
  <c r="K18" i="49"/>
  <c r="K23" i="49"/>
  <c r="H24" i="49"/>
  <c r="K24" i="49"/>
  <c r="H25" i="49"/>
  <c r="K25" i="49"/>
  <c r="H26" i="49"/>
  <c r="K26" i="49"/>
  <c r="K12" i="19"/>
  <c r="H13" i="19"/>
  <c r="K13" i="19"/>
  <c r="H14" i="19"/>
  <c r="K14" i="19"/>
  <c r="H15" i="19"/>
  <c r="K15" i="19"/>
  <c r="K20" i="19"/>
  <c r="S20" i="19"/>
  <c r="AB20" i="19"/>
  <c r="K21" i="19"/>
  <c r="K22" i="19"/>
  <c r="S22" i="19"/>
  <c r="AB22" i="19"/>
  <c r="H23" i="19"/>
  <c r="K23" i="19"/>
  <c r="H24" i="19"/>
  <c r="K24" i="19"/>
  <c r="H25" i="19"/>
  <c r="K25" i="19"/>
  <c r="H26" i="19"/>
  <c r="K26" i="19"/>
  <c r="K31" i="19"/>
  <c r="S31" i="19"/>
  <c r="AB31" i="19"/>
  <c r="K32" i="19"/>
  <c r="K33" i="19"/>
  <c r="S33" i="19"/>
  <c r="AB33" i="19"/>
  <c r="K34" i="19"/>
  <c r="K35" i="19"/>
  <c r="K36" i="19"/>
  <c r="K37" i="19"/>
  <c r="M38" i="19"/>
  <c r="K42" i="19"/>
  <c r="S42" i="19"/>
  <c r="AB42" i="19"/>
  <c r="K43" i="19"/>
  <c r="K44" i="19"/>
  <c r="S44" i="19"/>
  <c r="AB44" i="19"/>
  <c r="K45" i="19"/>
  <c r="K46" i="19"/>
  <c r="K47" i="19"/>
  <c r="K48" i="19"/>
  <c r="M49" i="19"/>
  <c r="K52" i="19"/>
  <c r="S52" i="19"/>
  <c r="AB52" i="19"/>
  <c r="K53" i="19"/>
  <c r="K54" i="19"/>
  <c r="S54" i="19"/>
  <c r="AB54" i="19"/>
  <c r="K55" i="19"/>
  <c r="K56" i="19"/>
  <c r="K57" i="19"/>
  <c r="K58" i="19"/>
  <c r="M59" i="19"/>
  <c r="K62" i="19"/>
  <c r="S62" i="19"/>
  <c r="AB62" i="19"/>
  <c r="K63" i="19"/>
  <c r="K64" i="19"/>
  <c r="S64" i="19"/>
  <c r="AB64" i="19"/>
  <c r="K65" i="19"/>
  <c r="K66" i="19"/>
  <c r="K67" i="19"/>
  <c r="K68" i="19"/>
  <c r="M69" i="19"/>
  <c r="B77" i="19"/>
  <c r="K78" i="19"/>
  <c r="S79" i="19"/>
  <c r="B80" i="19"/>
  <c r="K81" i="19"/>
  <c r="S82" i="19"/>
  <c r="B83" i="19"/>
  <c r="K84" i="19"/>
  <c r="S85" i="19"/>
  <c r="K86" i="19"/>
  <c r="S87" i="19"/>
  <c r="K88" i="19"/>
  <c r="S89" i="19"/>
  <c r="B90" i="19"/>
  <c r="K91" i="19"/>
  <c r="S92" i="19"/>
  <c r="K93" i="19"/>
  <c r="S94" i="19"/>
  <c r="K95" i="19"/>
  <c r="S96" i="19"/>
  <c r="K101" i="19"/>
  <c r="K102" i="19"/>
  <c r="K103" i="19"/>
  <c r="K104" i="19"/>
  <c r="K105" i="19"/>
  <c r="K106" i="19"/>
  <c r="M107" i="19"/>
  <c r="K111" i="19"/>
  <c r="K112" i="19"/>
  <c r="K113" i="19"/>
  <c r="K114" i="19"/>
  <c r="K115" i="19"/>
  <c r="K116" i="19"/>
  <c r="M117" i="19"/>
  <c r="K120" i="19"/>
  <c r="K121" i="19"/>
  <c r="K122" i="19"/>
  <c r="K123" i="19"/>
  <c r="K124" i="19"/>
  <c r="K125" i="19"/>
  <c r="M126" i="19"/>
  <c r="K129" i="19"/>
  <c r="K130" i="19"/>
  <c r="K131" i="19"/>
  <c r="K132" i="19"/>
  <c r="K133" i="19"/>
  <c r="K134" i="19"/>
  <c r="M135" i="19"/>
  <c r="K143" i="19"/>
  <c r="S143" i="19"/>
  <c r="AB143" i="19"/>
  <c r="K144" i="19"/>
  <c r="V37" i="54" s="1"/>
  <c r="K145" i="19"/>
  <c r="S145" i="19"/>
  <c r="AB145" i="19"/>
  <c r="K146" i="19"/>
  <c r="K147" i="19"/>
  <c r="K148" i="19"/>
  <c r="K149" i="19"/>
  <c r="M150" i="19"/>
  <c r="K154" i="19"/>
  <c r="S154" i="19"/>
  <c r="AB154" i="19"/>
  <c r="K155" i="19"/>
  <c r="K156" i="19"/>
  <c r="S156" i="19"/>
  <c r="AB156" i="19"/>
  <c r="K157" i="19"/>
  <c r="K158" i="19"/>
  <c r="K159" i="19"/>
  <c r="K160" i="19"/>
  <c r="M161" i="19"/>
  <c r="K164" i="19"/>
  <c r="S164" i="19"/>
  <c r="AB164" i="19"/>
  <c r="K165" i="19"/>
  <c r="K166" i="19"/>
  <c r="S166" i="19"/>
  <c r="AB166" i="19"/>
  <c r="K167" i="19"/>
  <c r="K168" i="19"/>
  <c r="K169" i="19"/>
  <c r="K170" i="19"/>
  <c r="M171" i="19"/>
  <c r="K174" i="19"/>
  <c r="S174" i="19"/>
  <c r="AB174" i="19"/>
  <c r="K175" i="19"/>
  <c r="K176" i="19"/>
  <c r="S176" i="19"/>
  <c r="AB176" i="19"/>
  <c r="K177" i="19"/>
  <c r="K178" i="19"/>
  <c r="K179" i="19"/>
  <c r="K180" i="19"/>
  <c r="M181" i="19"/>
  <c r="H185" i="19"/>
  <c r="K185" i="19"/>
  <c r="Q186" i="19"/>
  <c r="K187" i="19"/>
  <c r="K188" i="19"/>
  <c r="K189" i="19"/>
  <c r="K190" i="19"/>
  <c r="K195" i="19"/>
  <c r="K196" i="19"/>
  <c r="K7" i="34"/>
  <c r="S7" i="34"/>
  <c r="U7" i="34"/>
  <c r="AB7" i="34"/>
  <c r="AD7" i="34"/>
  <c r="AF7" i="34"/>
  <c r="K8" i="34"/>
  <c r="K9" i="34"/>
  <c r="S9" i="34"/>
  <c r="U9" i="34"/>
  <c r="AB9" i="34"/>
  <c r="AD9" i="34"/>
  <c r="AF9" i="34"/>
  <c r="H10" i="34"/>
  <c r="K10" i="34"/>
  <c r="H11" i="34"/>
  <c r="K11" i="34"/>
  <c r="H12" i="34"/>
  <c r="K12" i="34"/>
  <c r="H13" i="34"/>
  <c r="K13" i="34"/>
  <c r="I19" i="34"/>
  <c r="I22" i="34"/>
  <c r="I24" i="34"/>
  <c r="K38" i="34"/>
  <c r="K40" i="34"/>
  <c r="K41" i="34"/>
  <c r="K42" i="34"/>
  <c r="C44" i="34"/>
  <c r="D45" i="34"/>
  <c r="K45" i="34"/>
  <c r="D46" i="34"/>
  <c r="D47" i="34"/>
  <c r="K47" i="34"/>
  <c r="D48" i="34"/>
  <c r="K48" i="34"/>
  <c r="D49" i="34"/>
  <c r="K49" i="34"/>
  <c r="C51" i="34"/>
  <c r="D52" i="34"/>
  <c r="K52" i="34"/>
  <c r="D53" i="34"/>
  <c r="D54" i="34"/>
  <c r="K54" i="34"/>
  <c r="D55" i="34"/>
  <c r="K55" i="34"/>
  <c r="D56" i="34"/>
  <c r="K56" i="34"/>
  <c r="C58" i="34"/>
  <c r="D59" i="34"/>
  <c r="K59" i="34"/>
  <c r="D60" i="34"/>
  <c r="D61" i="34"/>
  <c r="K61" i="34"/>
  <c r="D62" i="34"/>
  <c r="K62" i="34"/>
  <c r="D63" i="34"/>
  <c r="K63" i="34"/>
  <c r="G28" i="85"/>
  <c r="G29" i="85"/>
  <c r="G30" i="85"/>
  <c r="G31" i="85"/>
  <c r="G32" i="85"/>
  <c r="G33" i="85"/>
  <c r="AO36" i="85"/>
  <c r="G28" i="4"/>
  <c r="G29" i="4"/>
  <c r="G30" i="4"/>
  <c r="G31" i="4"/>
  <c r="G32" i="4"/>
  <c r="G33" i="4"/>
  <c r="AO36" i="4"/>
  <c r="H8" i="73"/>
  <c r="H9" i="73"/>
  <c r="H10" i="73"/>
  <c r="H11" i="73"/>
  <c r="H12" i="73"/>
  <c r="Y81" i="73"/>
  <c r="Y82" i="73"/>
  <c r="Y83" i="73"/>
  <c r="Y84" i="73"/>
  <c r="Y85" i="73"/>
  <c r="Y86" i="73"/>
  <c r="K87" i="73"/>
  <c r="K54" i="86" s="1"/>
  <c r="R87" i="73"/>
  <c r="K40" i="2"/>
  <c r="K57" i="72" s="1"/>
  <c r="J47" i="2"/>
  <c r="J47" i="72" s="1"/>
  <c r="AA54" i="2"/>
  <c r="AA54" i="72" s="1"/>
  <c r="M57" i="72" s="1"/>
  <c r="AA61" i="2"/>
  <c r="AA61" i="72" s="1"/>
  <c r="AA63" i="2"/>
  <c r="AA63" i="72" s="1"/>
  <c r="AA64" i="2"/>
  <c r="AK64" i="2" s="1"/>
  <c r="AA66" i="2"/>
  <c r="AL66" i="2" s="1"/>
  <c r="AA68" i="2"/>
  <c r="AA68" i="72" s="1"/>
  <c r="AA69" i="2"/>
  <c r="AA69" i="72" s="1"/>
  <c r="AA70" i="2"/>
  <c r="AK70" i="2" s="1"/>
  <c r="AA71" i="2"/>
  <c r="AA72" i="2"/>
  <c r="AA72" i="72" s="1"/>
  <c r="AA73" i="2"/>
  <c r="AA73" i="72" s="1"/>
  <c r="AA75" i="2"/>
  <c r="AA75" i="72" s="1"/>
  <c r="AA76" i="2"/>
  <c r="AA76" i="72" s="1"/>
  <c r="L78" i="2"/>
  <c r="M78" i="2"/>
  <c r="N78" i="2"/>
  <c r="O78" i="2"/>
  <c r="P78" i="2"/>
  <c r="H8" i="1"/>
  <c r="H9" i="1"/>
  <c r="H10" i="1"/>
  <c r="H18" i="1"/>
  <c r="H19" i="1"/>
  <c r="H20" i="1"/>
  <c r="H21" i="1"/>
  <c r="H180" i="1"/>
  <c r="AB181" i="1"/>
  <c r="V39" i="14"/>
  <c r="V40" i="14"/>
  <c r="V42" i="14"/>
  <c r="C5" i="76"/>
  <c r="BA2" i="80"/>
  <c r="BI2" i="80"/>
  <c r="BA3" i="80"/>
  <c r="BI3" i="80"/>
  <c r="BA4" i="80"/>
  <c r="BI4" i="80"/>
  <c r="BA5" i="80"/>
  <c r="BI5" i="80"/>
  <c r="BA6" i="80"/>
  <c r="BI6" i="80"/>
  <c r="BA7" i="80"/>
  <c r="BA8" i="80"/>
  <c r="BA9" i="80"/>
  <c r="BA10" i="80"/>
  <c r="BA11" i="80"/>
  <c r="BI11" i="80"/>
  <c r="BA12" i="80"/>
  <c r="BI12" i="80"/>
  <c r="BA13" i="80"/>
  <c r="BI13" i="80"/>
  <c r="BA14" i="80"/>
  <c r="BI14" i="80"/>
  <c r="BA15" i="80"/>
  <c r="BI15" i="80"/>
  <c r="BA16" i="80"/>
  <c r="BI16" i="80"/>
  <c r="BA17" i="80"/>
  <c r="BI17" i="80"/>
  <c r="BA18" i="80"/>
  <c r="BI18" i="80"/>
  <c r="BA20" i="80"/>
  <c r="BI19" i="80"/>
  <c r="BA21" i="80"/>
  <c r="BI20" i="80"/>
  <c r="BA22" i="80"/>
  <c r="BI21" i="80"/>
  <c r="BA23" i="80"/>
  <c r="BI22" i="80"/>
  <c r="BA25" i="80"/>
  <c r="BI23" i="80"/>
  <c r="BA27" i="80"/>
  <c r="BI24" i="80"/>
  <c r="BA28" i="80"/>
  <c r="BI25" i="80"/>
  <c r="BA29" i="80"/>
  <c r="BI26" i="80"/>
  <c r="BA30" i="80"/>
  <c r="BI27" i="80"/>
  <c r="BA31" i="80"/>
  <c r="BI28" i="80"/>
  <c r="BA32" i="80"/>
  <c r="BI29" i="80"/>
  <c r="BA33" i="80"/>
  <c r="BI30" i="80"/>
  <c r="BA34" i="80"/>
  <c r="BI31" i="80"/>
  <c r="BA35" i="80"/>
  <c r="BI32" i="80"/>
  <c r="BA36" i="80"/>
  <c r="BI33" i="80"/>
  <c r="BA37" i="80"/>
  <c r="BI34" i="80"/>
  <c r="BA38" i="80"/>
  <c r="BI35" i="80"/>
  <c r="BA39" i="80"/>
  <c r="BI36" i="80"/>
  <c r="BA40" i="80"/>
  <c r="BI37" i="80"/>
  <c r="BA41" i="80"/>
  <c r="BI38" i="80"/>
  <c r="BA42" i="80"/>
  <c r="BI39" i="80"/>
  <c r="BA43" i="80"/>
  <c r="BI40" i="80"/>
  <c r="BA44" i="80"/>
  <c r="BI41" i="80"/>
  <c r="BA45" i="80"/>
  <c r="BI42" i="80"/>
  <c r="BA46" i="80"/>
  <c r="BI43" i="80"/>
  <c r="BA47" i="80"/>
  <c r="BI44" i="80"/>
  <c r="BA48" i="80"/>
  <c r="BI45" i="80"/>
  <c r="BA49" i="80"/>
  <c r="BI46" i="80"/>
  <c r="BA50" i="80"/>
  <c r="BI47" i="80"/>
  <c r="BA51" i="80"/>
  <c r="BA52" i="80"/>
  <c r="BA53" i="80"/>
  <c r="BA54" i="80"/>
  <c r="BA55" i="80"/>
  <c r="BA56" i="80"/>
  <c r="BA57" i="80"/>
  <c r="BA58" i="80"/>
  <c r="BA59" i="80"/>
  <c r="BA60" i="80"/>
  <c r="BA61" i="80"/>
  <c r="BA62" i="80"/>
  <c r="BA63" i="80"/>
  <c r="BA64" i="80"/>
  <c r="BA65" i="80"/>
  <c r="BA66" i="80"/>
  <c r="BA67" i="80"/>
  <c r="BA68" i="80"/>
  <c r="BA69" i="80"/>
  <c r="BA70" i="80"/>
  <c r="BA71" i="80"/>
  <c r="BA72" i="80"/>
  <c r="BA73" i="80"/>
  <c r="BA74" i="80"/>
  <c r="AL71" i="2" l="1"/>
  <c r="AL73" i="2"/>
  <c r="AB160" i="60"/>
  <c r="AB160" i="65"/>
  <c r="AB186" i="19"/>
  <c r="AK73" i="2"/>
  <c r="AL63" i="2"/>
  <c r="AL69" i="2"/>
  <c r="AK71" i="2"/>
  <c r="AK69" i="2"/>
  <c r="AK66" i="2"/>
  <c r="AK63" i="2"/>
  <c r="AL72" i="2"/>
  <c r="AK72" i="2"/>
  <c r="AL68" i="2"/>
  <c r="AK68" i="2"/>
  <c r="AA70" i="72"/>
  <c r="AA64" i="72"/>
  <c r="AL70" i="2"/>
  <c r="AL64" i="2"/>
  <c r="AA71" i="72"/>
  <c r="AA66" i="72"/>
  <c r="K40" i="72"/>
  <c r="Q62" i="86"/>
  <c r="Y87" i="73"/>
  <c r="AL43" i="2"/>
  <c r="AL44" i="2" s="1"/>
  <c r="T43" i="72" s="1"/>
  <c r="AL75" i="2" l="1"/>
  <c r="AL77" i="2" s="1"/>
  <c r="T42" i="72"/>
  <c r="K77" i="72" l="1"/>
  <c r="K78" i="72" l="1"/>
</calcChain>
</file>

<file path=xl/sharedStrings.xml><?xml version="1.0" encoding="utf-8"?>
<sst xmlns="http://schemas.openxmlformats.org/spreadsheetml/2006/main" count="4883" uniqueCount="1623">
  <si>
    <t>【建築物の名称又は工事名】</t>
    <rPh sb="1" eb="4">
      <t>ケンチクブツ</t>
    </rPh>
    <rPh sb="5" eb="7">
      <t>メイショウ</t>
    </rPh>
    <rPh sb="7" eb="8">
      <t>マタ</t>
    </rPh>
    <rPh sb="9" eb="12">
      <t>コウジメイ</t>
    </rPh>
    <phoneticPr fontId="2"/>
  </si>
  <si>
    <t>【名称のフリガナ】</t>
    <rPh sb="1" eb="3">
      <t>メイショウ</t>
    </rPh>
    <phoneticPr fontId="2"/>
  </si>
  <si>
    <t>【名称】</t>
    <rPh sb="1" eb="3">
      <t>メイショウ</t>
    </rPh>
    <phoneticPr fontId="2"/>
  </si>
  <si>
    <t>　（代表となる設計者）</t>
    <rPh sb="2" eb="4">
      <t>ダイヒョウ</t>
    </rPh>
    <rPh sb="7" eb="10">
      <t>セッケイシャ</t>
    </rPh>
    <phoneticPr fontId="2"/>
  </si>
  <si>
    <t>　（その他の設計者）</t>
    <rPh sb="4" eb="5">
      <t>タ</t>
    </rPh>
    <rPh sb="6" eb="9">
      <t>セッケイシャ</t>
    </rPh>
    <phoneticPr fontId="2"/>
  </si>
  <si>
    <t>　（代表となる工事監理者）</t>
    <rPh sb="2" eb="4">
      <t>ダイヒョウ</t>
    </rPh>
    <rPh sb="7" eb="11">
      <t>コウジカンリ</t>
    </rPh>
    <rPh sb="11" eb="12">
      <t>シャ</t>
    </rPh>
    <phoneticPr fontId="2"/>
  </si>
  <si>
    <t>　（その他の工事監理者）</t>
    <rPh sb="4" eb="5">
      <t>タ</t>
    </rPh>
    <rPh sb="6" eb="10">
      <t>コウジカンリ</t>
    </rPh>
    <rPh sb="10" eb="11">
      <t>シャ</t>
    </rPh>
    <phoneticPr fontId="2"/>
  </si>
  <si>
    <t>【１７．特定工程工事終了予定年月日】</t>
    <rPh sb="4" eb="6">
      <t>トクテイ</t>
    </rPh>
    <rPh sb="6" eb="8">
      <t>コウテイ</t>
    </rPh>
    <rPh sb="8" eb="10">
      <t>コウジ</t>
    </rPh>
    <rPh sb="10" eb="12">
      <t>シュウリョウ</t>
    </rPh>
    <rPh sb="12" eb="14">
      <t>ヨテイ</t>
    </rPh>
    <rPh sb="14" eb="17">
      <t>ネンガッピ</t>
    </rPh>
    <phoneticPr fontId="2"/>
  </si>
  <si>
    <t>申請者氏名</t>
    <rPh sb="0" eb="3">
      <t>シンセイシャ</t>
    </rPh>
    <rPh sb="3" eb="5">
      <t>シメイ</t>
    </rPh>
    <phoneticPr fontId="2"/>
  </si>
  <si>
    <t>※受付欄</t>
    <rPh sb="1" eb="3">
      <t>ウケツケ</t>
    </rPh>
    <rPh sb="3" eb="4">
      <t>ラン</t>
    </rPh>
    <phoneticPr fontId="2"/>
  </si>
  <si>
    <t>※確認番号欄</t>
    <rPh sb="1" eb="3">
      <t>カクニン</t>
    </rPh>
    <rPh sb="3" eb="5">
      <t>バンゴウ</t>
    </rPh>
    <rPh sb="5" eb="6">
      <t>ラン</t>
    </rPh>
    <phoneticPr fontId="2"/>
  </si>
  <si>
    <t>（第一面）</t>
    <rPh sb="1" eb="2">
      <t>ダイ</t>
    </rPh>
    <rPh sb="2" eb="3">
      <t>イチ</t>
    </rPh>
    <rPh sb="3" eb="4">
      <t>メン</t>
    </rPh>
    <phoneticPr fontId="2"/>
  </si>
  <si>
    <t>確 認 申 請 書（建築物）</t>
    <rPh sb="0" eb="1">
      <t>アキラ</t>
    </rPh>
    <rPh sb="2" eb="3">
      <t>シノブ</t>
    </rPh>
    <rPh sb="4" eb="5">
      <t>サル</t>
    </rPh>
    <rPh sb="6" eb="7">
      <t>ショウ</t>
    </rPh>
    <rPh sb="8" eb="9">
      <t>ショ</t>
    </rPh>
    <rPh sb="10" eb="13">
      <t>ケンチクブツ</t>
    </rPh>
    <phoneticPr fontId="2"/>
  </si>
  <si>
    <t>（</t>
    <phoneticPr fontId="2"/>
  </si>
  <si>
    <t>建築計画概要書</t>
    <rPh sb="0" eb="2">
      <t>ケンチク</t>
    </rPh>
    <rPh sb="2" eb="4">
      <t>ケイカク</t>
    </rPh>
    <rPh sb="4" eb="7">
      <t>ガイヨウショ</t>
    </rPh>
    <phoneticPr fontId="2"/>
  </si>
  <si>
    <t>交付年月日</t>
    <rPh sb="0" eb="2">
      <t>コウフ</t>
    </rPh>
    <rPh sb="2" eb="5">
      <t>ネンガッピ</t>
    </rPh>
    <phoneticPr fontId="2"/>
  </si>
  <si>
    <t>）</t>
    <phoneticPr fontId="2"/>
  </si>
  <si>
    <t>□</t>
  </si>
  <si>
    <t>(</t>
    <phoneticPr fontId="2"/>
  </si>
  <si>
    <t>)</t>
    <phoneticPr fontId="2"/>
  </si>
  <si>
    <t>【ﾊ．建築基準法第52条第1項及び第２項の規定による建築物の容積率】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3">
      <t>ヨウセキリツ</t>
    </rPh>
    <phoneticPr fontId="2"/>
  </si>
  <si>
    <t>建築基準法第１５条第１項の規定による</t>
    <phoneticPr fontId="2"/>
  </si>
  <si>
    <t>建築工事届</t>
    <phoneticPr fontId="2"/>
  </si>
  <si>
    <t>（第一面）</t>
    <phoneticPr fontId="2"/>
  </si>
  <si>
    <t>知事　　様</t>
    <rPh sb="0" eb="2">
      <t>チジ</t>
    </rPh>
    <rPh sb="4" eb="5">
      <t>サマ</t>
    </rPh>
    <phoneticPr fontId="2"/>
  </si>
  <si>
    <t>郵便番号</t>
  </si>
  <si>
    <t>住所</t>
  </si>
  <si>
    <t>（第二面）</t>
    <phoneticPr fontId="2"/>
  </si>
  <si>
    <t>(1) 国</t>
    <phoneticPr fontId="2"/>
  </si>
  <si>
    <t xml:space="preserve">(2) 都道府県  </t>
    <phoneticPr fontId="2"/>
  </si>
  <si>
    <t>(3) 市区町村</t>
    <phoneticPr fontId="2"/>
  </si>
  <si>
    <t xml:space="preserve">(4) 会社  </t>
    <phoneticPr fontId="2"/>
  </si>
  <si>
    <t xml:space="preserve">(5) 会社でない団体  </t>
    <phoneticPr fontId="2"/>
  </si>
  <si>
    <t xml:space="preserve">(6) 個人 </t>
    <phoneticPr fontId="2"/>
  </si>
  <si>
    <t>【ｲ.地名地番】</t>
    <phoneticPr fontId="2"/>
  </si>
  <si>
    <t>【ﾛ.都市計画】</t>
    <phoneticPr fontId="2"/>
  </si>
  <si>
    <t xml:space="preserve">(1) 市街化区域  </t>
    <phoneticPr fontId="2"/>
  </si>
  <si>
    <t>(2) 市街化調整区域</t>
    <phoneticPr fontId="2"/>
  </si>
  <si>
    <t xml:space="preserve">(3) 区域区分非設定都市計画区域  </t>
    <phoneticPr fontId="2"/>
  </si>
  <si>
    <t>(4) 準都市計画区域</t>
    <phoneticPr fontId="2"/>
  </si>
  <si>
    <t>(5) 都市計画区域及び準都市計画区域外</t>
    <phoneticPr fontId="2"/>
  </si>
  <si>
    <t xml:space="preserve">(1)事務所等         </t>
  </si>
  <si>
    <t xml:space="preserve">(2)物品販売店舗等    </t>
    <rPh sb="7" eb="10">
      <t>テンポトウ</t>
    </rPh>
    <phoneticPr fontId="2"/>
  </si>
  <si>
    <t>万円</t>
    <rPh sb="0" eb="2">
      <t>マンエン</t>
    </rPh>
    <phoneticPr fontId="2"/>
  </si>
  <si>
    <t>（第三面）</t>
    <rPh sb="2" eb="3">
      <t>3</t>
    </rPh>
    <phoneticPr fontId="2"/>
  </si>
  <si>
    <t>(2) プレハブ工法</t>
  </si>
  <si>
    <t>戸</t>
    <rPh sb="0" eb="1">
      <t>ト</t>
    </rPh>
    <phoneticPr fontId="2"/>
  </si>
  <si>
    <t>（第四面）</t>
    <rPh sb="2" eb="3">
      <t>4</t>
    </rPh>
    <phoneticPr fontId="2"/>
  </si>
  <si>
    <t>【1.主要用途】</t>
    <phoneticPr fontId="2"/>
  </si>
  <si>
    <t>(1)居住専用建築物</t>
  </si>
  <si>
    <t>(2)居住産業併用建築物</t>
  </si>
  <si>
    <t>(3)産業専用建築物</t>
  </si>
  <si>
    <t>【2.除却要因】</t>
    <phoneticPr fontId="2"/>
  </si>
  <si>
    <t>(1) 老朽して危険があるため</t>
  </si>
  <si>
    <t xml:space="preserve">(2) その他 </t>
  </si>
  <si>
    <t xml:space="preserve">【3.構造種別】 </t>
    <phoneticPr fontId="2"/>
  </si>
  <si>
    <t>(1) 木造</t>
  </si>
  <si>
    <t>【4.建築物の数】</t>
  </si>
  <si>
    <t>【5.住宅の戸数】</t>
  </si>
  <si>
    <t>【6.住宅の利用関係】</t>
  </si>
  <si>
    <t>(1)持家</t>
    <phoneticPr fontId="2"/>
  </si>
  <si>
    <t>(2)貸家</t>
    <phoneticPr fontId="2"/>
  </si>
  <si>
    <t>(3)給与住宅</t>
    <phoneticPr fontId="2"/>
  </si>
  <si>
    <t>千円</t>
    <rPh sb="0" eb="2">
      <t>センエン</t>
    </rPh>
    <phoneticPr fontId="2"/>
  </si>
  <si>
    <t>現　　地　　調　　査　　表</t>
    <rPh sb="0" eb="1">
      <t>ウツツ</t>
    </rPh>
    <rPh sb="3" eb="4">
      <t>チ</t>
    </rPh>
    <rPh sb="6" eb="7">
      <t>チョウ</t>
    </rPh>
    <rPh sb="9" eb="10">
      <t>サ</t>
    </rPh>
    <rPh sb="12" eb="13">
      <t>ヒョウ</t>
    </rPh>
    <phoneticPr fontId="2"/>
  </si>
  <si>
    <t>この現地調査表に記載の事項は事実に相違ありません。</t>
    <rPh sb="2" eb="4">
      <t>ゲンチ</t>
    </rPh>
    <rPh sb="4" eb="6">
      <t>チョウサ</t>
    </rPh>
    <rPh sb="6" eb="7">
      <t>ヒョウ</t>
    </rPh>
    <rPh sb="8" eb="10">
      <t>キサイ</t>
    </rPh>
    <rPh sb="11" eb="13">
      <t>ジコウ</t>
    </rPh>
    <rPh sb="14" eb="16">
      <t>ジジツ</t>
    </rPh>
    <rPh sb="17" eb="19">
      <t>ソウイ</t>
    </rPh>
    <phoneticPr fontId="2"/>
  </si>
  <si>
    <t>電話番号</t>
    <rPh sb="0" eb="2">
      <t>デンワ</t>
    </rPh>
    <rPh sb="2" eb="4">
      <t>バンゴウ</t>
    </rPh>
    <phoneticPr fontId="2"/>
  </si>
  <si>
    <t>道　　路　　種　　別</t>
    <rPh sb="0" eb="1">
      <t>ミチ</t>
    </rPh>
    <rPh sb="3" eb="4">
      <t>ロ</t>
    </rPh>
    <rPh sb="6" eb="7">
      <t>タネ</t>
    </rPh>
    <rPh sb="9" eb="10">
      <t>ベツ</t>
    </rPh>
    <phoneticPr fontId="2"/>
  </si>
  <si>
    <t>４２条１項：</t>
    <rPh sb="2" eb="3">
      <t>ジョウ</t>
    </rPh>
    <rPh sb="4" eb="5">
      <t>コウ</t>
    </rPh>
    <phoneticPr fontId="2"/>
  </si>
  <si>
    <t>１号</t>
    <rPh sb="1" eb="2">
      <t>ゴウ</t>
    </rPh>
    <phoneticPr fontId="2"/>
  </si>
  <si>
    <t>３号</t>
    <rPh sb="1" eb="2">
      <t>ゴウ</t>
    </rPh>
    <phoneticPr fontId="2"/>
  </si>
  <si>
    <t>市町村道</t>
    <rPh sb="0" eb="3">
      <t>シチョウソン</t>
    </rPh>
    <rPh sb="3" eb="4">
      <t>ドウ</t>
    </rPh>
    <phoneticPr fontId="2"/>
  </si>
  <si>
    <t>里道等</t>
    <rPh sb="0" eb="1">
      <t>サト</t>
    </rPh>
    <rPh sb="1" eb="2">
      <t>ドウ</t>
    </rPh>
    <rPh sb="2" eb="3">
      <t>トウ</t>
    </rPh>
    <phoneticPr fontId="2"/>
  </si>
  <si>
    <t>私道</t>
    <rPh sb="0" eb="2">
      <t>シドウ</t>
    </rPh>
    <phoneticPr fontId="2"/>
  </si>
  <si>
    <t>有</t>
    <rPh sb="0" eb="1">
      <t>アリ</t>
    </rPh>
    <phoneticPr fontId="2"/>
  </si>
  <si>
    <t>外</t>
    <rPh sb="0" eb="1">
      <t>ガイ</t>
    </rPh>
    <phoneticPr fontId="2"/>
  </si>
  <si>
    <t>法２２条区域</t>
    <rPh sb="0" eb="1">
      <t>ホウ</t>
    </rPh>
    <rPh sb="3" eb="4">
      <t>ジョウ</t>
    </rPh>
    <rPh sb="4" eb="6">
      <t>クイキ</t>
    </rPh>
    <phoneticPr fontId="2"/>
  </si>
  <si>
    <t>備考</t>
    <rPh sb="0" eb="2">
      <t>ビコウ</t>
    </rPh>
    <phoneticPr fontId="2"/>
  </si>
  <si>
    <t>　この申請書及び添付図書に記載の事項は、事実に相違ありません。</t>
    <phoneticPr fontId="2"/>
  </si>
  <si>
    <t>　第四面に記載の事項は、事実に相違ありません。</t>
    <rPh sb="1" eb="2">
      <t>ダイ</t>
    </rPh>
    <rPh sb="2" eb="3">
      <t>４</t>
    </rPh>
    <rPh sb="3" eb="4">
      <t>メン</t>
    </rPh>
    <rPh sb="5" eb="7">
      <t>キサイ</t>
    </rPh>
    <rPh sb="8" eb="10">
      <t>ジコウ</t>
    </rPh>
    <rPh sb="12" eb="14">
      <t>ジジツ</t>
    </rPh>
    <rPh sb="15" eb="17">
      <t>ソウイ</t>
    </rPh>
    <phoneticPr fontId="2"/>
  </si>
  <si>
    <t>工事監理者氏名</t>
    <rPh sb="0" eb="2">
      <t>コウジ</t>
    </rPh>
    <rPh sb="2" eb="5">
      <t>カンリシャ</t>
    </rPh>
    <rPh sb="5" eb="7">
      <t>シメイ</t>
    </rPh>
    <phoneticPr fontId="2"/>
  </si>
  <si>
    <t>【検査を申請する建築物等】</t>
    <rPh sb="4" eb="6">
      <t>シンセイ</t>
    </rPh>
    <rPh sb="8" eb="11">
      <t>ケンチクブツ</t>
    </rPh>
    <rPh sb="11" eb="12">
      <t>トウ</t>
    </rPh>
    <phoneticPr fontId="2"/>
  </si>
  <si>
    <t>■</t>
    <phoneticPr fontId="2"/>
  </si>
  <si>
    <t>建築物</t>
    <rPh sb="0" eb="3">
      <t>ケンチクブツ</t>
    </rPh>
    <phoneticPr fontId="2"/>
  </si>
  <si>
    <t>建築設備（昇降機）</t>
    <rPh sb="0" eb="2">
      <t>ケンチク</t>
    </rPh>
    <rPh sb="2" eb="4">
      <t>セツビ</t>
    </rPh>
    <rPh sb="5" eb="8">
      <t>ショウコウキ</t>
    </rPh>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</si>
  <si>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</si>
  <si>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</si>
  <si>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工作物（法第88条第1項）</t>
    <rPh sb="0" eb="3">
      <t>コウサクブツ</t>
    </rPh>
    <rPh sb="4" eb="5">
      <t>ホウ</t>
    </rPh>
    <rPh sb="5" eb="6">
      <t>ダイ</t>
    </rPh>
    <rPh sb="8" eb="9">
      <t>ジョウ</t>
    </rPh>
    <rPh sb="9" eb="10">
      <t>ダイ</t>
    </rPh>
    <rPh sb="11" eb="12">
      <t>コウ</t>
    </rPh>
    <phoneticPr fontId="2"/>
  </si>
  <si>
    <t>※検査の特例欄</t>
    <rPh sb="1" eb="3">
      <t>ケンサ</t>
    </rPh>
    <rPh sb="4" eb="6">
      <t>トクレイ</t>
    </rPh>
    <rPh sb="6" eb="7">
      <t>ラン</t>
    </rPh>
    <phoneticPr fontId="2"/>
  </si>
  <si>
    <t>※検査欄</t>
    <rPh sb="1" eb="3">
      <t>ケンサ</t>
    </rPh>
    <rPh sb="3" eb="4">
      <t>ラン</t>
    </rPh>
    <phoneticPr fontId="2"/>
  </si>
  <si>
    <t>申請する工事の概要</t>
    <rPh sb="0" eb="2">
      <t>シンセイ</t>
    </rPh>
    <rPh sb="4" eb="6">
      <t>コウジ</t>
    </rPh>
    <rPh sb="7" eb="9">
      <t>ガイヨウ</t>
    </rPh>
    <phoneticPr fontId="2"/>
  </si>
  <si>
    <t>確認済証番号</t>
    <rPh sb="0" eb="2">
      <t>カクニン</t>
    </rPh>
    <rPh sb="2" eb="3">
      <t>ズミ</t>
    </rPh>
    <rPh sb="3" eb="4">
      <t>ショウ</t>
    </rPh>
    <rPh sb="4" eb="6">
      <t>バンゴウ</t>
    </rPh>
    <phoneticPr fontId="2"/>
  </si>
  <si>
    <t>第四十号様式（第八条関係）</t>
    <phoneticPr fontId="2"/>
  </si>
  <si>
    <t>株式会社 北関東建築検査機構</t>
    <rPh sb="0" eb="2">
      <t>カブシキ</t>
    </rPh>
    <rPh sb="2" eb="4">
      <t>カイシャ</t>
    </rPh>
    <rPh sb="5" eb="6">
      <t>キタ</t>
    </rPh>
    <rPh sb="6" eb="8">
      <t>カントウ</t>
    </rPh>
    <rPh sb="8" eb="10">
      <t>ケンチク</t>
    </rPh>
    <rPh sb="10" eb="12">
      <t>ケンサ</t>
    </rPh>
    <rPh sb="12" eb="14">
      <t>キコウ</t>
    </rPh>
    <phoneticPr fontId="2"/>
  </si>
  <si>
    <t>(3) 改築</t>
    <phoneticPr fontId="2"/>
  </si>
  <si>
    <t>【ｲ.番号】</t>
    <phoneticPr fontId="2"/>
  </si>
  <si>
    <t>㎡</t>
    <phoneticPr fontId="2"/>
  </si>
  <si>
    <t>氏名</t>
    <rPh sb="0" eb="2">
      <t>シメイ</t>
    </rPh>
    <phoneticPr fontId="2"/>
  </si>
  <si>
    <t>回</t>
    <rPh sb="0" eb="1">
      <t>カイ</t>
    </rPh>
    <phoneticPr fontId="2"/>
  </si>
  <si>
    <t>工事監理の状況</t>
    <rPh sb="0" eb="2">
      <t>コウジ</t>
    </rPh>
    <rPh sb="2" eb="4">
      <t>カンリ</t>
    </rPh>
    <rPh sb="5" eb="7">
      <t>ジョウキョウ</t>
    </rPh>
    <phoneticPr fontId="2"/>
  </si>
  <si>
    <t>照合内容</t>
    <rPh sb="0" eb="2">
      <t>ショウゴウ</t>
    </rPh>
    <rPh sb="2" eb="4">
      <t>ナイヨウ</t>
    </rPh>
    <phoneticPr fontId="2"/>
  </si>
  <si>
    <t>照合を行った設計図書</t>
    <rPh sb="0" eb="2">
      <t>ショウゴウ</t>
    </rPh>
    <rPh sb="3" eb="4">
      <t>オコナ</t>
    </rPh>
    <phoneticPr fontId="2"/>
  </si>
  <si>
    <t>設計図書の内容について設計者に確認した事項</t>
    <rPh sb="0" eb="2">
      <t>セッケイ</t>
    </rPh>
    <rPh sb="2" eb="4">
      <t>トショ</t>
    </rPh>
    <rPh sb="5" eb="6">
      <t>ウチ</t>
    </rPh>
    <phoneticPr fontId="2"/>
  </si>
  <si>
    <t>照合方法</t>
    <rPh sb="0" eb="2">
      <t>ショウゴウ</t>
    </rPh>
    <rPh sb="2" eb="4">
      <t>ホウホウ</t>
    </rPh>
    <phoneticPr fontId="2"/>
  </si>
  <si>
    <t>照合結果</t>
    <rPh sb="0" eb="2">
      <t>ショウゴウ</t>
    </rPh>
    <rPh sb="2" eb="4">
      <t>ケッカ</t>
    </rPh>
    <phoneticPr fontId="2"/>
  </si>
  <si>
    <t>（不適の場合には建築主に対して行った報告の内容）</t>
    <rPh sb="1" eb="3">
      <t>フテキ</t>
    </rPh>
    <rPh sb="4" eb="6">
      <t>バアイ</t>
    </rPh>
    <phoneticPr fontId="2"/>
  </si>
  <si>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phoneticPr fontId="2"/>
  </si>
  <si>
    <t>建築物の各部分の位置、形状及び大きさ</t>
    <rPh sb="0" eb="3">
      <t>ケンチクブツ</t>
    </rPh>
    <rPh sb="4" eb="7">
      <t>カクブブン</t>
    </rPh>
    <rPh sb="8" eb="9">
      <t>クライ</t>
    </rPh>
    <phoneticPr fontId="2"/>
  </si>
  <si>
    <t>構造耐力上主要な部分の防錆、防腐及び防蟻措置及び状況</t>
    <rPh sb="0" eb="2">
      <t>コウゾウ</t>
    </rPh>
    <rPh sb="2" eb="4">
      <t>タイリョク</t>
    </rPh>
    <rPh sb="4" eb="5">
      <t>ジョウ</t>
    </rPh>
    <rPh sb="5" eb="7">
      <t>シュヨウ</t>
    </rPh>
    <rPh sb="8" eb="9">
      <t>ブ</t>
    </rPh>
    <phoneticPr fontId="2"/>
  </si>
  <si>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2"/>
  </si>
  <si>
    <t>天井及び壁の室内に面する部分に係る仕上げの材料の種別及び厚さ</t>
    <rPh sb="0" eb="2">
      <t>テンジョウ</t>
    </rPh>
    <rPh sb="2" eb="3">
      <t>オヨ</t>
    </rPh>
    <rPh sb="4" eb="5">
      <t>カベ</t>
    </rPh>
    <rPh sb="6" eb="8">
      <t>シツナイ</t>
    </rPh>
    <phoneticPr fontId="2"/>
  </si>
  <si>
    <t>開口部に設ける建具の種類及び大きさ</t>
    <rPh sb="0" eb="3">
      <t>カイコウブ</t>
    </rPh>
    <rPh sb="4" eb="5">
      <t>モウ</t>
    </rPh>
    <rPh sb="7" eb="9">
      <t>タテグ</t>
    </rPh>
    <phoneticPr fontId="2"/>
  </si>
  <si>
    <t>備　　　　　　考　</t>
    <rPh sb="0" eb="1">
      <t>ビ</t>
    </rPh>
    <rPh sb="7" eb="8">
      <t>コウ</t>
    </rPh>
    <phoneticPr fontId="2"/>
  </si>
  <si>
    <t>（第一面）</t>
    <rPh sb="1" eb="2">
      <t>ダイ</t>
    </rPh>
    <rPh sb="2" eb="4">
      <t>イチメン</t>
    </rPh>
    <phoneticPr fontId="2"/>
  </si>
  <si>
    <t>大規模の模様替</t>
    <phoneticPr fontId="2"/>
  </si>
  <si>
    <t>建築設備の設置</t>
    <phoneticPr fontId="2"/>
  </si>
  <si>
    <t>【ｲ．氏名のフリガナ】</t>
    <rPh sb="3" eb="5">
      <t>シメイ</t>
    </rPh>
    <phoneticPr fontId="2"/>
  </si>
  <si>
    <t>【ﾛ．氏名】</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</si>
  <si>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</si>
  <si>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</si>
  <si>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</si>
  <si>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【ｲ．資格】</t>
    <rPh sb="3" eb="5">
      <t>シカク</t>
    </rPh>
    <phoneticPr fontId="2"/>
  </si>
  <si>
    <t>）知事登録第</t>
    <rPh sb="1" eb="3">
      <t>チジ</t>
    </rPh>
    <rPh sb="3" eb="5">
      <t>トウロク</t>
    </rPh>
    <rPh sb="5" eb="6">
      <t>ダイ</t>
    </rPh>
    <phoneticPr fontId="2"/>
  </si>
  <si>
    <t>）建築士事務所</t>
    <rPh sb="1" eb="4">
      <t>ケンチクシ</t>
    </rPh>
    <rPh sb="4" eb="6">
      <t>ジム</t>
    </rPh>
    <rPh sb="6" eb="7">
      <t>ショ</t>
    </rPh>
    <phoneticPr fontId="2"/>
  </si>
  <si>
    <t>）建築士</t>
    <rPh sb="1" eb="4">
      <t>ケンチクシ</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</si>
  <si>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</si>
  <si>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</si>
  <si>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</si>
  <si>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【ﾊ．建築士事務所名】</t>
    <rPh sb="3" eb="6">
      <t>ケンチクシ</t>
    </rPh>
    <rPh sb="6" eb="9">
      <t>ジムショ</t>
    </rPh>
    <rPh sb="9" eb="10">
      <t>メイ</t>
    </rPh>
    <phoneticPr fontId="2"/>
  </si>
  <si>
    <t>（　特定工程　）</t>
    <rPh sb="2" eb="4">
      <t>トクテイ</t>
    </rPh>
    <rPh sb="4" eb="6">
      <t>コウテイ</t>
    </rPh>
    <phoneticPr fontId="2"/>
  </si>
  <si>
    <t>）登録　　　第</t>
    <rPh sb="1" eb="3">
      <t>トウロク</t>
    </rPh>
    <rPh sb="6" eb="7">
      <t>ダイ</t>
    </rPh>
    <phoneticPr fontId="2"/>
  </si>
  <si>
    <t>【ｲ．氏名】</t>
    <rPh sb="3" eb="5">
      <t>シメイ</t>
    </rPh>
    <phoneticPr fontId="2"/>
  </si>
  <si>
    <t>【ﾛ．資格】</t>
    <rPh sb="3" eb="5">
      <t>シカク</t>
    </rPh>
    <phoneticPr fontId="2"/>
  </si>
  <si>
    <t>【ﾛ．勤務先】</t>
    <rPh sb="3" eb="6">
      <t>キンムサキ</t>
    </rPh>
    <phoneticPr fontId="2"/>
  </si>
  <si>
    <t>【ﾆ．所在地】</t>
    <rPh sb="3" eb="6">
      <t>ショザイチ</t>
    </rPh>
    <phoneticPr fontId="2"/>
  </si>
  <si>
    <t>【ﾍ．意見を聞いた設計図書】</t>
    <rPh sb="3" eb="5">
      <t>イケン</t>
    </rPh>
    <rPh sb="6" eb="7">
      <t>キ</t>
    </rPh>
    <rPh sb="9" eb="11">
      <t>セッケイ</t>
    </rPh>
    <rPh sb="11" eb="13">
      <t>トショ</t>
    </rPh>
    <phoneticPr fontId="2"/>
  </si>
  <si>
    <t>【ト．工事と照合する設計図書】</t>
    <rPh sb="3" eb="5">
      <t>コウジ</t>
    </rPh>
    <rPh sb="6" eb="8">
      <t>ショウゴウ</t>
    </rPh>
    <rPh sb="10" eb="14">
      <t>セッケイトショ</t>
    </rPh>
    <phoneticPr fontId="2"/>
  </si>
  <si>
    <t>【ﾛ．営業所名】</t>
    <rPh sb="3" eb="6">
      <t>エイギョウショ</t>
    </rPh>
    <rPh sb="6" eb="7">
      <t>メイ</t>
    </rPh>
    <phoneticPr fontId="2"/>
  </si>
  <si>
    <t>合　計</t>
    <rPh sb="0" eb="1">
      <t>アイ</t>
    </rPh>
    <rPh sb="2" eb="3">
      <t>ケイ</t>
    </rPh>
    <phoneticPr fontId="2"/>
  </si>
  <si>
    <t>mm</t>
    <phoneticPr fontId="2"/>
  </si>
  <si>
    <t>【ト．作成又は確認した設計図書】</t>
    <rPh sb="3" eb="5">
      <t>サクセイ</t>
    </rPh>
    <rPh sb="5" eb="6">
      <t>マタ</t>
    </rPh>
    <rPh sb="7" eb="9">
      <t>カクニン</t>
    </rPh>
    <rPh sb="11" eb="15">
      <t>セッケイトショ</t>
    </rPh>
    <phoneticPr fontId="2"/>
  </si>
  <si>
    <t>建築士法第20条の２第１項の表示をした者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</si>
  <si>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</si>
  <si>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</si>
  <si>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</si>
  <si>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該当なし</t>
    <rPh sb="0" eb="2">
      <t>ガイトウ</t>
    </rPh>
    <phoneticPr fontId="2"/>
  </si>
  <si>
    <t>確認検査員</t>
    <rPh sb="0" eb="2">
      <t>カクニン</t>
    </rPh>
    <rPh sb="2" eb="5">
      <t>ケンサイン</t>
    </rPh>
    <phoneticPr fontId="2"/>
  </si>
  <si>
    <t>審査担当</t>
    <rPh sb="0" eb="2">
      <t>シンサ</t>
    </rPh>
    <rPh sb="2" eb="4">
      <t>タントウ</t>
    </rPh>
    <phoneticPr fontId="2"/>
  </si>
  <si>
    <t>引受できない</t>
    <rPh sb="0" eb="2">
      <t>ヒキウケ</t>
    </rPh>
    <phoneticPr fontId="2"/>
  </si>
  <si>
    <t>担当はずし</t>
    <rPh sb="0" eb="2">
      <t>タントウ</t>
    </rPh>
    <phoneticPr fontId="2"/>
  </si>
  <si>
    <t>該当あり　⇒</t>
    <rPh sb="0" eb="2">
      <t>ガイトウ</t>
    </rPh>
    <phoneticPr fontId="2"/>
  </si>
  <si>
    <t>引受可</t>
    <rPh sb="0" eb="2">
      <t>ヒキウケ</t>
    </rPh>
    <rPh sb="2" eb="3">
      <t>カ</t>
    </rPh>
    <phoneticPr fontId="2"/>
  </si>
  <si>
    <t>役　員</t>
    <rPh sb="0" eb="1">
      <t>ヤク</t>
    </rPh>
    <rPh sb="2" eb="3">
      <t>イン</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</si>
  <si>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</si>
  <si>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【10．建築面積】</t>
    <rPh sb="4" eb="6">
      <t>ケンチク</t>
    </rPh>
    <rPh sb="6" eb="8">
      <t>メンセキ</t>
    </rPh>
    <phoneticPr fontId="2"/>
  </si>
  <si>
    <t>【11．延べ面積】</t>
    <rPh sb="4" eb="5">
      <t>ノ</t>
    </rPh>
    <rPh sb="6" eb="8">
      <t>メンセキ</t>
    </rPh>
    <phoneticPr fontId="2"/>
  </si>
  <si>
    <t>【12．建築物の数】</t>
    <rPh sb="4" eb="7">
      <t>ケンチクブツ</t>
    </rPh>
    <rPh sb="8" eb="9">
      <t>カズ</t>
    </rPh>
    <phoneticPr fontId="2"/>
  </si>
  <si>
    <t>【13．建築物の高さ等】</t>
    <rPh sb="4" eb="7">
      <t>ケンチクブツ</t>
    </rPh>
    <rPh sb="8" eb="9">
      <t>タカ</t>
    </rPh>
    <rPh sb="10" eb="11">
      <t>トウ</t>
    </rPh>
    <phoneticPr fontId="2"/>
  </si>
  <si>
    <t>下水道区域</t>
    <rPh sb="0" eb="3">
      <t>ゲスイドウ</t>
    </rPh>
    <rPh sb="3" eb="5">
      <t>クイキ</t>
    </rPh>
    <phoneticPr fontId="2"/>
  </si>
  <si>
    <t>内</t>
    <rPh sb="0" eb="1">
      <t>ナイ</t>
    </rPh>
    <phoneticPr fontId="2"/>
  </si>
  <si>
    <t>ｍ</t>
    <phoneticPr fontId="2"/>
  </si>
  <si>
    <t>(1)</t>
    <phoneticPr fontId="2"/>
  </si>
  <si>
    <t>　</t>
    <phoneticPr fontId="2"/>
  </si>
  <si>
    <t>【ｲ．】</t>
    <phoneticPr fontId="2"/>
  </si>
  <si>
    <t>【ﾛ．】</t>
    <phoneticPr fontId="2"/>
  </si>
  <si>
    <t>【ﾊ．】</t>
    <phoneticPr fontId="2"/>
  </si>
  <si>
    <t>【ﾆ．】</t>
    <phoneticPr fontId="2"/>
  </si>
  <si>
    <t>【ﾎ．】</t>
    <phoneticPr fontId="2"/>
  </si>
  <si>
    <t>【ﾍ．】</t>
    <phoneticPr fontId="2"/>
  </si>
  <si>
    <t>代理者氏名</t>
    <rPh sb="0" eb="2">
      <t>ダイリ</t>
    </rPh>
    <rPh sb="2" eb="3">
      <t>シャ</t>
    </rPh>
    <rPh sb="3" eb="5">
      <t>シメイ</t>
    </rPh>
    <phoneticPr fontId="2"/>
  </si>
  <si>
    <t>※　決　裁　欄</t>
    <rPh sb="2" eb="3">
      <t>ケツ</t>
    </rPh>
    <rPh sb="4" eb="5">
      <t>サイ</t>
    </rPh>
    <rPh sb="6" eb="7">
      <t>ラン</t>
    </rPh>
    <phoneticPr fontId="2"/>
  </si>
  <si>
    <t>※　受　付　欄</t>
    <rPh sb="2" eb="3">
      <t>ウケ</t>
    </rPh>
    <rPh sb="4" eb="5">
      <t>ヅケ</t>
    </rPh>
    <rPh sb="6" eb="7">
      <t>ラン</t>
    </rPh>
    <phoneticPr fontId="2"/>
  </si>
  <si>
    <t>月</t>
    <rPh sb="0" eb="1">
      <t>ゲツ</t>
    </rPh>
    <phoneticPr fontId="2"/>
  </si>
  <si>
    <t>月</t>
    <rPh sb="0" eb="1">
      <t>ガツ</t>
    </rPh>
    <phoneticPr fontId="2"/>
  </si>
  <si>
    <t>委　　任　　状</t>
    <rPh sb="0" eb="1">
      <t>イ</t>
    </rPh>
    <rPh sb="3" eb="4">
      <t>ニン</t>
    </rPh>
    <rPh sb="6" eb="7">
      <t>ジョウ</t>
    </rPh>
    <phoneticPr fontId="2"/>
  </si>
  <si>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
  </si>
  <si>
    <t>委任する。</t>
    <rPh sb="0" eb="2">
      <t>イニン</t>
    </rPh>
    <phoneticPr fontId="2"/>
  </si>
  <si>
    <t>【２．主要用途】</t>
    <rPh sb="3" eb="5">
      <t>シュヨウ</t>
    </rPh>
    <rPh sb="5" eb="7">
      <t>ヨウト</t>
    </rPh>
    <phoneticPr fontId="2"/>
  </si>
  <si>
    <t>【４．委任事項】</t>
    <rPh sb="3" eb="5">
      <t>イニン</t>
    </rPh>
    <rPh sb="5" eb="7">
      <t>ジコウ</t>
    </rPh>
    <phoneticPr fontId="2"/>
  </si>
  <si>
    <t>建築工事届提出</t>
    <rPh sb="0" eb="1">
      <t>ケン</t>
    </rPh>
    <rPh sb="1" eb="2">
      <t>チク</t>
    </rPh>
    <rPh sb="2" eb="4">
      <t>コウジ</t>
    </rPh>
    <rPh sb="4" eb="5">
      <t>トドケ</t>
    </rPh>
    <rPh sb="5" eb="7">
      <t>テイシュツ</t>
    </rPh>
    <phoneticPr fontId="2"/>
  </si>
  <si>
    <t>中間検査申請手続</t>
    <rPh sb="0" eb="2">
      <t>チュウカン</t>
    </rPh>
    <rPh sb="2" eb="4">
      <t>ケンサ</t>
    </rPh>
    <rPh sb="4" eb="6">
      <t>シンセイ</t>
    </rPh>
    <rPh sb="6" eb="8">
      <t>テツヅ</t>
    </rPh>
    <phoneticPr fontId="2"/>
  </si>
  <si>
    <t>中間検査合格証受取</t>
    <rPh sb="0" eb="2">
      <t>チュウカン</t>
    </rPh>
    <rPh sb="2" eb="4">
      <t>ケンサ</t>
    </rPh>
    <rPh sb="4" eb="6">
      <t>ゴウカク</t>
    </rPh>
    <rPh sb="6" eb="7">
      <t>ショウ</t>
    </rPh>
    <rPh sb="7" eb="9">
      <t>ウケトリ</t>
    </rPh>
    <phoneticPr fontId="2"/>
  </si>
  <si>
    <t>完了検査申請手続</t>
    <rPh sb="0" eb="2">
      <t>カンリョウ</t>
    </rPh>
    <rPh sb="2" eb="4">
      <t>ケンサ</t>
    </rPh>
    <rPh sb="4" eb="6">
      <t>シンセイ</t>
    </rPh>
    <rPh sb="6" eb="8">
      <t>テツヅ</t>
    </rPh>
    <phoneticPr fontId="2"/>
  </si>
  <si>
    <t>検査済証受取</t>
    <rPh sb="0" eb="2">
      <t>ケンサ</t>
    </rPh>
    <rPh sb="2" eb="3">
      <t>ズ</t>
    </rPh>
    <rPh sb="3" eb="4">
      <t>ショウ</t>
    </rPh>
    <rPh sb="4" eb="6">
      <t>ウケトリ</t>
    </rPh>
    <phoneticPr fontId="2"/>
  </si>
  <si>
    <t>取止・取下届提出</t>
    <rPh sb="0" eb="2">
      <t>トリヤ</t>
    </rPh>
    <rPh sb="3" eb="5">
      <t>トリサ</t>
    </rPh>
    <rPh sb="5" eb="6">
      <t>トド</t>
    </rPh>
    <rPh sb="6" eb="8">
      <t>テイシュツ</t>
    </rPh>
    <phoneticPr fontId="2"/>
  </si>
  <si>
    <t>現場検査立会</t>
    <rPh sb="0" eb="2">
      <t>ゲンバ</t>
    </rPh>
    <rPh sb="2" eb="4">
      <t>ケンサ</t>
    </rPh>
    <rPh sb="4" eb="6">
      <t>タチア</t>
    </rPh>
    <phoneticPr fontId="2"/>
  </si>
  <si>
    <t>■</t>
  </si>
  <si>
    <t>【５．その他の区域、地域、地区又は街区】</t>
    <rPh sb="5" eb="6">
      <t>タ</t>
    </rPh>
    <rPh sb="7" eb="9">
      <t>クイキ</t>
    </rPh>
    <rPh sb="10" eb="12">
      <t>チイキ</t>
    </rPh>
    <rPh sb="13" eb="15">
      <t>チク</t>
    </rPh>
    <rPh sb="15" eb="16">
      <t>マタ</t>
    </rPh>
    <rPh sb="17" eb="18">
      <t>ガイ</t>
    </rPh>
    <rPh sb="18" eb="19">
      <t>ク</t>
    </rPh>
    <phoneticPr fontId="2"/>
  </si>
  <si>
    <t>（第二面）その２</t>
    <rPh sb="1" eb="2">
      <t>ダイ</t>
    </rPh>
    <rPh sb="2" eb="3">
      <t>２</t>
    </rPh>
    <rPh sb="3" eb="4">
      <t>メン</t>
    </rPh>
    <phoneticPr fontId="2"/>
  </si>
  <si>
    <t>建築計画概要書（第三面）</t>
    <rPh sb="0" eb="2">
      <t>ケンチク</t>
    </rPh>
    <rPh sb="2" eb="4">
      <t>ケイカク</t>
    </rPh>
    <rPh sb="4" eb="7">
      <t>ガイヨウショ</t>
    </rPh>
    <rPh sb="8" eb="9">
      <t>ダイ</t>
    </rPh>
    <rPh sb="9" eb="10">
      <t>３</t>
    </rPh>
    <rPh sb="10" eb="11">
      <t>メン</t>
    </rPh>
    <phoneticPr fontId="2"/>
  </si>
  <si>
    <t>付近見取図</t>
    <rPh sb="0" eb="2">
      <t>フキン</t>
    </rPh>
    <rPh sb="2" eb="4">
      <t>ミト</t>
    </rPh>
    <rPh sb="4" eb="5">
      <t>ズ</t>
    </rPh>
    <phoneticPr fontId="2"/>
  </si>
  <si>
    <t>配置図</t>
    <rPh sb="0" eb="2">
      <t>ハイチ</t>
    </rPh>
    <rPh sb="2" eb="3">
      <t>ズ</t>
    </rPh>
    <phoneticPr fontId="2"/>
  </si>
  <si>
    <t>【1.住宅部分の概要】</t>
    <phoneticPr fontId="2"/>
  </si>
  <si>
    <t>制限業種調査書</t>
  </si>
  <si>
    <t>　この申請の建築計画に係る制限業種（指定確認検査機関指定準則に定めるものをいいます。）に係る</t>
  </si>
  <si>
    <t>業務を行う企業等は次の通りです。</t>
  </si>
  <si>
    <t>申請代理人</t>
    <rPh sb="0" eb="2">
      <t>シンセイ</t>
    </rPh>
    <rPh sb="2" eb="5">
      <t>ダイリニン</t>
    </rPh>
    <phoneticPr fontId="2"/>
  </si>
  <si>
    <t>【建築主氏名】</t>
  </si>
  <si>
    <t>　　　</t>
  </si>
  <si>
    <t>について確認検査を行えません。この調書は、関係者が含まれていないかどうかを調査するためのものです。</t>
  </si>
  <si>
    <t>工事監理者</t>
    <rPh sb="2" eb="4">
      <t>カンリ</t>
    </rPh>
    <rPh sb="4" eb="5">
      <t>シャ</t>
    </rPh>
    <phoneticPr fontId="2"/>
  </si>
  <si>
    <t>中 間 検 査 申 請 書</t>
    <rPh sb="0" eb="1">
      <t>ナカ</t>
    </rPh>
    <rPh sb="2" eb="3">
      <t>アイダ</t>
    </rPh>
    <phoneticPr fontId="2"/>
  </si>
  <si>
    <t>その他</t>
    <rPh sb="2" eb="3">
      <t>タ</t>
    </rPh>
    <phoneticPr fontId="2"/>
  </si>
  <si>
    <t>①　申請をする上で、図面等に表現することが困難な事項で、特に知らせておくべき事項について記述ください。</t>
    <rPh sb="2" eb="4">
      <t>シンセイ</t>
    </rPh>
    <rPh sb="7" eb="8">
      <t>ウエ</t>
    </rPh>
    <rPh sb="10" eb="13">
      <t>ズメントウ</t>
    </rPh>
    <rPh sb="14" eb="16">
      <t>ヒョウゲン</t>
    </rPh>
    <rPh sb="21" eb="23">
      <t>コンナン</t>
    </rPh>
    <rPh sb="24" eb="26">
      <t>ジコウ</t>
    </rPh>
    <rPh sb="28" eb="29">
      <t>トク</t>
    </rPh>
    <rPh sb="30" eb="31">
      <t>シ</t>
    </rPh>
    <rPh sb="38" eb="40">
      <t>ジコウ</t>
    </rPh>
    <rPh sb="44" eb="46">
      <t>キジュツ</t>
    </rPh>
    <phoneticPr fontId="2"/>
  </si>
  <si>
    <t>項　　目</t>
    <rPh sb="0" eb="1">
      <t>コウ</t>
    </rPh>
    <rPh sb="3" eb="4">
      <t>モク</t>
    </rPh>
    <phoneticPr fontId="2"/>
  </si>
  <si>
    <t xml:space="preserve">(1) 新築 </t>
    <phoneticPr fontId="2"/>
  </si>
  <si>
    <t xml:space="preserve">(2)増築  </t>
    <phoneticPr fontId="2"/>
  </si>
  <si>
    <t>(1) 在来工法</t>
    <rPh sb="4" eb="6">
      <t>ザイライ</t>
    </rPh>
    <rPh sb="6" eb="8">
      <t>コウホウ</t>
    </rPh>
    <phoneticPr fontId="2"/>
  </si>
  <si>
    <t>(3) 枠組壁工法</t>
    <phoneticPr fontId="2"/>
  </si>
  <si>
    <t>(1) 専用住宅</t>
    <phoneticPr fontId="2"/>
  </si>
  <si>
    <t>(2) 併用住宅</t>
    <phoneticPr fontId="2"/>
  </si>
  <si>
    <t>(3) その他の住宅</t>
    <phoneticPr fontId="2"/>
  </si>
  <si>
    <t>ご氏名</t>
    <rPh sb="1" eb="3">
      <t>シメイ</t>
    </rPh>
    <phoneticPr fontId="2"/>
  </si>
  <si>
    <t>建築主等の概要</t>
    <rPh sb="0" eb="3">
      <t>ケンチクヌシ</t>
    </rPh>
    <rPh sb="3" eb="4">
      <t>トウ</t>
    </rPh>
    <rPh sb="5" eb="7">
      <t>ガイヨウ</t>
    </rPh>
    <phoneticPr fontId="2"/>
  </si>
  <si>
    <t>【１．建築主】</t>
    <rPh sb="3" eb="6">
      <t>ケンチクヌシ</t>
    </rPh>
    <phoneticPr fontId="2"/>
  </si>
  <si>
    <t>【２．代理者】</t>
    <rPh sb="3" eb="6">
      <t>ダイリシャ</t>
    </rPh>
    <phoneticPr fontId="2"/>
  </si>
  <si>
    <t>号</t>
    <rPh sb="0" eb="1">
      <t>ゴウ</t>
    </rPh>
    <phoneticPr fontId="2"/>
  </si>
  <si>
    <t>【３．設計者】</t>
    <rPh sb="3" eb="6">
      <t>セッケイシャ</t>
    </rPh>
    <phoneticPr fontId="2"/>
  </si>
  <si>
    <t>【５．工事監理者】</t>
    <rPh sb="3" eb="5">
      <t>コウジ</t>
    </rPh>
    <rPh sb="5" eb="7">
      <t>カンリ</t>
    </rPh>
    <rPh sb="7" eb="8">
      <t>シャ</t>
    </rPh>
    <phoneticPr fontId="2"/>
  </si>
  <si>
    <t>【６．工事施工者】</t>
    <rPh sb="3" eb="5">
      <t>コウジ</t>
    </rPh>
    <rPh sb="5" eb="7">
      <t>セコウ</t>
    </rPh>
    <rPh sb="7" eb="8">
      <t>シャ</t>
    </rPh>
    <phoneticPr fontId="2"/>
  </si>
  <si>
    <t>建設業の許可</t>
    <rPh sb="0" eb="3">
      <t>ケンセツギョウ</t>
    </rPh>
    <rPh sb="4" eb="6">
      <t>キョカ</t>
    </rPh>
    <phoneticPr fontId="2"/>
  </si>
  <si>
    <t>第</t>
    <rPh sb="0" eb="1">
      <t>ダイ</t>
    </rPh>
    <phoneticPr fontId="2"/>
  </si>
  <si>
    <t>【７．備考】</t>
    <rPh sb="3" eb="5">
      <t>ビコウ</t>
    </rPh>
    <phoneticPr fontId="2"/>
  </si>
  <si>
    <t>（第三面）</t>
    <rPh sb="1" eb="2">
      <t>ダイ</t>
    </rPh>
    <rPh sb="2" eb="3">
      <t>サン</t>
    </rPh>
    <rPh sb="3" eb="4">
      <t>メン</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</si>
  <si>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</si>
  <si>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</si>
  <si>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</si>
  <si>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</si>
  <si>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</si>
  <si>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</si>
  <si>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</si>
  <si>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</si>
  <si>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</si>
  <si>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</si>
  <si>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</si>
  <si>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</si>
  <si>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【７．敷地面積】</t>
    <rPh sb="3" eb="5">
      <t>シキチ</t>
    </rPh>
    <rPh sb="5" eb="7">
      <t>メンセキ</t>
    </rPh>
    <phoneticPr fontId="2"/>
  </si>
  <si>
    <t>【６．道路】</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</si>
  <si>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</si>
  <si>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</si>
  <si>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【ｲ．敷地面積】</t>
    <rPh sb="3" eb="5">
      <t>シキチ</t>
    </rPh>
    <rPh sb="5" eb="7">
      <t>メンセキ</t>
    </rPh>
    <phoneticPr fontId="2"/>
  </si>
  <si>
    <t>【ﾛ．用途地域等】</t>
    <rPh sb="3" eb="5">
      <t>ヨウト</t>
    </rPh>
    <rPh sb="5" eb="7">
      <t>チイキ</t>
    </rPh>
    <rPh sb="7" eb="8">
      <t>トウ</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</si>
  <si>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</si>
  <si>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</si>
  <si>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</si>
  <si>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【ﾁ．備考】</t>
    <rPh sb="3" eb="5">
      <t>ビコウ</t>
    </rPh>
    <phoneticPr fontId="2"/>
  </si>
  <si>
    <t>(2)</t>
  </si>
  <si>
    <t>【８．主要用途】</t>
    <rPh sb="3" eb="5">
      <t>シュヨウ</t>
    </rPh>
    <rPh sb="5" eb="7">
      <t>ヨウト</t>
    </rPh>
    <phoneticPr fontId="2"/>
  </si>
  <si>
    <t>区分</t>
    <rPh sb="0" eb="2">
      <t>クブン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</si>
  <si>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</si>
  <si>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</si>
  <si>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</si>
  <si>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</si>
  <si>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用途変更</t>
    <rPh sb="0" eb="2">
      <t>ヨウト</t>
    </rPh>
    <rPh sb="2" eb="4">
      <t>ヘンコウ</t>
    </rPh>
    <phoneticPr fontId="2"/>
  </si>
  <si>
    <t>大規模の修繕</t>
    <rPh sb="0" eb="3">
      <t>ダイキボ</t>
    </rPh>
    <rPh sb="4" eb="6">
      <t>シュウゼン</t>
    </rPh>
    <phoneticPr fontId="2"/>
  </si>
  <si>
    <t>【ｲ．建築面積】</t>
    <rPh sb="3" eb="5">
      <t>ケンチク</t>
    </rPh>
    <rPh sb="5" eb="7">
      <t>メンセキ</t>
    </rPh>
    <phoneticPr fontId="2"/>
  </si>
  <si>
    <t>申請部分</t>
    <rPh sb="0" eb="2">
      <t>シンセイ</t>
    </rPh>
    <rPh sb="2" eb="4">
      <t>ブブン</t>
    </rPh>
    <phoneticPr fontId="2"/>
  </si>
  <si>
    <t>申請以外の部分</t>
    <rPh sb="0" eb="2">
      <t>シンセイ</t>
    </rPh>
    <rPh sb="2" eb="4">
      <t>イガイ</t>
    </rPh>
    <rPh sb="5" eb="7">
      <t>ブブン</t>
    </rPh>
    <phoneticPr fontId="2"/>
  </si>
  <si>
    <t>【ｲ．建築物全体】</t>
    <rPh sb="3" eb="5">
      <t>ケンチク</t>
    </rPh>
    <rPh sb="5" eb="6">
      <t>ブツ</t>
    </rPh>
    <rPh sb="6" eb="8">
      <t>ゼンタイ</t>
    </rPh>
    <phoneticPr fontId="2"/>
  </si>
  <si>
    <t>合計</t>
    <rPh sb="0" eb="2">
      <t>ゴウケイ</t>
    </rPh>
    <phoneticPr fontId="2"/>
  </si>
  <si>
    <t>【ｲ．申請に係る建築物の数】</t>
    <rPh sb="3" eb="5">
      <t>シンセイ</t>
    </rPh>
    <rPh sb="6" eb="7">
      <t>カカ</t>
    </rPh>
    <rPh sb="8" eb="11">
      <t>ケンチクブツ</t>
    </rPh>
    <rPh sb="12" eb="13">
      <t>カズ</t>
    </rPh>
    <phoneticPr fontId="2"/>
  </si>
  <si>
    <t>【ﾛ．同一敷地内の他の建築物の数】</t>
    <rPh sb="3" eb="4">
      <t>ドウ</t>
    </rPh>
    <rPh sb="4" eb="5">
      <t>イチ</t>
    </rPh>
    <rPh sb="5" eb="7">
      <t>シキチ</t>
    </rPh>
    <rPh sb="7" eb="8">
      <t>ナイ</t>
    </rPh>
    <rPh sb="9" eb="10">
      <t>ホカ</t>
    </rPh>
    <rPh sb="11" eb="14">
      <t>ケンチクブツ</t>
    </rPh>
    <rPh sb="15" eb="16">
      <t>カズ</t>
    </rPh>
    <phoneticPr fontId="2"/>
  </si>
  <si>
    <t>【ｲ．最高の高さ】</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</si>
  <si>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</si>
  <si>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</si>
  <si>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</si>
  <si>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</si>
  <si>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【１４．許可・認定等】</t>
    <rPh sb="4" eb="6">
      <t>キョカ</t>
    </rPh>
    <rPh sb="7" eb="9">
      <t>ニンテイ</t>
    </rPh>
    <rPh sb="9" eb="10">
      <t>トウ</t>
    </rPh>
    <phoneticPr fontId="2"/>
  </si>
  <si>
    <t>【１５．工事着手予定年月日】</t>
    <rPh sb="4" eb="6">
      <t>コウジ</t>
    </rPh>
    <rPh sb="6" eb="8">
      <t>チャクシュ</t>
    </rPh>
    <rPh sb="8" eb="10">
      <t>ヨテイ</t>
    </rPh>
    <rPh sb="10" eb="13">
      <t>ネンガッピ</t>
    </rPh>
    <phoneticPr fontId="2"/>
  </si>
  <si>
    <t>年</t>
    <rPh sb="0" eb="1">
      <t>ネン</t>
    </rPh>
    <phoneticPr fontId="2"/>
  </si>
  <si>
    <t>月</t>
    <rPh sb="0" eb="1">
      <t>ツキ</t>
    </rPh>
    <phoneticPr fontId="2"/>
  </si>
  <si>
    <t>日</t>
    <rPh sb="0" eb="1">
      <t>ヒ</t>
    </rPh>
    <phoneticPr fontId="2"/>
  </si>
  <si>
    <t>【１６．工事完了予定年月日】</t>
    <rPh sb="4" eb="6">
      <t>コウジ</t>
    </rPh>
    <rPh sb="6" eb="8">
      <t>カンリョウ</t>
    </rPh>
    <rPh sb="8" eb="10">
      <t>ヨテイ</t>
    </rPh>
    <rPh sb="10" eb="13">
      <t>ネンガッピ</t>
    </rPh>
    <phoneticPr fontId="2"/>
  </si>
  <si>
    <t>【１８．その他必要な事項】</t>
    <rPh sb="6" eb="7">
      <t>タ</t>
    </rPh>
    <rPh sb="7" eb="9">
      <t>ヒツヨウ</t>
    </rPh>
    <rPh sb="10" eb="12">
      <t>ジコウ</t>
    </rPh>
    <phoneticPr fontId="2"/>
  </si>
  <si>
    <t>【１９．備考】</t>
    <rPh sb="4" eb="6">
      <t>ビコウ</t>
    </rPh>
    <phoneticPr fontId="2"/>
  </si>
  <si>
    <t>（第四面）</t>
    <rPh sb="1" eb="2">
      <t>ダイ</t>
    </rPh>
    <rPh sb="2" eb="3">
      <t>ヨン</t>
    </rPh>
    <rPh sb="3" eb="4">
      <t>メン</t>
    </rPh>
    <phoneticPr fontId="2"/>
  </si>
  <si>
    <t>【１．番号】</t>
    <rPh sb="3" eb="5">
      <t>バンゴウ</t>
    </rPh>
    <phoneticPr fontId="2"/>
  </si>
  <si>
    <t>【２．用途】</t>
    <rPh sb="3" eb="5">
      <t>ヨウト</t>
    </rPh>
    <phoneticPr fontId="2"/>
  </si>
  <si>
    <t>【３．工事種別】</t>
    <rPh sb="3" eb="5">
      <t>コウジ</t>
    </rPh>
    <rPh sb="5" eb="7">
      <t>シュベツ</t>
    </rPh>
    <phoneticPr fontId="2"/>
  </si>
  <si>
    <t>移転</t>
    <rPh sb="0" eb="2">
      <t>イテン</t>
    </rPh>
    <phoneticPr fontId="2"/>
  </si>
  <si>
    <t>大規模の修繕</t>
    <rPh sb="0" eb="1">
      <t>オオ</t>
    </rPh>
    <rPh sb="1" eb="3">
      <t>キボ</t>
    </rPh>
    <rPh sb="4" eb="6">
      <t>シュウゼン</t>
    </rPh>
    <phoneticPr fontId="2"/>
  </si>
  <si>
    <t>【４．構造】</t>
    <rPh sb="3" eb="5">
      <t>コウゾウ</t>
    </rPh>
    <phoneticPr fontId="2"/>
  </si>
  <si>
    <t>【ｲ．地階を除く階数】</t>
    <rPh sb="3" eb="5">
      <t>チカイ</t>
    </rPh>
    <rPh sb="6" eb="7">
      <t>ノゾ</t>
    </rPh>
    <rPh sb="8" eb="10">
      <t>カイスウ</t>
    </rPh>
    <phoneticPr fontId="2"/>
  </si>
  <si>
    <t>【ﾛ．地階の階数】</t>
    <rPh sb="3" eb="5">
      <t>チカイ</t>
    </rPh>
    <rPh sb="6" eb="8">
      <t>カイスウ</t>
    </rPh>
    <phoneticPr fontId="2"/>
  </si>
  <si>
    <t>【ﾊ．昇降機塔等の階の数】</t>
    <rPh sb="3" eb="6">
      <t>ショウコウキ</t>
    </rPh>
    <rPh sb="6" eb="7">
      <t>トウ</t>
    </rPh>
    <rPh sb="7" eb="8">
      <t>トウ</t>
    </rPh>
    <rPh sb="9" eb="10">
      <t>カイ</t>
    </rPh>
    <rPh sb="11" eb="12">
      <t>カズ</t>
    </rPh>
    <phoneticPr fontId="2"/>
  </si>
  <si>
    <t>【ﾆ．地階の倉庫等の階の数】</t>
    <rPh sb="3" eb="5">
      <t>チカイ</t>
    </rPh>
    <rPh sb="6" eb="8">
      <t>ソウコ</t>
    </rPh>
    <rPh sb="8" eb="9">
      <t>トウ</t>
    </rPh>
    <rPh sb="10" eb="11">
      <t>カイ</t>
    </rPh>
    <rPh sb="12" eb="13">
      <t>カズ</t>
    </rPh>
    <phoneticPr fontId="2"/>
  </si>
  <si>
    <t>【ﾛ．最高の軒の高さ】</t>
    <rPh sb="3" eb="5">
      <t>サイコウ</t>
    </rPh>
    <rPh sb="6" eb="7">
      <t>ノキ</t>
    </rPh>
    <rPh sb="8" eb="9">
      <t>タカ</t>
    </rPh>
    <phoneticPr fontId="2"/>
  </si>
  <si>
    <t>有</t>
    <rPh sb="0" eb="1">
      <t>ア</t>
    </rPh>
    <phoneticPr fontId="2"/>
  </si>
  <si>
    <t>無</t>
    <rPh sb="0" eb="1">
      <t>ナ</t>
    </rPh>
    <phoneticPr fontId="2"/>
  </si>
  <si>
    <t>【ｲ．階別】</t>
    <rPh sb="3" eb="4">
      <t>カイ</t>
    </rPh>
    <rPh sb="4" eb="5">
      <t>ベツ</t>
    </rPh>
    <phoneticPr fontId="2"/>
  </si>
  <si>
    <t>【ﾛ．合計】</t>
    <rPh sb="3" eb="5">
      <t>ゴウケイ</t>
    </rPh>
    <phoneticPr fontId="2"/>
  </si>
  <si>
    <t>（第五面）</t>
    <rPh sb="1" eb="2">
      <t>ダイ</t>
    </rPh>
    <rPh sb="2" eb="3">
      <t>ゴ</t>
    </rPh>
    <rPh sb="3" eb="4">
      <t>メン</t>
    </rPh>
    <phoneticPr fontId="2"/>
  </si>
  <si>
    <t>建築物の階別概要</t>
    <rPh sb="0" eb="3">
      <t>ケンチクブツ</t>
    </rPh>
    <rPh sb="4" eb="5">
      <t>カイ</t>
    </rPh>
    <rPh sb="5" eb="6">
      <t>ベツ</t>
    </rPh>
    <rPh sb="6" eb="8">
      <t>ガイヨウ</t>
    </rPh>
    <phoneticPr fontId="2"/>
  </si>
  <si>
    <t>【２．階】</t>
    <rPh sb="3" eb="4">
      <t>カイ</t>
    </rPh>
    <phoneticPr fontId="2"/>
  </si>
  <si>
    <t>【３．柱の小径】</t>
    <rPh sb="3" eb="4">
      <t>ハシラ</t>
    </rPh>
    <rPh sb="5" eb="6">
      <t>ショウ</t>
    </rPh>
    <rPh sb="6" eb="7">
      <t>ケイ</t>
    </rPh>
    <phoneticPr fontId="2"/>
  </si>
  <si>
    <t>【４．横架材間の垂直距離】</t>
    <rPh sb="3" eb="4">
      <t>オウ</t>
    </rPh>
    <rPh sb="4" eb="5">
      <t>カ</t>
    </rPh>
    <rPh sb="5" eb="6">
      <t>ザイ</t>
    </rPh>
    <rPh sb="6" eb="7">
      <t>カン</t>
    </rPh>
    <rPh sb="8" eb="10">
      <t>スイチョク</t>
    </rPh>
    <rPh sb="10" eb="12">
      <t>キョリ</t>
    </rPh>
    <phoneticPr fontId="2"/>
  </si>
  <si>
    <t>【５．階の高さ】</t>
    <rPh sb="3" eb="4">
      <t>カイ</t>
    </rPh>
    <rPh sb="5" eb="6">
      <t>タカ</t>
    </rPh>
    <phoneticPr fontId="2"/>
  </si>
  <si>
    <t>【７．用途別床面積】</t>
    <rPh sb="3" eb="6">
      <t>ヨウトベツ</t>
    </rPh>
    <rPh sb="6" eb="9">
      <t>ユカメンセキ</t>
    </rPh>
    <phoneticPr fontId="2"/>
  </si>
  <si>
    <t>用途の区分</t>
    <rPh sb="0" eb="2">
      <t>ヨウト</t>
    </rPh>
    <rPh sb="3" eb="5">
      <t>クブン</t>
    </rPh>
    <phoneticPr fontId="2"/>
  </si>
  <si>
    <t>具体的な用途の名称</t>
    <rPh sb="0" eb="3">
      <t>グタイテキ</t>
    </rPh>
    <rPh sb="4" eb="6">
      <t>ヨウト</t>
    </rPh>
    <rPh sb="7" eb="9">
      <t>メイショウ</t>
    </rPh>
    <phoneticPr fontId="2"/>
  </si>
  <si>
    <t>床面積</t>
    <rPh sb="0" eb="3">
      <t>ユカメンセキ</t>
    </rPh>
    <phoneticPr fontId="2"/>
  </si>
  <si>
    <t>【８．その他必要な事項】</t>
    <rPh sb="5" eb="6">
      <t>タ</t>
    </rPh>
    <rPh sb="6" eb="8">
      <t>ヒツヨウ</t>
    </rPh>
    <rPh sb="9" eb="11">
      <t>ジコウ</t>
    </rPh>
    <phoneticPr fontId="2"/>
  </si>
  <si>
    <t>【９．備考】</t>
    <rPh sb="3" eb="5">
      <t>ビコウ</t>
    </rPh>
    <phoneticPr fontId="2"/>
  </si>
  <si>
    <t>（第二面）</t>
    <rPh sb="1" eb="2">
      <t>ダイ</t>
    </rPh>
    <rPh sb="2" eb="3">
      <t>ニ</t>
    </rPh>
    <rPh sb="3" eb="4">
      <t>メン</t>
    </rPh>
    <phoneticPr fontId="2"/>
  </si>
  <si>
    <t>設計者氏名</t>
    <rPh sb="0" eb="3">
      <t>セッケイシャ</t>
    </rPh>
    <rPh sb="3" eb="5">
      <t>シメイ</t>
    </rPh>
    <phoneticPr fontId="2"/>
  </si>
  <si>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</si>
  <si>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大規模の模様替</t>
    <rPh sb="0" eb="3">
      <t>ダイキボ</t>
    </rPh>
    <rPh sb="4" eb="6">
      <t>モヨウ</t>
    </rPh>
    <rPh sb="6" eb="7">
      <t>カ</t>
    </rPh>
    <phoneticPr fontId="2"/>
  </si>
  <si>
    <t>大規模の模様替</t>
    <rPh sb="0" eb="3">
      <t>オオキボ</t>
    </rPh>
    <rPh sb="4" eb="7">
      <t>モヨウガ</t>
    </rPh>
    <phoneticPr fontId="2"/>
  </si>
  <si>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</si>
  <si>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</si>
  <si>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</si>
  <si>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</si>
  <si>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</si>
  <si>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※消防関係同意欄</t>
    <rPh sb="1" eb="3">
      <t>ショウボウ</t>
    </rPh>
    <rPh sb="3" eb="5">
      <t>カンケイ</t>
    </rPh>
    <rPh sb="5" eb="7">
      <t>ドウイ</t>
    </rPh>
    <rPh sb="7" eb="8">
      <t>ラン</t>
    </rPh>
    <phoneticPr fontId="2"/>
  </si>
  <si>
    <t>※手数料欄</t>
    <rPh sb="1" eb="4">
      <t>テスウリョウ</t>
    </rPh>
    <rPh sb="4" eb="5">
      <t>ラン</t>
    </rPh>
    <phoneticPr fontId="2"/>
  </si>
  <si>
    <t>※決裁欄</t>
    <rPh sb="1" eb="2">
      <t>ケツ</t>
    </rPh>
    <rPh sb="2" eb="3">
      <t>サバ</t>
    </rPh>
    <rPh sb="3" eb="4">
      <t>ラン</t>
    </rPh>
    <phoneticPr fontId="2"/>
  </si>
  <si>
    <t>都市計画区域内</t>
    <rPh sb="0" eb="2">
      <t>トシ</t>
    </rPh>
    <rPh sb="2" eb="4">
      <t>ケイカク</t>
    </rPh>
    <rPh sb="4" eb="6">
      <t>クイキ</t>
    </rPh>
    <rPh sb="6" eb="7">
      <t>ナイ</t>
    </rPh>
    <phoneticPr fontId="2"/>
  </si>
  <si>
    <t>階</t>
    <rPh sb="0" eb="1">
      <t>カイ</t>
    </rPh>
    <phoneticPr fontId="2"/>
  </si>
  <si>
    <t>建築物別概要</t>
    <rPh sb="0" eb="3">
      <t>ケンチクブツ</t>
    </rPh>
    <rPh sb="3" eb="4">
      <t>ベツ</t>
    </rPh>
    <rPh sb="4" eb="6">
      <t>ガイヨウ</t>
    </rPh>
    <phoneticPr fontId="2"/>
  </si>
  <si>
    <t>【 代　理　者 】</t>
    <rPh sb="2" eb="3">
      <t>ダイ</t>
    </rPh>
    <rPh sb="4" eb="5">
      <t>リ</t>
    </rPh>
    <rPh sb="6" eb="7">
      <t>モノ</t>
    </rPh>
    <phoneticPr fontId="2"/>
  </si>
  <si>
    <t>【建築主 １】</t>
    <rPh sb="1" eb="4">
      <t>ケンチクヌシ</t>
    </rPh>
    <phoneticPr fontId="2"/>
  </si>
  <si>
    <t>日</t>
    <rPh sb="0" eb="1">
      <t>ニチ</t>
    </rPh>
    <phoneticPr fontId="2"/>
  </si>
  <si>
    <t xml:space="preserve">  </t>
    <phoneticPr fontId="2"/>
  </si>
  <si>
    <t>建築主</t>
    <phoneticPr fontId="2"/>
  </si>
  <si>
    <t>氏名</t>
    <phoneticPr fontId="2"/>
  </si>
  <si>
    <t>電話番号</t>
    <phoneticPr fontId="2"/>
  </si>
  <si>
    <t>工事施工者（設計者又は代理者）</t>
    <phoneticPr fontId="2"/>
  </si>
  <si>
    <t>営業所名（建築士事務所名）</t>
    <phoneticPr fontId="2"/>
  </si>
  <si>
    <t>郵便番号</t>
    <phoneticPr fontId="2"/>
  </si>
  <si>
    <t>所在地</t>
    <phoneticPr fontId="2"/>
  </si>
  <si>
    <t>建築確認</t>
    <phoneticPr fontId="2"/>
  </si>
  <si>
    <t>確認済証番号</t>
    <phoneticPr fontId="2"/>
  </si>
  <si>
    <t>確認済証交付年月日</t>
    <phoneticPr fontId="2"/>
  </si>
  <si>
    <t>確認済証交付者</t>
    <phoneticPr fontId="2"/>
  </si>
  <si>
    <t>営業所名</t>
    <phoneticPr fontId="2"/>
  </si>
  <si>
    <t>※受付経由機関記載欄</t>
    <phoneticPr fontId="2"/>
  </si>
  <si>
    <t>【ｲ．氏名のﾌﾘｶﾞﾅ】</t>
    <rPh sb="3" eb="5">
      <t>シメイ</t>
    </rPh>
    <phoneticPr fontId="2"/>
  </si>
  <si>
    <t xml:space="preserve"> </t>
    <phoneticPr fontId="2"/>
  </si>
  <si>
    <t>新　設</t>
    <phoneticPr fontId="2"/>
  </si>
  <si>
    <t>その他</t>
    <phoneticPr fontId="2"/>
  </si>
  <si>
    <r>
      <t>(4)分譲住宅</t>
    </r>
    <r>
      <rPr>
        <sz val="10.5"/>
        <rFont val="Century"/>
        <family val="1"/>
      </rPr>
      <t/>
    </r>
    <phoneticPr fontId="2"/>
  </si>
  <si>
    <t>(2) その他</t>
    <phoneticPr fontId="2"/>
  </si>
  <si>
    <t>棟</t>
    <rPh sb="0" eb="1">
      <t>ムネ</t>
    </rPh>
    <phoneticPr fontId="2"/>
  </si>
  <si>
    <t>　申請にあたっては、株式会社北関東建築検査機構確認検査業務約款を遵守します。</t>
    <rPh sb="14" eb="15">
      <t>キタ</t>
    </rPh>
    <rPh sb="15" eb="17">
      <t>カントウ</t>
    </rPh>
    <rPh sb="17" eb="19">
      <t>ケンチク</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</si>
  <si>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</si>
  <si>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※中間検査合格証欄</t>
    <rPh sb="1" eb="3">
      <t>チュウカン</t>
    </rPh>
    <rPh sb="3" eb="5">
      <t>ケンサ</t>
    </rPh>
    <rPh sb="5" eb="7">
      <t>ゴウカク</t>
    </rPh>
    <rPh sb="7" eb="8">
      <t>ショウ</t>
    </rPh>
    <rPh sb="8" eb="9">
      <t>ラン</t>
    </rPh>
    <phoneticPr fontId="2"/>
  </si>
  <si>
    <t>無</t>
    <rPh sb="0" eb="1">
      <t>ム</t>
    </rPh>
    <phoneticPr fontId="2"/>
  </si>
  <si>
    <t>２号</t>
    <rPh sb="1" eb="2">
      <t>ゴウ</t>
    </rPh>
    <phoneticPr fontId="2"/>
  </si>
  <si>
    <t>４号</t>
    <rPh sb="1" eb="2">
      <t>ゴウ</t>
    </rPh>
    <phoneticPr fontId="2"/>
  </si>
  <si>
    <t xml:space="preserve"> 特例の種別</t>
    <rPh sb="1" eb="3">
      <t>トクレイ</t>
    </rPh>
    <rPh sb="4" eb="6">
      <t>シュベツ</t>
    </rPh>
    <phoneticPr fontId="2"/>
  </si>
  <si>
    <t xml:space="preserve"> 第１回</t>
    <rPh sb="1" eb="2">
      <t>ダイ</t>
    </rPh>
    <rPh sb="3" eb="4">
      <t>カイ</t>
    </rPh>
    <phoneticPr fontId="2"/>
  </si>
  <si>
    <t xml:space="preserve"> 第２回</t>
    <rPh sb="1" eb="2">
      <t>ダイ</t>
    </rPh>
    <rPh sb="3" eb="4">
      <t>カイ</t>
    </rPh>
    <phoneticPr fontId="2"/>
  </si>
  <si>
    <t xml:space="preserve"> 確認検査員</t>
    <rPh sb="1" eb="3">
      <t>カクニン</t>
    </rPh>
    <rPh sb="3" eb="6">
      <t>ケンサイン</t>
    </rPh>
    <phoneticPr fontId="2"/>
  </si>
  <si>
    <t>建築主、設置者又は築造主等の概要</t>
    <rPh sb="0" eb="3">
      <t>ケンチクヌシ</t>
    </rPh>
    <rPh sb="4" eb="6">
      <t>セッチ</t>
    </rPh>
    <rPh sb="6" eb="7">
      <t>シャ</t>
    </rPh>
    <rPh sb="7" eb="8">
      <t>マタ</t>
    </rPh>
    <rPh sb="9" eb="11">
      <t>チクゾウ</t>
    </rPh>
    <rPh sb="11" eb="12">
      <t>ヌシ</t>
    </rPh>
    <rPh sb="12" eb="13">
      <t>トウ</t>
    </rPh>
    <rPh sb="14" eb="16">
      <t>ガイヨウ</t>
    </rPh>
    <phoneticPr fontId="2"/>
  </si>
  <si>
    <t>【ト．作成した設計図書】</t>
    <rPh sb="3" eb="5">
      <t>サクセイ</t>
    </rPh>
    <rPh sb="7" eb="11">
      <t>セッケイトショ</t>
    </rPh>
    <phoneticPr fontId="2"/>
  </si>
  <si>
    <t>【４．工事監理者】</t>
    <rPh sb="3" eb="5">
      <t>コウジ</t>
    </rPh>
    <rPh sb="5" eb="7">
      <t>カンリ</t>
    </rPh>
    <rPh sb="7" eb="8">
      <t>シャ</t>
    </rPh>
    <phoneticPr fontId="2"/>
  </si>
  <si>
    <t>【ト．工事と照合した設計図書】</t>
    <rPh sb="3" eb="5">
      <t>コウジ</t>
    </rPh>
    <rPh sb="6" eb="8">
      <t>ショウゴウ</t>
    </rPh>
    <rPh sb="10" eb="14">
      <t>セッケイトショ</t>
    </rPh>
    <phoneticPr fontId="2"/>
  </si>
  <si>
    <t xml:space="preserve"> 除却工事施工者</t>
    <phoneticPr fontId="2"/>
  </si>
  <si>
    <t>※NKBI 記入欄</t>
    <phoneticPr fontId="2"/>
  </si>
  <si>
    <t>　　（申請書の記載以外の協力業者を報告ください。下請等も含みます。別紙の添付でも可）</t>
    <phoneticPr fontId="2"/>
  </si>
  <si>
    <t>★　確認検査機関は公正中立を図るため、機関の役員や確認検査員等と密接な関係にある方が関与する建築計画</t>
  </si>
  <si>
    <t>　注）　「（○○市）○○建設」のように記入ください。</t>
    <phoneticPr fontId="2"/>
  </si>
  <si>
    <t>　注）　該当ないときは、空欄とせず「なし」と記入ください。</t>
    <phoneticPr fontId="2"/>
  </si>
  <si>
    <t>　※１　工事請負契約事務、工事の指導監督、手続きの代理等の業務及びコンサルタント業務を含みます。</t>
    <phoneticPr fontId="2"/>
  </si>
  <si>
    <t>　　　 ただし、建築物に関する調査、鑑定業務は除きます。</t>
  </si>
  <si>
    <t>　※２　しゅんせつ工事業、造園工事業、さく井工事業等、建築物又はその敷地に係るものではない業務を除きます。</t>
    <phoneticPr fontId="2"/>
  </si>
  <si>
    <t>　※３　土地・建物売買業、不動産代理・仲介業、不動産賃貸業及び不動産管理業を含みます。</t>
    <phoneticPr fontId="2"/>
  </si>
  <si>
    <t>⇒</t>
    <phoneticPr fontId="2"/>
  </si>
  <si>
    <t>　↓</t>
    <phoneticPr fontId="2"/>
  </si>
  <si>
    <r>
      <t>【設計・工事監理業】</t>
    </r>
    <r>
      <rPr>
        <sz val="9"/>
        <color indexed="8"/>
        <rFont val="ＭＳ Ｐ明朝"/>
        <family val="1"/>
        <charset val="128"/>
      </rPr>
      <t>※１</t>
    </r>
  </si>
  <si>
    <r>
      <t>　　</t>
    </r>
    <r>
      <rPr>
        <sz val="10.5"/>
        <color indexed="8"/>
        <rFont val="ＭＳ Ｐ明朝"/>
        <family val="1"/>
        <charset val="128"/>
      </rPr>
      <t>（申請書の記載以外の協力業者を報告ください。）</t>
    </r>
  </si>
  <si>
    <r>
      <t>【建設業】</t>
    </r>
    <r>
      <rPr>
        <sz val="9"/>
        <color indexed="8"/>
        <rFont val="ＭＳ Ｐ明朝"/>
        <family val="1"/>
        <charset val="128"/>
      </rPr>
      <t>※２</t>
    </r>
  </si>
  <si>
    <r>
      <t>【不動産業】</t>
    </r>
    <r>
      <rPr>
        <sz val="9"/>
        <color indexed="8"/>
        <rFont val="ＭＳ Ｐ明朝"/>
        <family val="1"/>
        <charset val="128"/>
      </rPr>
      <t>※３</t>
    </r>
  </si>
  <si>
    <t>株式会社 北関東建築検査機構</t>
    <rPh sb="0" eb="4">
      <t>カブシキガイシャ</t>
    </rPh>
    <rPh sb="5" eb="6">
      <t>キタ</t>
    </rPh>
    <rPh sb="6" eb="8">
      <t>カントウ</t>
    </rPh>
    <rPh sb="8" eb="10">
      <t>ケンチク</t>
    </rPh>
    <rPh sb="10" eb="12">
      <t>ケンサ</t>
    </rPh>
    <rPh sb="12" eb="14">
      <t>キコウ</t>
    </rPh>
    <phoneticPr fontId="2"/>
  </si>
  <si>
    <t>【ｲ．特定工程】</t>
    <rPh sb="3" eb="5">
      <t>トクテイ</t>
    </rPh>
    <rPh sb="5" eb="7">
      <t>コウテイ</t>
    </rPh>
    <phoneticPr fontId="2"/>
  </si>
  <si>
    <t>【ﾊ．検査対象床面積】</t>
    <rPh sb="3" eb="5">
      <t>ケンサ</t>
    </rPh>
    <rPh sb="5" eb="7">
      <t>タイショウ</t>
    </rPh>
    <rPh sb="7" eb="10">
      <t>ユカメンセキ</t>
    </rPh>
    <phoneticPr fontId="2"/>
  </si>
  <si>
    <t>【ﾛ．中間検査合格証交付者】</t>
    <rPh sb="3" eb="7">
      <t>チュウカンケンサ</t>
    </rPh>
    <rPh sb="7" eb="10">
      <t>ゴウカクショウ</t>
    </rPh>
    <rPh sb="10" eb="12">
      <t>コウフ</t>
    </rPh>
    <rPh sb="12" eb="13">
      <t>シャ</t>
    </rPh>
    <phoneticPr fontId="2"/>
  </si>
  <si>
    <t>【ﾊ．中間検査合格証番号】</t>
    <rPh sb="3" eb="7">
      <t>チュウカンケンサ</t>
    </rPh>
    <rPh sb="7" eb="10">
      <t>ゴウカクショウ</t>
    </rPh>
    <rPh sb="10" eb="12">
      <t>バンゴウ</t>
    </rPh>
    <phoneticPr fontId="2"/>
  </si>
  <si>
    <t>【ﾆ．交付年月日】</t>
    <rPh sb="3" eb="5">
      <t>コウフ</t>
    </rPh>
    <rPh sb="5" eb="8">
      <t>ネンガッピ</t>
    </rPh>
    <phoneticPr fontId="2"/>
  </si>
  <si>
    <t>【ﾛ．特定工程工事終了予定年月日】</t>
    <rPh sb="3" eb="5">
      <t>トクテイ</t>
    </rPh>
    <rPh sb="5" eb="7">
      <t>コウテイ</t>
    </rPh>
    <rPh sb="7" eb="9">
      <t>コウジ</t>
    </rPh>
    <rPh sb="9" eb="11">
      <t>シュウリョウ</t>
    </rPh>
    <rPh sb="11" eb="13">
      <t>ヨテイ</t>
    </rPh>
    <rPh sb="13" eb="16">
      <t>ネンガッピ</t>
    </rPh>
    <phoneticPr fontId="2"/>
  </si>
  <si>
    <t>【ｲ．変更された設計図書の種類】</t>
    <rPh sb="3" eb="5">
      <t>ヘンコウ</t>
    </rPh>
    <rPh sb="8" eb="10">
      <t>セッケイ</t>
    </rPh>
    <rPh sb="10" eb="12">
      <t>トショ</t>
    </rPh>
    <rPh sb="13" eb="15">
      <t>シュルイ</t>
    </rPh>
    <phoneticPr fontId="2"/>
  </si>
  <si>
    <t>【ﾛ．変更の概要】</t>
    <rPh sb="3" eb="5">
      <t>ヘンコウ</t>
    </rPh>
    <rPh sb="6" eb="8">
      <t>ガイヨウ</t>
    </rPh>
    <phoneticPr fontId="2"/>
  </si>
  <si>
    <t>【１．建築場所、設置場所又は築造場所】</t>
    <rPh sb="8" eb="10">
      <t>セッチ</t>
    </rPh>
    <rPh sb="10" eb="12">
      <t>バショ</t>
    </rPh>
    <rPh sb="12" eb="13">
      <t>マタ</t>
    </rPh>
    <rPh sb="14" eb="16">
      <t>チクゾウ</t>
    </rPh>
    <rPh sb="16" eb="18">
      <t>バショ</t>
    </rPh>
    <phoneticPr fontId="2"/>
  </si>
  <si>
    <t>【ｲ．地名地番】</t>
    <rPh sb="3" eb="5">
      <t>チメイ</t>
    </rPh>
    <rPh sb="5" eb="7">
      <t>チバン</t>
    </rPh>
    <phoneticPr fontId="2"/>
  </si>
  <si>
    <t>【ﾛ．工事種別】</t>
    <rPh sb="3" eb="5">
      <t>コウジ</t>
    </rPh>
    <rPh sb="5" eb="7">
      <t>シュベツ</t>
    </rPh>
    <phoneticPr fontId="2"/>
  </si>
  <si>
    <t>【ﾊ．建築基準法第68条の20第２項の検査の特例に係る認証番号】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t>
    </rPh>
    <rPh sb="27" eb="29">
      <t>ニンショウ</t>
    </rPh>
    <rPh sb="29" eb="31">
      <t>バンゴウ</t>
    </rPh>
    <phoneticPr fontId="2"/>
  </si>
  <si>
    <t>第十九号様式（第四条、第四条の四の二関係）</t>
    <rPh sb="0" eb="1">
      <t>ダイ</t>
    </rPh>
    <rPh sb="1" eb="3">
      <t>１９</t>
    </rPh>
    <rPh sb="3" eb="4">
      <t>ゴウ</t>
    </rPh>
    <rPh sb="4" eb="6">
      <t>ヨウシキ</t>
    </rPh>
    <rPh sb="7" eb="8">
      <t>ダイ</t>
    </rPh>
    <rPh sb="8" eb="9">
      <t>４</t>
    </rPh>
    <rPh sb="9" eb="10">
      <t>ジョウ</t>
    </rPh>
    <rPh sb="11" eb="12">
      <t>ダイ</t>
    </rPh>
    <rPh sb="12" eb="13">
      <t>４</t>
    </rPh>
    <rPh sb="13" eb="14">
      <t>ジョウ</t>
    </rPh>
    <rPh sb="15" eb="16">
      <t>４</t>
    </rPh>
    <rPh sb="17" eb="18">
      <t>２</t>
    </rPh>
    <rPh sb="18" eb="20">
      <t>カンケイ</t>
    </rPh>
    <phoneticPr fontId="2"/>
  </si>
  <si>
    <t>第二十六号様式（第四条の八、第四条の十一の二関係）</t>
    <rPh sb="0" eb="1">
      <t>ダイ</t>
    </rPh>
    <rPh sb="1" eb="4">
      <t>２６</t>
    </rPh>
    <rPh sb="4" eb="5">
      <t>ゴウ</t>
    </rPh>
    <rPh sb="5" eb="7">
      <t>ヨウシキ</t>
    </rPh>
    <rPh sb="8" eb="9">
      <t>ダイ</t>
    </rPh>
    <rPh sb="9" eb="10">
      <t>４</t>
    </rPh>
    <rPh sb="10" eb="11">
      <t>ジョウ</t>
    </rPh>
    <rPh sb="12" eb="13">
      <t>８</t>
    </rPh>
    <rPh sb="14" eb="15">
      <t>ダイ</t>
    </rPh>
    <rPh sb="15" eb="16">
      <t>４</t>
    </rPh>
    <rPh sb="16" eb="17">
      <t>ジョウ</t>
    </rPh>
    <rPh sb="18" eb="20">
      <t>１１</t>
    </rPh>
    <rPh sb="21" eb="22">
      <t>２</t>
    </rPh>
    <rPh sb="22" eb="24">
      <t>カンケイ</t>
    </rPh>
    <phoneticPr fontId="2"/>
  </si>
  <si>
    <t>完 了 検 査 申 請 書</t>
    <rPh sb="0" eb="1">
      <t>カン</t>
    </rPh>
    <rPh sb="2" eb="3">
      <t>リョウ</t>
    </rPh>
    <phoneticPr fontId="2"/>
  </si>
  <si>
    <t>工作物（法第88条第２項）</t>
    <rPh sb="0" eb="3">
      <t>コウサクブツ</t>
    </rPh>
    <rPh sb="4" eb="5">
      <t>ホウ</t>
    </rPh>
    <rPh sb="5" eb="6">
      <t>ダイ</t>
    </rPh>
    <rPh sb="8" eb="9">
      <t>ジョウ</t>
    </rPh>
    <rPh sb="9" eb="10">
      <t>ダイ</t>
    </rPh>
    <rPh sb="11" eb="12">
      <t>コウ</t>
    </rPh>
    <phoneticPr fontId="2"/>
  </si>
  <si>
    <t>工作物（法第88条第１項）</t>
    <rPh sb="0" eb="3">
      <t>コウサクブツ</t>
    </rPh>
    <rPh sb="4" eb="5">
      <t>ホウ</t>
    </rPh>
    <rPh sb="5" eb="6">
      <t>ダイ</t>
    </rPh>
    <rPh sb="8" eb="9">
      <t>ジョウ</t>
    </rPh>
    <rPh sb="9" eb="10">
      <t>ダイ</t>
    </rPh>
    <rPh sb="11" eb="12">
      <t>コウ</t>
    </rPh>
    <phoneticPr fontId="2"/>
  </si>
  <si>
    <t>※検査済証欄</t>
    <rPh sb="1" eb="3">
      <t>ケンサ</t>
    </rPh>
    <rPh sb="3" eb="4">
      <t>ズミ</t>
    </rPh>
    <rPh sb="4" eb="5">
      <t>ショウ</t>
    </rPh>
    <rPh sb="5" eb="6">
      <t>ラン</t>
    </rPh>
    <phoneticPr fontId="2"/>
  </si>
  <si>
    <t>　（代表となる建築設備の工事監理に関し意見を聴いた者）</t>
    <rPh sb="2" eb="4">
      <t>ダイヒョウ</t>
    </rPh>
    <rPh sb="7" eb="9">
      <t>ケンチク</t>
    </rPh>
    <rPh sb="9" eb="11">
      <t>セツビ</t>
    </rPh>
    <rPh sb="12" eb="14">
      <t>コウジ</t>
    </rPh>
    <rPh sb="14" eb="16">
      <t>カンリ</t>
    </rPh>
    <rPh sb="17" eb="18">
      <t>カン</t>
    </rPh>
    <rPh sb="19" eb="21">
      <t>イケン</t>
    </rPh>
    <rPh sb="22" eb="23">
      <t>キ</t>
    </rPh>
    <rPh sb="25" eb="26">
      <t>モノ</t>
    </rPh>
    <phoneticPr fontId="2"/>
  </si>
  <si>
    <t>　（その他の建築設備の工事監理に関し意見を聴いた者）</t>
    <rPh sb="4" eb="5">
      <t>タ</t>
    </rPh>
    <rPh sb="6" eb="8">
      <t>ケンチク</t>
    </rPh>
    <rPh sb="8" eb="10">
      <t>セツビ</t>
    </rPh>
    <rPh sb="11" eb="13">
      <t>コウジ</t>
    </rPh>
    <rPh sb="13" eb="15">
      <t>カンリ</t>
    </rPh>
    <rPh sb="16" eb="17">
      <t>カン</t>
    </rPh>
    <rPh sb="18" eb="20">
      <t>イケン</t>
    </rPh>
    <rPh sb="21" eb="22">
      <t>キ</t>
    </rPh>
    <rPh sb="24" eb="25">
      <t>モノ</t>
    </rPh>
    <phoneticPr fontId="2"/>
  </si>
  <si>
    <t>【２．工事種別】</t>
    <rPh sb="3" eb="5">
      <t>コウジ</t>
    </rPh>
    <rPh sb="5" eb="7">
      <t>シュベツ</t>
    </rPh>
    <phoneticPr fontId="2"/>
  </si>
  <si>
    <t>【３．確認済証番号】</t>
    <phoneticPr fontId="2"/>
  </si>
  <si>
    <t>【４．確認済証交付年月日】</t>
    <phoneticPr fontId="2"/>
  </si>
  <si>
    <t>【８．検査対象床面積】</t>
    <rPh sb="3" eb="5">
      <t>ケンサ</t>
    </rPh>
    <rPh sb="5" eb="7">
      <t>タイショウ</t>
    </rPh>
    <rPh sb="7" eb="10">
      <t>ユカメンセキ</t>
    </rPh>
    <phoneticPr fontId="2"/>
  </si>
  <si>
    <t>【９．検査経過】</t>
    <rPh sb="3" eb="5">
      <t>ケンサ</t>
    </rPh>
    <rPh sb="5" eb="7">
      <t>ケイカ</t>
    </rPh>
    <phoneticPr fontId="2"/>
  </si>
  <si>
    <t>建築士事務所名</t>
    <rPh sb="0" eb="3">
      <t>ケンチクシ</t>
    </rPh>
    <rPh sb="3" eb="5">
      <t>ジム</t>
    </rPh>
    <rPh sb="5" eb="6">
      <t>ショ</t>
    </rPh>
    <rPh sb="6" eb="7">
      <t>メイ</t>
    </rPh>
    <phoneticPr fontId="2"/>
  </si>
  <si>
    <t>道路種別</t>
    <rPh sb="0" eb="2">
      <t>ドウロ</t>
    </rPh>
    <rPh sb="2" eb="4">
      <t>シュベツ</t>
    </rPh>
    <phoneticPr fontId="2"/>
  </si>
  <si>
    <t>道路番号</t>
    <rPh sb="0" eb="2">
      <t>ドウロ</t>
    </rPh>
    <rPh sb="2" eb="4">
      <t>バンゴウ</t>
    </rPh>
    <phoneticPr fontId="2"/>
  </si>
  <si>
    <t>道路幅員</t>
    <rPh sb="0" eb="2">
      <t>ドウロ</t>
    </rPh>
    <rPh sb="2" eb="4">
      <t>フクイン</t>
    </rPh>
    <phoneticPr fontId="2"/>
  </si>
  <si>
    <t>４号（事業予定） ： 指定</t>
    <rPh sb="1" eb="2">
      <t>ゴウ</t>
    </rPh>
    <rPh sb="3" eb="5">
      <t>ジギョウ</t>
    </rPh>
    <rPh sb="5" eb="7">
      <t>ヨテイ</t>
    </rPh>
    <rPh sb="11" eb="13">
      <t>シテイ</t>
    </rPh>
    <phoneticPr fontId="2"/>
  </si>
  <si>
    <t>５号（位置指定） ： 指定</t>
    <rPh sb="1" eb="2">
      <t>ゴウ</t>
    </rPh>
    <rPh sb="3" eb="5">
      <t>イチ</t>
    </rPh>
    <rPh sb="5" eb="7">
      <t>シテイ</t>
    </rPh>
    <rPh sb="11" eb="13">
      <t>シテイ</t>
    </rPh>
    <phoneticPr fontId="2"/>
  </si>
  <si>
    <t>４２条２項 ：</t>
    <rPh sb="2" eb="3">
      <t>ジョウ</t>
    </rPh>
    <rPh sb="4" eb="5">
      <t>コウ</t>
    </rPh>
    <phoneticPr fontId="2"/>
  </si>
  <si>
    <t>建築場所</t>
    <rPh sb="0" eb="2">
      <t>ケンチク</t>
    </rPh>
    <rPh sb="2" eb="4">
      <t>バショ</t>
    </rPh>
    <phoneticPr fontId="2"/>
  </si>
  <si>
    <t>建 築 主</t>
    <rPh sb="0" eb="1">
      <t>ケン</t>
    </rPh>
    <rPh sb="2" eb="3">
      <t>チク</t>
    </rPh>
    <rPh sb="4" eb="5">
      <t>ヌシ</t>
    </rPh>
    <phoneticPr fontId="2"/>
  </si>
  <si>
    <t>調 査 日</t>
    <rPh sb="0" eb="1">
      <t>チョウ</t>
    </rPh>
    <rPh sb="2" eb="3">
      <t>サ</t>
    </rPh>
    <rPh sb="4" eb="5">
      <t>ニチ</t>
    </rPh>
    <phoneticPr fontId="2"/>
  </si>
  <si>
    <t>調 査 者</t>
    <rPh sb="0" eb="1">
      <t>チョウ</t>
    </rPh>
    <rPh sb="2" eb="3">
      <t>サ</t>
    </rPh>
    <rPh sb="4" eb="5">
      <t>シャ</t>
    </rPh>
    <phoneticPr fontId="2"/>
  </si>
  <si>
    <t>事 務 所</t>
    <rPh sb="0" eb="1">
      <t>コト</t>
    </rPh>
    <rPh sb="2" eb="3">
      <t>ム</t>
    </rPh>
    <rPh sb="4" eb="5">
      <t>ショ</t>
    </rPh>
    <phoneticPr fontId="2"/>
  </si>
  <si>
    <t>道路名称</t>
    <rPh sb="0" eb="2">
      <t>ドウロ</t>
    </rPh>
    <rPh sb="2" eb="4">
      <t>メイショウ</t>
    </rPh>
    <phoneticPr fontId="2"/>
  </si>
  <si>
    <t>査定状況</t>
    <rPh sb="0" eb="2">
      <t>サテイ</t>
    </rPh>
    <rPh sb="2" eb="4">
      <t>ジョウキョウ</t>
    </rPh>
    <phoneticPr fontId="2"/>
  </si>
  <si>
    <t>　有</t>
    <rPh sb="1" eb="2">
      <t>アリ</t>
    </rPh>
    <phoneticPr fontId="2"/>
  </si>
  <si>
    <t>　無</t>
    <rPh sb="1" eb="2">
      <t>ム</t>
    </rPh>
    <phoneticPr fontId="2"/>
  </si>
  <si>
    <t>　確定</t>
    <rPh sb="1" eb="3">
      <t>カクテイ</t>
    </rPh>
    <phoneticPr fontId="2"/>
  </si>
  <si>
    <t>　現況</t>
    <rPh sb="1" eb="3">
      <t>ゲンキョウ</t>
    </rPh>
    <phoneticPr fontId="2"/>
  </si>
  <si>
    <t>調査部署</t>
    <rPh sb="0" eb="2">
      <t>チョウサ</t>
    </rPh>
    <rPh sb="2" eb="4">
      <t>ブショ</t>
    </rPh>
    <phoneticPr fontId="2"/>
  </si>
  <si>
    <t>管理（道路課など）</t>
    <rPh sb="0" eb="2">
      <t>カンリ</t>
    </rPh>
    <rPh sb="3" eb="5">
      <t>ドウロ</t>
    </rPh>
    <rPh sb="5" eb="6">
      <t>カ</t>
    </rPh>
    <phoneticPr fontId="2"/>
  </si>
  <si>
    <t>指定（建築指導課など）</t>
    <rPh sb="0" eb="2">
      <t>シテイ</t>
    </rPh>
    <rPh sb="3" eb="5">
      <t>ケンチク</t>
    </rPh>
    <rPh sb="5" eb="8">
      <t>シドウカ</t>
    </rPh>
    <phoneticPr fontId="2"/>
  </si>
  <si>
    <t>　この現地調査表は、(株)北関東建築検査機構確認検査業務規程第１７条第１項第５号の規定に基づく提出図書です。</t>
    <rPh sb="3" eb="5">
      <t>ゲンチ</t>
    </rPh>
    <rPh sb="5" eb="7">
      <t>チョウサ</t>
    </rPh>
    <rPh sb="7" eb="8">
      <t>ヒョウ</t>
    </rPh>
    <rPh sb="11" eb="12">
      <t>カブ</t>
    </rPh>
    <rPh sb="13" eb="14">
      <t>キタ</t>
    </rPh>
    <rPh sb="14" eb="16">
      <t>カントウ</t>
    </rPh>
    <rPh sb="16" eb="18">
      <t>ケンチク</t>
    </rPh>
    <rPh sb="18" eb="20">
      <t>ケンサ</t>
    </rPh>
    <rPh sb="20" eb="22">
      <t>キコウ</t>
    </rPh>
    <rPh sb="22" eb="24">
      <t>カクニン</t>
    </rPh>
    <rPh sb="24" eb="26">
      <t>ケンサ</t>
    </rPh>
    <rPh sb="26" eb="28">
      <t>ギョウム</t>
    </rPh>
    <rPh sb="28" eb="30">
      <t>キテイ</t>
    </rPh>
    <rPh sb="30" eb="31">
      <t>ダイ</t>
    </rPh>
    <rPh sb="33" eb="34">
      <t>ジョウ</t>
    </rPh>
    <rPh sb="34" eb="35">
      <t>ダイ</t>
    </rPh>
    <rPh sb="36" eb="37">
      <t>コウ</t>
    </rPh>
    <rPh sb="37" eb="38">
      <t>ダイ</t>
    </rPh>
    <rPh sb="39" eb="40">
      <t>ゴウ</t>
    </rPh>
    <rPh sb="41" eb="43">
      <t>キテイ</t>
    </rPh>
    <rPh sb="44" eb="45">
      <t>モト</t>
    </rPh>
    <rPh sb="47" eb="49">
      <t>テイシュツ</t>
    </rPh>
    <rPh sb="49" eb="51">
      <t>トショ</t>
    </rPh>
    <phoneticPr fontId="2"/>
  </si>
  <si>
    <t>事前に調査をして確認申請の際に添付して下さい。</t>
    <rPh sb="0" eb="2">
      <t>ジゼン</t>
    </rPh>
    <rPh sb="3" eb="5">
      <t>チョウサ</t>
    </rPh>
    <rPh sb="8" eb="10">
      <t>カクニン</t>
    </rPh>
    <rPh sb="10" eb="12">
      <t>シンセイ</t>
    </rPh>
    <rPh sb="13" eb="14">
      <t>サイ</t>
    </rPh>
    <rPh sb="15" eb="17">
      <t>テンプ</t>
    </rPh>
    <rPh sb="19" eb="20">
      <t>シタ</t>
    </rPh>
    <phoneticPr fontId="2"/>
  </si>
  <si>
    <t>その他　道路について知らせておくべきこと　</t>
    <rPh sb="2" eb="3">
      <t>タ</t>
    </rPh>
    <rPh sb="4" eb="6">
      <t>ドウロ</t>
    </rPh>
    <rPh sb="10" eb="11">
      <t>シ</t>
    </rPh>
    <phoneticPr fontId="2"/>
  </si>
  <si>
    <t>協議事項</t>
    <rPh sb="0" eb="2">
      <t>キョウギ</t>
    </rPh>
    <rPh sb="2" eb="4">
      <t>ジコウ</t>
    </rPh>
    <phoneticPr fontId="2"/>
  </si>
  <si>
    <t>担当部署</t>
    <rPh sb="0" eb="2">
      <t>タントウ</t>
    </rPh>
    <rPh sb="2" eb="4">
      <t>ブショ</t>
    </rPh>
    <phoneticPr fontId="2"/>
  </si>
  <si>
    <t>部署</t>
    <rPh sb="0" eb="2">
      <t>ブショ</t>
    </rPh>
    <phoneticPr fontId="2"/>
  </si>
  <si>
    <t>担当者</t>
    <rPh sb="0" eb="3">
      <t>タントウシャ</t>
    </rPh>
    <phoneticPr fontId="2"/>
  </si>
  <si>
    <t>詳　　　　細</t>
    <rPh sb="0" eb="1">
      <t>ショウ</t>
    </rPh>
    <rPh sb="5" eb="6">
      <t>ホソ</t>
    </rPh>
    <phoneticPr fontId="2"/>
  </si>
  <si>
    <t>①　敷地に接する道路全てについて必要事項を記載し、該当する□を■に塗りつぶしてください。</t>
    <rPh sb="2" eb="4">
      <t>シキチ</t>
    </rPh>
    <rPh sb="5" eb="6">
      <t>セッ</t>
    </rPh>
    <rPh sb="8" eb="10">
      <t>ドウロ</t>
    </rPh>
    <rPh sb="10" eb="11">
      <t>スベ</t>
    </rPh>
    <rPh sb="16" eb="18">
      <t>ヒツヨウ</t>
    </rPh>
    <rPh sb="18" eb="20">
      <t>ジコウ</t>
    </rPh>
    <rPh sb="21" eb="23">
      <t>キサイ</t>
    </rPh>
    <rPh sb="25" eb="27">
      <t>ガイトウ</t>
    </rPh>
    <rPh sb="33" eb="34">
      <t>ヌ</t>
    </rPh>
    <phoneticPr fontId="2"/>
  </si>
  <si>
    <t>内　　容</t>
    <rPh sb="0" eb="1">
      <t>ナイ</t>
    </rPh>
    <rPh sb="3" eb="4">
      <t>カタチ</t>
    </rPh>
    <phoneticPr fontId="2"/>
  </si>
  <si>
    <t>結　　果</t>
    <rPh sb="0" eb="1">
      <t>ユウ</t>
    </rPh>
    <rPh sb="3" eb="4">
      <t>カ</t>
    </rPh>
    <phoneticPr fontId="2"/>
  </si>
  <si>
    <t>大臣</t>
  </si>
  <si>
    <t>（第三面）</t>
    <rPh sb="1" eb="2">
      <t>ダイ</t>
    </rPh>
    <rPh sb="2" eb="4">
      <t>３メン</t>
    </rPh>
    <phoneticPr fontId="2"/>
  </si>
  <si>
    <t>①　市街化調整区域で、許可が無い場合又は許可の内容が確認申請と異なる場合（地番、敷地、面積等）で、</t>
    <rPh sb="2" eb="5">
      <t>シガイカ</t>
    </rPh>
    <rPh sb="5" eb="7">
      <t>チョウセイ</t>
    </rPh>
    <rPh sb="7" eb="9">
      <t>クイキ</t>
    </rPh>
    <rPh sb="11" eb="13">
      <t>キョカ</t>
    </rPh>
    <rPh sb="14" eb="15">
      <t>ナ</t>
    </rPh>
    <rPh sb="16" eb="18">
      <t>バアイ</t>
    </rPh>
    <rPh sb="18" eb="19">
      <t>マタ</t>
    </rPh>
    <rPh sb="20" eb="22">
      <t>キョカ</t>
    </rPh>
    <rPh sb="23" eb="25">
      <t>ナイヨウ</t>
    </rPh>
    <rPh sb="26" eb="28">
      <t>カクニン</t>
    </rPh>
    <rPh sb="28" eb="30">
      <t>シンセイ</t>
    </rPh>
    <rPh sb="31" eb="32">
      <t>コト</t>
    </rPh>
    <rPh sb="34" eb="36">
      <t>バアイ</t>
    </rPh>
    <rPh sb="37" eb="39">
      <t>チバン</t>
    </rPh>
    <rPh sb="40" eb="42">
      <t>シキチ</t>
    </rPh>
    <rPh sb="43" eb="45">
      <t>メンセキ</t>
    </rPh>
    <rPh sb="45" eb="46">
      <t>トウ</t>
    </rPh>
    <phoneticPr fontId="2"/>
  </si>
  <si>
    <t>　開発担当行政庁と協議・確認等を行った場合は、その協議内容を下欄に記入して下さい。</t>
    <rPh sb="5" eb="8">
      <t>ギョウセイチョウ</t>
    </rPh>
    <rPh sb="9" eb="11">
      <t>キョウギ</t>
    </rPh>
    <rPh sb="12" eb="14">
      <t>カクニン</t>
    </rPh>
    <rPh sb="14" eb="15">
      <t>トウ</t>
    </rPh>
    <rPh sb="16" eb="17">
      <t>オコナ</t>
    </rPh>
    <rPh sb="19" eb="21">
      <t>バアイ</t>
    </rPh>
    <rPh sb="25" eb="27">
      <t>キョウギ</t>
    </rPh>
    <rPh sb="27" eb="29">
      <t>ナイヨウ</t>
    </rPh>
    <rPh sb="30" eb="31">
      <t>シタ</t>
    </rPh>
    <rPh sb="31" eb="32">
      <t>ラン</t>
    </rPh>
    <rPh sb="33" eb="35">
      <t>キニュウ</t>
    </rPh>
    <rPh sb="37" eb="38">
      <t>シタ</t>
    </rPh>
    <phoneticPr fontId="2"/>
  </si>
  <si>
    <t>提出先</t>
    <rPh sb="0" eb="2">
      <t>テイシュツ</t>
    </rPh>
    <rPh sb="2" eb="3">
      <t>サキ</t>
    </rPh>
    <phoneticPr fontId="2"/>
  </si>
  <si>
    <t>経過</t>
    <rPh sb="0" eb="2">
      <t>ケイカ</t>
    </rPh>
    <phoneticPr fontId="2"/>
  </si>
  <si>
    <t>内容</t>
    <rPh sb="0" eb="2">
      <t>ナイヨウ</t>
    </rPh>
    <phoneticPr fontId="2"/>
  </si>
  <si>
    <t>法令等</t>
    <rPh sb="0" eb="3">
      <t>ホウレイトウ</t>
    </rPh>
    <phoneticPr fontId="2"/>
  </si>
  <si>
    <t>②　確認申請と並行して行っている手続き等についてお知らせください。</t>
    <rPh sb="2" eb="4">
      <t>カクニン</t>
    </rPh>
    <rPh sb="4" eb="6">
      <t>シンセイ</t>
    </rPh>
    <rPh sb="7" eb="9">
      <t>ヘイコウ</t>
    </rPh>
    <rPh sb="11" eb="12">
      <t>オコナ</t>
    </rPh>
    <rPh sb="16" eb="18">
      <t>テツヅ</t>
    </rPh>
    <rPh sb="19" eb="20">
      <t>トウ</t>
    </rPh>
    <rPh sb="25" eb="26">
      <t>シ</t>
    </rPh>
    <phoneticPr fontId="2"/>
  </si>
  <si>
    <t>②　その他上記調査事項について市町村又は特定行政庁と協議・確認等を行った場合は、下欄に協議内容等</t>
    <rPh sb="4" eb="5">
      <t>タ</t>
    </rPh>
    <rPh sb="5" eb="7">
      <t>ジョウキ</t>
    </rPh>
    <rPh sb="7" eb="9">
      <t>チョウサ</t>
    </rPh>
    <rPh sb="9" eb="11">
      <t>ジコウ</t>
    </rPh>
    <rPh sb="15" eb="18">
      <t>シチョウソン</t>
    </rPh>
    <rPh sb="18" eb="19">
      <t>マタ</t>
    </rPh>
    <rPh sb="20" eb="22">
      <t>トクテイ</t>
    </rPh>
    <rPh sb="22" eb="24">
      <t>ギョウセイ</t>
    </rPh>
    <rPh sb="24" eb="25">
      <t>チョウ</t>
    </rPh>
    <rPh sb="26" eb="28">
      <t>キョウギ</t>
    </rPh>
    <rPh sb="29" eb="31">
      <t>カクニン</t>
    </rPh>
    <rPh sb="31" eb="32">
      <t>トウ</t>
    </rPh>
    <rPh sb="33" eb="34">
      <t>オコナ</t>
    </rPh>
    <rPh sb="36" eb="38">
      <t>バアイ</t>
    </rPh>
    <rPh sb="40" eb="41">
      <t>シタ</t>
    </rPh>
    <rPh sb="41" eb="42">
      <t>ラン</t>
    </rPh>
    <rPh sb="43" eb="45">
      <t>キョウギ</t>
    </rPh>
    <rPh sb="45" eb="48">
      <t>ナイヨウトウ</t>
    </rPh>
    <phoneticPr fontId="2"/>
  </si>
  <si>
    <t>　を記入して下さい。</t>
    <rPh sb="2" eb="4">
      <t>キニュウ</t>
    </rPh>
    <rPh sb="6" eb="7">
      <t>シタ</t>
    </rPh>
    <phoneticPr fontId="2"/>
  </si>
  <si>
    <t>土砂災害特別警戒区域</t>
    <rPh sb="0" eb="2">
      <t>ドシャ</t>
    </rPh>
    <rPh sb="2" eb="4">
      <t>サイガイ</t>
    </rPh>
    <rPh sb="4" eb="6">
      <t>トクベツ</t>
    </rPh>
    <rPh sb="6" eb="8">
      <t>ケイカイ</t>
    </rPh>
    <rPh sb="8" eb="10">
      <t>クイキ</t>
    </rPh>
    <phoneticPr fontId="2"/>
  </si>
  <si>
    <t>宅地造成工事規制区域</t>
    <rPh sb="0" eb="2">
      <t>タクチ</t>
    </rPh>
    <rPh sb="2" eb="4">
      <t>ゾウセイ</t>
    </rPh>
    <rPh sb="4" eb="6">
      <t>コウジ</t>
    </rPh>
    <rPh sb="6" eb="8">
      <t>キセイ</t>
    </rPh>
    <rPh sb="8" eb="10">
      <t>クイキ</t>
    </rPh>
    <phoneticPr fontId="2"/>
  </si>
  <si>
    <t>流通業務地区</t>
    <rPh sb="0" eb="2">
      <t>リュウツウ</t>
    </rPh>
    <rPh sb="2" eb="4">
      <t>ギョウム</t>
    </rPh>
    <rPh sb="4" eb="6">
      <t>チク</t>
    </rPh>
    <phoneticPr fontId="2"/>
  </si>
  <si>
    <t>航空機騒音障害防止特別地区</t>
    <rPh sb="0" eb="3">
      <t>コウクウキ</t>
    </rPh>
    <rPh sb="3" eb="5">
      <t>ソウオン</t>
    </rPh>
    <rPh sb="5" eb="7">
      <t>ショウガイ</t>
    </rPh>
    <rPh sb="7" eb="9">
      <t>ボウシ</t>
    </rPh>
    <rPh sb="9" eb="11">
      <t>トクベツ</t>
    </rPh>
    <rPh sb="11" eb="13">
      <t>チク</t>
    </rPh>
    <phoneticPr fontId="2"/>
  </si>
  <si>
    <t>急傾斜地崩壊危険区域</t>
    <rPh sb="0" eb="1">
      <t>キュウ</t>
    </rPh>
    <rPh sb="1" eb="4">
      <t>ケイシャチ</t>
    </rPh>
    <rPh sb="4" eb="6">
      <t>ホウカイ</t>
    </rPh>
    <rPh sb="6" eb="8">
      <t>キケン</t>
    </rPh>
    <rPh sb="8" eb="10">
      <t>クイキ</t>
    </rPh>
    <phoneticPr fontId="2"/>
  </si>
  <si>
    <t>農地</t>
    <rPh sb="0" eb="2">
      <t>ノウチ</t>
    </rPh>
    <phoneticPr fontId="2"/>
  </si>
  <si>
    <t>港湾区域</t>
    <rPh sb="0" eb="2">
      <t>コウワン</t>
    </rPh>
    <rPh sb="2" eb="4">
      <t>クイキ</t>
    </rPh>
    <phoneticPr fontId="2"/>
  </si>
  <si>
    <t>駐車場整備地区</t>
    <rPh sb="0" eb="3">
      <t>チュウシャジョウ</t>
    </rPh>
    <rPh sb="3" eb="5">
      <t>セイビ</t>
    </rPh>
    <rPh sb="5" eb="7">
      <t>チク</t>
    </rPh>
    <phoneticPr fontId="2"/>
  </si>
  <si>
    <t>河川区域、河川保全区域</t>
    <rPh sb="0" eb="2">
      <t>カセン</t>
    </rPh>
    <rPh sb="2" eb="4">
      <t>クイキ</t>
    </rPh>
    <rPh sb="5" eb="7">
      <t>カセン</t>
    </rPh>
    <rPh sb="7" eb="9">
      <t>ホゼン</t>
    </rPh>
    <rPh sb="9" eb="11">
      <t>クイキ</t>
    </rPh>
    <phoneticPr fontId="2"/>
  </si>
  <si>
    <t>①　申請地に適用される都市計画法、建築基準法以外の法令・区域についてマークしてください。</t>
    <rPh sb="2" eb="4">
      <t>シンセイ</t>
    </rPh>
    <rPh sb="4" eb="5">
      <t>チ</t>
    </rPh>
    <rPh sb="6" eb="8">
      <t>テキヨウ</t>
    </rPh>
    <rPh sb="11" eb="13">
      <t>トシ</t>
    </rPh>
    <rPh sb="13" eb="16">
      <t>ケイカクホウ</t>
    </rPh>
    <rPh sb="17" eb="19">
      <t>ケンチク</t>
    </rPh>
    <rPh sb="19" eb="22">
      <t>キジュンホウ</t>
    </rPh>
    <rPh sb="22" eb="24">
      <t>イガイ</t>
    </rPh>
    <rPh sb="25" eb="27">
      <t>ホウレイ</t>
    </rPh>
    <rPh sb="28" eb="30">
      <t>クイキ</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</si>
  <si>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</si>
  <si>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　この書式に限定するものではありません。</t>
    <rPh sb="4" eb="6">
      <t>ショシキ</t>
    </rPh>
    <rPh sb="7" eb="9">
      <t>ゲンテイ</t>
    </rPh>
    <phoneticPr fontId="2"/>
  </si>
  <si>
    <t>　　貴事務所独自の様式を用いても差し支えありません。</t>
    <rPh sb="2" eb="6">
      <t>キジムショ</t>
    </rPh>
    <rPh sb="6" eb="8">
      <t>ドクジ</t>
    </rPh>
    <rPh sb="9" eb="11">
      <t>ヨウシキ</t>
    </rPh>
    <rPh sb="12" eb="13">
      <t>モチ</t>
    </rPh>
    <rPh sb="16" eb="17">
      <t>サ</t>
    </rPh>
    <rPh sb="18" eb="19">
      <t>ツカ</t>
    </rPh>
    <phoneticPr fontId="2"/>
  </si>
  <si>
    <t>※　委任を受ける項目を選択してください。</t>
    <rPh sb="2" eb="4">
      <t>イニン</t>
    </rPh>
    <rPh sb="5" eb="6">
      <t>ウ</t>
    </rPh>
    <rPh sb="8" eb="10">
      <t>コウモク</t>
    </rPh>
    <rPh sb="11" eb="13">
      <t>センタク</t>
    </rPh>
    <phoneticPr fontId="2"/>
  </si>
  <si>
    <t>　　確認申請時に検査の委任も受けておくと</t>
    <rPh sb="2" eb="4">
      <t>カクニン</t>
    </rPh>
    <rPh sb="4" eb="7">
      <t>シンセイジ</t>
    </rPh>
    <rPh sb="8" eb="10">
      <t>ケンサ</t>
    </rPh>
    <rPh sb="11" eb="13">
      <t>イニン</t>
    </rPh>
    <rPh sb="14" eb="15">
      <t>ウ</t>
    </rPh>
    <phoneticPr fontId="2"/>
  </si>
  <si>
    <t>　　追加で委任状を提出する必要がありません。</t>
    <rPh sb="2" eb="4">
      <t>ツイカ</t>
    </rPh>
    <rPh sb="5" eb="8">
      <t>イニンジョウ</t>
    </rPh>
    <rPh sb="9" eb="11">
      <t>テイシュツ</t>
    </rPh>
    <rPh sb="13" eb="15">
      <t>ヒツヨウ</t>
    </rPh>
    <phoneticPr fontId="2"/>
  </si>
  <si>
    <t>※　申請地の県名を選択してください。</t>
    <rPh sb="2" eb="4">
      <t>シンセイ</t>
    </rPh>
    <rPh sb="4" eb="5">
      <t>チ</t>
    </rPh>
    <rPh sb="6" eb="8">
      <t>ケンメイ</t>
    </rPh>
    <rPh sb="9" eb="11">
      <t>センタク</t>
    </rPh>
    <phoneticPr fontId="2"/>
  </si>
  <si>
    <t>※　どの部分にもリンクしていません。</t>
    <rPh sb="4" eb="6">
      <t>ブブン</t>
    </rPh>
    <phoneticPr fontId="2"/>
  </si>
  <si>
    <t>　　該当する場合は、入力してください。</t>
    <rPh sb="2" eb="4">
      <t>ガイトウ</t>
    </rPh>
    <rPh sb="6" eb="8">
      <t>バアイ</t>
    </rPh>
    <rPh sb="10" eb="12">
      <t>ニュウリョク</t>
    </rPh>
    <phoneticPr fontId="2"/>
  </si>
  <si>
    <t>※　工事費の入力漏れ多し、注意</t>
    <rPh sb="2" eb="5">
      <t>コウジヒ</t>
    </rPh>
    <rPh sb="6" eb="8">
      <t>ニュウリョク</t>
    </rPh>
    <rPh sb="8" eb="9">
      <t>モ</t>
    </rPh>
    <rPh sb="10" eb="11">
      <t>オオ</t>
    </rPh>
    <rPh sb="13" eb="15">
      <t>チュウイ</t>
    </rPh>
    <phoneticPr fontId="2"/>
  </si>
  <si>
    <t>愛知県</t>
    <rPh sb="0" eb="3">
      <t>アイチケン</t>
    </rPh>
    <phoneticPr fontId="2"/>
  </si>
  <si>
    <t>構造設計一級建築士交付</t>
    <rPh sb="0" eb="2">
      <t>コウゾウ</t>
    </rPh>
    <rPh sb="2" eb="4">
      <t>セッケイ</t>
    </rPh>
    <rPh sb="4" eb="6">
      <t>１キュウ</t>
    </rPh>
    <rPh sb="6" eb="9">
      <t>ケンチクシ</t>
    </rPh>
    <rPh sb="9" eb="11">
      <t>コウフ</t>
    </rPh>
    <phoneticPr fontId="2"/>
  </si>
  <si>
    <t>設備設計一級建築士交付</t>
    <rPh sb="0" eb="2">
      <t>セツビ</t>
    </rPh>
    <rPh sb="2" eb="4">
      <t>セッケイ</t>
    </rPh>
    <rPh sb="4" eb="6">
      <t>１キュウ</t>
    </rPh>
    <rPh sb="6" eb="9">
      <t>ケンチクシ</t>
    </rPh>
    <rPh sb="9" eb="11">
      <t>コウフ</t>
    </rPh>
    <phoneticPr fontId="2"/>
  </si>
  <si>
    <t>（</t>
    <phoneticPr fontId="2"/>
  </si>
  <si>
    <t>）</t>
    <phoneticPr fontId="2"/>
  </si>
  <si>
    <t>大臣</t>
    <rPh sb="0" eb="2">
      <t>ダイジン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</si>
  <si>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</si>
  <si>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</si>
  <si>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</si>
  <si>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</si>
  <si>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</si>
  <si>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</si>
  <si>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</si>
  <si>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</si>
  <si>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</si>
  <si>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</si>
  <si>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</si>
  <si>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</si>
  <si>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</si>
  <si>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</si>
  <si>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</si>
  <si>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</si>
  <si>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</si>
  <si>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</si>
  <si>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</si>
  <si>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</si>
  <si>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</si>
  <si>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</si>
  <si>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</si>
  <si>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</si>
  <si>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</si>
  <si>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</si>
  <si>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</si>
  <si>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</si>
  <si>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</si>
  <si>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</si>
  <si>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</si>
  <si>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</si>
  <si>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</si>
  <si>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</si>
  <si>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</si>
  <si>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</si>
  <si>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</si>
  <si>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</si>
  <si>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</si>
  <si>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</si>
  <si>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</si>
  <si>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</si>
  <si>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</si>
  <si>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</si>
  <si>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</si>
  <si>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</si>
  <si>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北海道知事</t>
    <rPh sb="0" eb="3">
      <t>ホッカイドウ</t>
    </rPh>
    <rPh sb="3" eb="5">
      <t>チジ</t>
    </rPh>
    <phoneticPr fontId="2"/>
  </si>
  <si>
    <t>青森県知事</t>
    <rPh sb="0" eb="3">
      <t>アオモリケン</t>
    </rPh>
    <rPh sb="3" eb="5">
      <t>チジ</t>
    </rPh>
    <phoneticPr fontId="2"/>
  </si>
  <si>
    <t>岩手県知事</t>
    <rPh sb="0" eb="3">
      <t>イワテケン</t>
    </rPh>
    <rPh sb="3" eb="5">
      <t>チジ</t>
    </rPh>
    <phoneticPr fontId="2"/>
  </si>
  <si>
    <t>宮城県知事</t>
    <rPh sb="0" eb="3">
      <t>ミヤギケン</t>
    </rPh>
    <rPh sb="3" eb="5">
      <t>チジ</t>
    </rPh>
    <phoneticPr fontId="2"/>
  </si>
  <si>
    <t>秋田県知事</t>
    <rPh sb="0" eb="3">
      <t>アキタケン</t>
    </rPh>
    <rPh sb="3" eb="5">
      <t>チジ</t>
    </rPh>
    <phoneticPr fontId="2"/>
  </si>
  <si>
    <t>山形県知事</t>
    <rPh sb="0" eb="3">
      <t>ヤマガタケン</t>
    </rPh>
    <rPh sb="3" eb="5">
      <t>チジ</t>
    </rPh>
    <phoneticPr fontId="2"/>
  </si>
  <si>
    <t>福島県知事</t>
    <rPh sb="0" eb="3">
      <t>フクシマケン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</si>
  <si>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</si>
  <si>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</si>
  <si>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</si>
  <si>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</si>
  <si>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</si>
  <si>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</si>
  <si>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</si>
  <si>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新潟県知事</t>
    <rPh sb="0" eb="3">
      <t>ニイガタケン</t>
    </rPh>
    <rPh sb="3" eb="5">
      <t>チジ</t>
    </rPh>
    <phoneticPr fontId="2"/>
  </si>
  <si>
    <t>富山県知事</t>
    <rPh sb="0" eb="3">
      <t>トヤマケン</t>
    </rPh>
    <rPh sb="3" eb="5">
      <t>チジ</t>
    </rPh>
    <phoneticPr fontId="2"/>
  </si>
  <si>
    <t>石川県知事</t>
    <rPh sb="0" eb="3">
      <t>イシカワケン</t>
    </rPh>
    <rPh sb="3" eb="5">
      <t>チジ</t>
    </rPh>
    <phoneticPr fontId="2"/>
  </si>
  <si>
    <t>福井県知事</t>
    <rPh sb="0" eb="3">
      <t>フクイケン</t>
    </rPh>
    <rPh sb="3" eb="5">
      <t>チジ</t>
    </rPh>
    <phoneticPr fontId="2"/>
  </si>
  <si>
    <t>山梨県知事</t>
    <rPh sb="0" eb="3">
      <t>ヤマナシケン</t>
    </rPh>
    <rPh sb="3" eb="5">
      <t>チジ</t>
    </rPh>
    <phoneticPr fontId="2"/>
  </si>
  <si>
    <t>長野県知事</t>
    <rPh sb="0" eb="3">
      <t>ナガノケン</t>
    </rPh>
    <rPh sb="3" eb="5">
      <t>チジ</t>
    </rPh>
    <phoneticPr fontId="2"/>
  </si>
  <si>
    <t>岐阜県知事</t>
    <rPh sb="0" eb="3">
      <t>ギフケン</t>
    </rPh>
    <rPh sb="3" eb="5">
      <t>チジ</t>
    </rPh>
    <phoneticPr fontId="2"/>
  </si>
  <si>
    <t>静岡県知事</t>
    <rPh sb="0" eb="3">
      <t>シズオカケン</t>
    </rPh>
    <rPh sb="3" eb="5">
      <t>チジ</t>
    </rPh>
    <phoneticPr fontId="2"/>
  </si>
  <si>
    <t>愛知県知事</t>
    <rPh sb="0" eb="3">
      <t>アイチケン</t>
    </rPh>
    <rPh sb="3" eb="5">
      <t>チジ</t>
    </rPh>
    <phoneticPr fontId="2"/>
  </si>
  <si>
    <t>三重県知事</t>
    <rPh sb="0" eb="3">
      <t>ミエケン</t>
    </rPh>
    <rPh sb="3" eb="5">
      <t>チジ</t>
    </rPh>
    <phoneticPr fontId="2"/>
  </si>
  <si>
    <t>滋賀県知事</t>
    <rPh sb="0" eb="3">
      <t>シガケン</t>
    </rPh>
    <rPh sb="3" eb="5">
      <t>チジ</t>
    </rPh>
    <phoneticPr fontId="2"/>
  </si>
  <si>
    <t>京都府知事</t>
    <rPh sb="0" eb="3">
      <t>キョウトフ</t>
    </rPh>
    <rPh sb="3" eb="5">
      <t>チジ</t>
    </rPh>
    <phoneticPr fontId="2"/>
  </si>
  <si>
    <t>大阪府知事</t>
    <rPh sb="0" eb="3">
      <t>オオサカフ</t>
    </rPh>
    <rPh sb="3" eb="5">
      <t>チジ</t>
    </rPh>
    <phoneticPr fontId="2"/>
  </si>
  <si>
    <t>兵庫県知事</t>
    <rPh sb="0" eb="3">
      <t>ヒョウゴケン</t>
    </rPh>
    <rPh sb="3" eb="5">
      <t>チジ</t>
    </rPh>
    <phoneticPr fontId="2"/>
  </si>
  <si>
    <t>奈良県知事</t>
    <rPh sb="0" eb="3">
      <t>ナラケン</t>
    </rPh>
    <rPh sb="3" eb="5">
      <t>チジ</t>
    </rPh>
    <phoneticPr fontId="2"/>
  </si>
  <si>
    <t>和歌山県知事</t>
    <rPh sb="0" eb="4">
      <t>ワカヤマケン</t>
    </rPh>
    <rPh sb="4" eb="6">
      <t>チジ</t>
    </rPh>
    <phoneticPr fontId="2"/>
  </si>
  <si>
    <t>鳥取県知事</t>
    <rPh sb="0" eb="3">
      <t>トットリケン</t>
    </rPh>
    <rPh sb="3" eb="5">
      <t>チジ</t>
    </rPh>
    <phoneticPr fontId="2"/>
  </si>
  <si>
    <t>島根県知事</t>
    <rPh sb="0" eb="3">
      <t>シマネケン</t>
    </rPh>
    <rPh sb="3" eb="5">
      <t>チジ</t>
    </rPh>
    <phoneticPr fontId="2"/>
  </si>
  <si>
    <t>岡山県知事</t>
    <rPh sb="0" eb="3">
      <t>オカヤマケン</t>
    </rPh>
    <rPh sb="3" eb="5">
      <t>チジ</t>
    </rPh>
    <phoneticPr fontId="2"/>
  </si>
  <si>
    <t>広島県知事</t>
    <rPh sb="0" eb="3">
      <t>ヒロシマケン</t>
    </rPh>
    <rPh sb="3" eb="5">
      <t>チジ</t>
    </rPh>
    <phoneticPr fontId="2"/>
  </si>
  <si>
    <t>山口県知事</t>
    <rPh sb="0" eb="3">
      <t>ヤマグチケン</t>
    </rPh>
    <rPh sb="3" eb="5">
      <t>チジ</t>
    </rPh>
    <phoneticPr fontId="2"/>
  </si>
  <si>
    <t>徳島県知事</t>
    <rPh sb="0" eb="3">
      <t>トクシマケン</t>
    </rPh>
    <rPh sb="3" eb="5">
      <t>チジ</t>
    </rPh>
    <phoneticPr fontId="2"/>
  </si>
  <si>
    <t>香川県知事</t>
    <rPh sb="0" eb="3">
      <t>カガワケン</t>
    </rPh>
    <rPh sb="3" eb="5">
      <t>チジ</t>
    </rPh>
    <phoneticPr fontId="2"/>
  </si>
  <si>
    <t>愛媛県知事</t>
    <rPh sb="0" eb="3">
      <t>エヒメケン</t>
    </rPh>
    <rPh sb="3" eb="5">
      <t>チジ</t>
    </rPh>
    <phoneticPr fontId="2"/>
  </si>
  <si>
    <t>高知県知事</t>
    <rPh sb="0" eb="3">
      <t>コウチケン</t>
    </rPh>
    <rPh sb="3" eb="5">
      <t>チジ</t>
    </rPh>
    <phoneticPr fontId="2"/>
  </si>
  <si>
    <t>福岡県知事</t>
    <rPh sb="0" eb="3">
      <t>フクオカケン</t>
    </rPh>
    <rPh sb="3" eb="5">
      <t>チジ</t>
    </rPh>
    <phoneticPr fontId="2"/>
  </si>
  <si>
    <t>佐賀県知事</t>
    <rPh sb="0" eb="3">
      <t>サガケン</t>
    </rPh>
    <rPh sb="3" eb="5">
      <t>チジ</t>
    </rPh>
    <phoneticPr fontId="2"/>
  </si>
  <si>
    <t>長崎県知事</t>
    <rPh sb="0" eb="3">
      <t>ナガサキケン</t>
    </rPh>
    <rPh sb="3" eb="5">
      <t>チジ</t>
    </rPh>
    <phoneticPr fontId="2"/>
  </si>
  <si>
    <t>熊本県知事</t>
    <rPh sb="0" eb="3">
      <t>クマモトケン</t>
    </rPh>
    <rPh sb="3" eb="5">
      <t>チジ</t>
    </rPh>
    <phoneticPr fontId="2"/>
  </si>
  <si>
    <t>大分県知事</t>
    <rPh sb="0" eb="3">
      <t>オオイタケン</t>
    </rPh>
    <rPh sb="3" eb="5">
      <t>チジ</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</si>
  <si>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</si>
  <si>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</si>
  <si>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</si>
  <si>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</si>
  <si>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</si>
  <si>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</si>
  <si>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</si>
  <si>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</si>
  <si>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</si>
  <si>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</si>
  <si>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</si>
  <si>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</si>
  <si>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　</t>
    <phoneticPr fontId="2"/>
  </si>
  <si>
    <t>申請に係る建築物</t>
    <phoneticPr fontId="2"/>
  </si>
  <si>
    <t>他の建築物</t>
    <phoneticPr fontId="2"/>
  </si>
  <si>
    <t>ｍ</t>
    <phoneticPr fontId="2"/>
  </si>
  <si>
    <t>（</t>
    <phoneticPr fontId="2"/>
  </si>
  <si>
    <t>）</t>
    <phoneticPr fontId="2"/>
  </si>
  <si>
    <t>から</t>
    <phoneticPr fontId="2"/>
  </si>
  <si>
    <t>まで</t>
    <phoneticPr fontId="2"/>
  </si>
  <si>
    <t xml:space="preserve">【4.工事種別】  </t>
    <phoneticPr fontId="2"/>
  </si>
  <si>
    <t>(1) 新築</t>
    <phoneticPr fontId="2"/>
  </si>
  <si>
    <t>(2) 増築</t>
    <phoneticPr fontId="2"/>
  </si>
  <si>
    <t>(4) 移転</t>
    <phoneticPr fontId="2"/>
  </si>
  <si>
    <t xml:space="preserve">【5.主要用途】  </t>
    <phoneticPr fontId="2"/>
  </si>
  <si>
    <t>(1)居住専用建築物</t>
    <phoneticPr fontId="2"/>
  </si>
  <si>
    <t>(2)居住産業併用建築物</t>
    <phoneticPr fontId="2"/>
  </si>
  <si>
    <t>(3)産業専用建築物</t>
    <phoneticPr fontId="2"/>
  </si>
  <si>
    <t>【6.一の建築物ごとの内容】</t>
    <phoneticPr fontId="2"/>
  </si>
  <si>
    <t>【ﾛ.用途】</t>
    <phoneticPr fontId="2"/>
  </si>
  <si>
    <t>(3)工場、作業場</t>
    <phoneticPr fontId="2"/>
  </si>
  <si>
    <t>(4)倉庫</t>
    <phoneticPr fontId="2"/>
  </si>
  <si>
    <t>(5)学校</t>
    <phoneticPr fontId="2"/>
  </si>
  <si>
    <t>(6)病院、診療所</t>
    <phoneticPr fontId="2"/>
  </si>
  <si>
    <t>(9)その他</t>
    <phoneticPr fontId="2"/>
  </si>
  <si>
    <t>(1)木造</t>
    <phoneticPr fontId="2"/>
  </si>
  <si>
    <t>(2)鉄骨鉄筋ｺﾝｸﾘｰﾄ造</t>
    <phoneticPr fontId="2"/>
  </si>
  <si>
    <t>(3)鉄筋ｺﾝｸﾘｰﾄ造</t>
    <phoneticPr fontId="2"/>
  </si>
  <si>
    <t>(4)鉄骨造</t>
    <phoneticPr fontId="2"/>
  </si>
  <si>
    <t>(5)ｺﾝｸﾘｰﾄﾌﾞﾛｯｸ造</t>
    <phoneticPr fontId="2"/>
  </si>
  <si>
    <t xml:space="preserve">(6)その他           </t>
    <phoneticPr fontId="2"/>
  </si>
  <si>
    <t>㎡</t>
    <phoneticPr fontId="2"/>
  </si>
  <si>
    <t xml:space="preserve">【7.新築工事の場合における敷地面積】 </t>
    <phoneticPr fontId="2"/>
  </si>
  <si>
    <t>【7.建築物の床面積の合計】</t>
    <phoneticPr fontId="2"/>
  </si>
  <si>
    <t>【8.建築物の評価額】</t>
    <phoneticPr fontId="2"/>
  </si>
  <si>
    <t>(備考)</t>
    <rPh sb="1" eb="3">
      <t>ビコウ</t>
    </rPh>
    <phoneticPr fontId="2"/>
  </si>
  <si>
    <t>【５．確認済証交付者】</t>
    <phoneticPr fontId="2"/>
  </si>
  <si>
    <t>【６．工事着手年月日】</t>
    <phoneticPr fontId="2"/>
  </si>
  <si>
    <t>【７．工事完了予定年月日】</t>
    <phoneticPr fontId="2"/>
  </si>
  <si>
    <t>【８．特定工程】</t>
    <phoneticPr fontId="2"/>
  </si>
  <si>
    <t>【９．今回申請以前の中間検査】</t>
    <phoneticPr fontId="2"/>
  </si>
  <si>
    <t>【10．今回申請以降の中間検査】</t>
    <phoneticPr fontId="2"/>
  </si>
  <si>
    <t>【11．確認以降の軽微な変更の概要】</t>
    <phoneticPr fontId="2"/>
  </si>
  <si>
    <t>【12．備考】</t>
    <phoneticPr fontId="2"/>
  </si>
  <si>
    <t>【10．確認以降の軽微な変更の概要】</t>
    <phoneticPr fontId="2"/>
  </si>
  <si>
    <t>【11．備考】</t>
    <phoneticPr fontId="2"/>
  </si>
  <si>
    <t>立会者の緊急連絡先(当日)  TEL</t>
    <rPh sb="0" eb="2">
      <t>タチア</t>
    </rPh>
    <rPh sb="2" eb="3">
      <t>シャ</t>
    </rPh>
    <rPh sb="4" eb="6">
      <t>キンキュウ</t>
    </rPh>
    <rPh sb="6" eb="9">
      <t>レンラクサキ</t>
    </rPh>
    <rPh sb="10" eb="12">
      <t>トウジツ</t>
    </rPh>
    <phoneticPr fontId="2"/>
  </si>
  <si>
    <t>※　確認済証に表示します。</t>
    <rPh sb="2" eb="4">
      <t>カクニン</t>
    </rPh>
    <rPh sb="4" eb="5">
      <t>ズミ</t>
    </rPh>
    <rPh sb="5" eb="6">
      <t>ショウ</t>
    </rPh>
    <rPh sb="7" eb="9">
      <t>ヒョウジ</t>
    </rPh>
    <phoneticPr fontId="2"/>
  </si>
  <si>
    <t>　　本件を表す的確な名称を入力してください。</t>
    <rPh sb="2" eb="4">
      <t>ホンケン</t>
    </rPh>
    <rPh sb="5" eb="6">
      <t>アラワ</t>
    </rPh>
    <rPh sb="7" eb="9">
      <t>テキカク</t>
    </rPh>
    <rPh sb="10" eb="12">
      <t>メイショウ</t>
    </rPh>
    <rPh sb="13" eb="15">
      <t>ニュウリョク</t>
    </rPh>
    <phoneticPr fontId="2"/>
  </si>
  <si>
    <t>※　住居表示実施地区のみ記入ください。</t>
    <rPh sb="2" eb="4">
      <t>ジュウキョ</t>
    </rPh>
    <rPh sb="4" eb="6">
      <t>ヒョウジ</t>
    </rPh>
    <rPh sb="6" eb="8">
      <t>ジッシ</t>
    </rPh>
    <rPh sb="8" eb="10">
      <t>チク</t>
    </rPh>
    <rPh sb="12" eb="14">
      <t>キニュウ</t>
    </rPh>
    <phoneticPr fontId="2"/>
  </si>
  <si>
    <t>※　住民票に記載されているとおりに入力してください。</t>
    <rPh sb="2" eb="5">
      <t>ジュウミンヒョウ</t>
    </rPh>
    <rPh sb="6" eb="8">
      <t>キサイ</t>
    </rPh>
    <rPh sb="17" eb="19">
      <t>ニュウリョク</t>
    </rPh>
    <phoneticPr fontId="2"/>
  </si>
  <si>
    <t>08010</t>
    <phoneticPr fontId="2"/>
  </si>
  <si>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</si>
  <si>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</si>
  <si>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</si>
  <si>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</si>
  <si>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</si>
  <si>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</si>
  <si>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</si>
  <si>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</si>
  <si>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</si>
  <si>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</si>
  <si>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</si>
  <si>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</si>
  <si>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</si>
  <si>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</si>
  <si>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</si>
  <si>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</si>
  <si>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</si>
  <si>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08110</t>
  </si>
  <si>
    <t>大学又は高等専門学校</t>
  </si>
  <si>
    <t>08120</t>
  </si>
  <si>
    <t>専修学校</t>
  </si>
  <si>
    <t>08130</t>
  </si>
  <si>
    <t>各種学校</t>
  </si>
  <si>
    <t>08140</t>
  </si>
  <si>
    <t>08150</t>
  </si>
  <si>
    <t>08160</t>
  </si>
  <si>
    <t>神社、寺院、教会その他これらに類するもの</t>
  </si>
  <si>
    <t>08170</t>
  </si>
  <si>
    <t>08180</t>
  </si>
  <si>
    <t>08190</t>
  </si>
  <si>
    <t>08210</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</si>
  <si>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</si>
  <si>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</si>
  <si>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</si>
  <si>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</si>
  <si>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</si>
  <si>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</si>
  <si>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</si>
  <si>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</si>
  <si>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</si>
  <si>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</si>
  <si>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</si>
  <si>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</si>
  <si>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</si>
  <si>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</si>
  <si>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</si>
  <si>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</si>
  <si>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</si>
  <si>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</si>
  <si>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</si>
  <si>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</si>
  <si>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</si>
  <si>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</si>
  <si>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</si>
  <si>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</si>
  <si>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</si>
  <si>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</si>
  <si>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</si>
  <si>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</si>
  <si>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</si>
  <si>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</si>
  <si>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</si>
  <si>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</si>
  <si>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</si>
  <si>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</si>
  <si>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</si>
  <si>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</si>
  <si>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</si>
  <si>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</si>
  <si>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</si>
  <si>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</si>
  <si>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</si>
  <si>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</si>
  <si>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</si>
  <si>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</si>
  <si>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</si>
  <si>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</si>
  <si>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</si>
  <si>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</si>
  <si>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</si>
  <si>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</si>
  <si>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</si>
  <si>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</si>
  <si>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</si>
  <si>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</si>
  <si>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</si>
  <si>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</si>
  <si>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</si>
  <si>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</si>
  <si>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</si>
  <si>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</si>
  <si>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</si>
  <si>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</si>
  <si>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</si>
  <si>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</si>
  <si>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</si>
  <si>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</si>
  <si>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</si>
  <si>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</si>
  <si>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</si>
  <si>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</si>
  <si>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</si>
  <si>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</si>
  <si>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</si>
  <si>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</si>
  <si>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</si>
  <si>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その他</t>
  </si>
  <si>
    <t>01</t>
    <phoneticPr fontId="2"/>
  </si>
  <si>
    <t>02</t>
  </si>
  <si>
    <t>居住専用住宅付属建築物（物置、車庫等）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</si>
  <si>
    <t>03</t>
  </si>
  <si>
    <t>04</t>
  </si>
  <si>
    <t>05</t>
  </si>
  <si>
    <t>他に分類されない居住専用建築物</t>
    <rPh sb="0" eb="1">
      <t>タ</t>
    </rPh>
    <rPh sb="2" eb="4">
      <t>ブンルイ</t>
    </rPh>
    <rPh sb="8" eb="10">
      <t>キョジュウ</t>
    </rPh>
    <rPh sb="10" eb="12">
      <t>センヨウ</t>
    </rPh>
    <rPh sb="12" eb="15">
      <t>ケンチクブツ</t>
    </rPh>
    <phoneticPr fontId="2"/>
  </si>
  <si>
    <t>11</t>
    <phoneticPr fontId="2"/>
  </si>
  <si>
    <t>農業、林業、漁業、水産養殖業</t>
    <rPh sb="0" eb="2">
      <t>ノウギョウ</t>
    </rPh>
    <rPh sb="3" eb="5">
      <t>リンギョウ</t>
    </rPh>
    <rPh sb="6" eb="8">
      <t>ギョギョウ</t>
    </rPh>
    <rPh sb="9" eb="11">
      <t>スイサン</t>
    </rPh>
    <rPh sb="11" eb="14">
      <t>ヨウショクギョウ</t>
    </rPh>
    <phoneticPr fontId="2"/>
  </si>
  <si>
    <t>12</t>
  </si>
  <si>
    <t>13</t>
  </si>
  <si>
    <t>建設業</t>
    <rPh sb="0" eb="3">
      <t>ケンセツギョウ</t>
    </rPh>
    <phoneticPr fontId="2"/>
  </si>
  <si>
    <t>14</t>
  </si>
  <si>
    <t>15</t>
  </si>
  <si>
    <t>化学工業、石油製品・石炭製品製造業</t>
    <phoneticPr fontId="2"/>
  </si>
  <si>
    <t>16</t>
  </si>
  <si>
    <t>鉄鋼業、非鉄金属製造業、金属製品製造業</t>
    <phoneticPr fontId="2"/>
  </si>
  <si>
    <t>17</t>
  </si>
  <si>
    <t>18</t>
  </si>
  <si>
    <t>ゴム製品製造業、なめし革・同製品・毛皮製造業、その他の製造業</t>
    <phoneticPr fontId="2"/>
  </si>
  <si>
    <t>19</t>
  </si>
  <si>
    <t>電気業</t>
    <phoneticPr fontId="2"/>
  </si>
  <si>
    <t>20</t>
  </si>
  <si>
    <t>ガス業</t>
    <phoneticPr fontId="2"/>
  </si>
  <si>
    <t>21</t>
  </si>
  <si>
    <t>熱供給業</t>
    <phoneticPr fontId="2"/>
  </si>
  <si>
    <t>22</t>
  </si>
  <si>
    <t>水道業</t>
    <phoneticPr fontId="2"/>
  </si>
  <si>
    <t>23</t>
  </si>
  <si>
    <t>24</t>
  </si>
  <si>
    <t>放送業、情報サービス業、インターネット附随サービス業</t>
    <phoneticPr fontId="2"/>
  </si>
  <si>
    <t>25</t>
  </si>
  <si>
    <t>26</t>
  </si>
  <si>
    <t>27</t>
  </si>
  <si>
    <t>鉄道業、道路旅客運送業、道路貨物運送業、水運業、航空運輸業、倉庫業、運輸に附帯するサービス業</t>
    <phoneticPr fontId="2"/>
  </si>
  <si>
    <t>28</t>
  </si>
  <si>
    <t>卸売・小売業</t>
    <phoneticPr fontId="2"/>
  </si>
  <si>
    <t>29</t>
  </si>
  <si>
    <t>30</t>
  </si>
  <si>
    <t>不動産取引業、不動産賃貸業・管理業（駐車場業を除く。）</t>
    <phoneticPr fontId="2"/>
  </si>
  <si>
    <t>31</t>
  </si>
  <si>
    <t>32</t>
  </si>
  <si>
    <t>33</t>
  </si>
  <si>
    <t>34</t>
  </si>
  <si>
    <t>35</t>
  </si>
  <si>
    <t>36</t>
  </si>
  <si>
    <t>学校教育</t>
    <phoneticPr fontId="2"/>
  </si>
  <si>
    <t>37</t>
  </si>
  <si>
    <t>38</t>
  </si>
  <si>
    <t>39</t>
  </si>
  <si>
    <t>40</t>
  </si>
  <si>
    <t>41</t>
  </si>
  <si>
    <t>学術・開発研究機関、政治・経済・文化団体</t>
    <phoneticPr fontId="2"/>
  </si>
  <si>
    <t>42</t>
  </si>
  <si>
    <t>43</t>
  </si>
  <si>
    <t>娯楽業</t>
    <phoneticPr fontId="2"/>
  </si>
  <si>
    <t>44</t>
  </si>
  <si>
    <t>宗教</t>
    <phoneticPr fontId="2"/>
  </si>
  <si>
    <t>45</t>
  </si>
  <si>
    <t>46</t>
  </si>
  <si>
    <t>国家公務、地方公務</t>
    <phoneticPr fontId="2"/>
  </si>
  <si>
    <t>99</t>
    <phoneticPr fontId="2"/>
  </si>
  <si>
    <t>他に分類されないもの</t>
    <phoneticPr fontId="2"/>
  </si>
  <si>
    <t>※　区分番号を下のリストで選択し、用途は具体的に入力してください。</t>
    <rPh sb="2" eb="4">
      <t>クブン</t>
    </rPh>
    <rPh sb="4" eb="6">
      <t>バンゴウ</t>
    </rPh>
    <rPh sb="7" eb="8">
      <t>シタ</t>
    </rPh>
    <rPh sb="13" eb="15">
      <t>センタク</t>
    </rPh>
    <rPh sb="17" eb="19">
      <t>ヨウト</t>
    </rPh>
    <rPh sb="20" eb="23">
      <t>グタイテキ</t>
    </rPh>
    <rPh sb="24" eb="26">
      <t>ニュウリョク</t>
    </rPh>
    <phoneticPr fontId="2"/>
  </si>
  <si>
    <t>※　都市計画などで定められている区域の種類を</t>
    <rPh sb="2" eb="4">
      <t>トシ</t>
    </rPh>
    <rPh sb="4" eb="6">
      <t>ケイカク</t>
    </rPh>
    <rPh sb="9" eb="10">
      <t>サダ</t>
    </rPh>
    <rPh sb="16" eb="18">
      <t>クイキ</t>
    </rPh>
    <rPh sb="19" eb="21">
      <t>シュルイ</t>
    </rPh>
    <phoneticPr fontId="2"/>
  </si>
  <si>
    <t>　　追記してください。</t>
    <rPh sb="2" eb="4">
      <t>ツイキ</t>
    </rPh>
    <phoneticPr fontId="2"/>
  </si>
  <si>
    <t>※　用途地域が複数にまたがるときは、</t>
    <rPh sb="2" eb="4">
      <t>ヨウト</t>
    </rPh>
    <rPh sb="4" eb="6">
      <t>チイキ</t>
    </rPh>
    <rPh sb="7" eb="9">
      <t>フクスウ</t>
    </rPh>
    <phoneticPr fontId="2"/>
  </si>
  <si>
    <t>　　用途・構造・床面積・最高の高さを入力してください。</t>
    <rPh sb="2" eb="4">
      <t>ヨウト</t>
    </rPh>
    <rPh sb="5" eb="7">
      <t>コウゾウ</t>
    </rPh>
    <rPh sb="8" eb="11">
      <t>ユカメンセキ</t>
    </rPh>
    <rPh sb="12" eb="14">
      <t>サイコウ</t>
    </rPh>
    <rPh sb="15" eb="16">
      <t>タカ</t>
    </rPh>
    <rPh sb="18" eb="20">
      <t>ニュウリョク</t>
    </rPh>
    <phoneticPr fontId="2"/>
  </si>
  <si>
    <t>※　１０㎡以下の建物がある場合には、この欄に</t>
    <rPh sb="5" eb="7">
      <t>イカ</t>
    </rPh>
    <rPh sb="8" eb="10">
      <t>タテモノ</t>
    </rPh>
    <rPh sb="13" eb="15">
      <t>バアイ</t>
    </rPh>
    <rPh sb="20" eb="21">
      <t>ラン</t>
    </rPh>
    <phoneticPr fontId="2"/>
  </si>
  <si>
    <t>※　不動産登記情報を参考にしてください。</t>
    <rPh sb="2" eb="5">
      <t>フドウサン</t>
    </rPh>
    <rPh sb="5" eb="7">
      <t>トウキ</t>
    </rPh>
    <rPh sb="7" eb="9">
      <t>ジョウホウ</t>
    </rPh>
    <rPh sb="10" eb="12">
      <t>サンコウ</t>
    </rPh>
    <phoneticPr fontId="2"/>
  </si>
  <si>
    <t>※　「ＤＥＬ」で消去できない場合は、</t>
    <rPh sb="8" eb="10">
      <t>ショウキョ</t>
    </rPh>
    <rPh sb="14" eb="16">
      <t>バアイ</t>
    </rPh>
    <phoneticPr fontId="2"/>
  </si>
  <si>
    <t>　　「ＢＡＣＫ ＳＰＡＣＥ」　を使用してください。</t>
    <rPh sb="16" eb="18">
      <t>シヨウ</t>
    </rPh>
    <phoneticPr fontId="2"/>
  </si>
  <si>
    <t>関連個所に自動的に入力されるように構成しています。</t>
    <rPh sb="0" eb="2">
      <t>カンレン</t>
    </rPh>
    <rPh sb="2" eb="4">
      <t>カショ</t>
    </rPh>
    <rPh sb="5" eb="8">
      <t>ジドウテキ</t>
    </rPh>
    <rPh sb="9" eb="11">
      <t>ニュウリョク</t>
    </rPh>
    <rPh sb="17" eb="19">
      <t>コウセイ</t>
    </rPh>
    <phoneticPr fontId="2"/>
  </si>
  <si>
    <t>このブックは、確認申請書の書式を入力すると、他の様式の</t>
    <rPh sb="7" eb="9">
      <t>カクニン</t>
    </rPh>
    <rPh sb="9" eb="12">
      <t>シンセイショ</t>
    </rPh>
    <rPh sb="13" eb="15">
      <t>ショシキ</t>
    </rPh>
    <rPh sb="16" eb="18">
      <t>ニュウリョク</t>
    </rPh>
    <rPh sb="22" eb="23">
      <t>タ</t>
    </rPh>
    <rPh sb="24" eb="26">
      <t>ヨウシキ</t>
    </rPh>
    <phoneticPr fontId="2"/>
  </si>
  <si>
    <t>関数やレイアウトを保つため、シートに保護がかけてあります。</t>
    <rPh sb="0" eb="2">
      <t>カンスウ</t>
    </rPh>
    <rPh sb="9" eb="10">
      <t>タモ</t>
    </rPh>
    <rPh sb="18" eb="20">
      <t>ホゴ</t>
    </rPh>
    <phoneticPr fontId="2"/>
  </si>
  <si>
    <t>「ＢＡＣＫ　ＳＰＡＣＥ」キーを使用してください。</t>
    <rPh sb="15" eb="17">
      <t>シヨウ</t>
    </rPh>
    <phoneticPr fontId="2"/>
  </si>
  <si>
    <t>入力ミスなどで、その部分を消去したいときは「ＤＥＬ」　または</t>
    <rPh sb="0" eb="2">
      <t>ニュウリョク</t>
    </rPh>
    <rPh sb="10" eb="12">
      <t>ブブン</t>
    </rPh>
    <rPh sb="13" eb="15">
      <t>ショウキョ</t>
    </rPh>
    <phoneticPr fontId="2"/>
  </si>
  <si>
    <t>Ⓒ　NKBI情報管理室</t>
    <rPh sb="6" eb="8">
      <t>ジョウホウ</t>
    </rPh>
    <rPh sb="8" eb="11">
      <t>カンリシツ</t>
    </rPh>
    <phoneticPr fontId="2"/>
  </si>
  <si>
    <t>℡</t>
    <phoneticPr fontId="2"/>
  </si>
  <si>
    <t>-</t>
    <phoneticPr fontId="2"/>
  </si>
  <si>
    <t>fax</t>
    <phoneticPr fontId="2"/>
  </si>
  <si>
    <t>□</t>
    <phoneticPr fontId="2"/>
  </si>
  <si>
    <t>２号（</t>
    <rPh sb="1" eb="2">
      <t>ゴウ</t>
    </rPh>
    <phoneticPr fontId="2"/>
  </si>
  <si>
    <t>都計法</t>
    <phoneticPr fontId="2"/>
  </si>
  <si>
    <t>□</t>
    <phoneticPr fontId="2"/>
  </si>
  <si>
    <t>　（</t>
    <phoneticPr fontId="2"/>
  </si>
  <si>
    <t>m</t>
    <phoneticPr fontId="2"/>
  </si>
  <si>
    <t>)</t>
    <phoneticPr fontId="2"/>
  </si>
  <si>
    <t>□</t>
    <phoneticPr fontId="2"/>
  </si>
  <si>
    <t>その他(</t>
    <rPh sb="2" eb="3">
      <t>タ</t>
    </rPh>
    <phoneticPr fontId="2"/>
  </si>
  <si>
    <t>）</t>
    <phoneticPr fontId="2"/>
  </si>
  <si>
    <t>（</t>
    <phoneticPr fontId="2"/>
  </si>
  <si>
    <t>）</t>
    <phoneticPr fontId="2"/>
  </si>
  <si>
    <t>担当（</t>
    <rPh sb="0" eb="2">
      <t>タントウ</t>
    </rPh>
    <phoneticPr fontId="2"/>
  </si>
  <si>
    <t>都計法</t>
    <phoneticPr fontId="2"/>
  </si>
  <si>
    <t>区画整理法</t>
    <phoneticPr fontId="2"/>
  </si>
  <si>
    <t>旧宅法</t>
    <phoneticPr fontId="2"/>
  </si>
  <si>
    <t>その他(</t>
    <phoneticPr fontId="2"/>
  </si>
  <si>
    <t>区画整理法</t>
    <phoneticPr fontId="2"/>
  </si>
  <si>
    <t>旧宅法</t>
    <phoneticPr fontId="2"/>
  </si>
  <si>
    <t>その他(</t>
    <phoneticPr fontId="2"/>
  </si>
  <si>
    <t>)</t>
    <phoneticPr fontId="2"/>
  </si>
  <si>
    <t>第NKBI建-</t>
    <rPh sb="0" eb="1">
      <t>ダイ</t>
    </rPh>
    <rPh sb="5" eb="6">
      <t>ケン</t>
    </rPh>
    <phoneticPr fontId="2"/>
  </si>
  <si>
    <t>※　10㎡以下の建物は数に含めません。</t>
    <rPh sb="5" eb="7">
      <t>イカ</t>
    </rPh>
    <rPh sb="8" eb="10">
      <t>タテモノ</t>
    </rPh>
    <rPh sb="11" eb="12">
      <t>カズ</t>
    </rPh>
    <rPh sb="13" eb="14">
      <t>フク</t>
    </rPh>
    <phoneticPr fontId="2"/>
  </si>
  <si>
    <t>※　リストから選択してください。</t>
    <rPh sb="7" eb="9">
      <t>センタク</t>
    </rPh>
    <phoneticPr fontId="2"/>
  </si>
  <si>
    <t>　　 10㎡以下でも、10欄、11欄の面積には計上してください。</t>
    <rPh sb="6" eb="8">
      <t>イカ</t>
    </rPh>
    <rPh sb="13" eb="14">
      <t>ラン</t>
    </rPh>
    <rPh sb="17" eb="18">
      <t>ラン</t>
    </rPh>
    <rPh sb="19" eb="21">
      <t>メンセキ</t>
    </rPh>
    <rPh sb="23" eb="25">
      <t>ケイジョウ</t>
    </rPh>
    <phoneticPr fontId="2"/>
  </si>
  <si>
    <t>←　第２面から連動します。</t>
    <rPh sb="2" eb="3">
      <t>ダイ</t>
    </rPh>
    <rPh sb="4" eb="5">
      <t>メン</t>
    </rPh>
    <rPh sb="7" eb="9">
      <t>レンドウ</t>
    </rPh>
    <phoneticPr fontId="2"/>
  </si>
  <si>
    <t>（</t>
    <phoneticPr fontId="2"/>
  </si>
  <si>
    <t>）</t>
    <phoneticPr fontId="2"/>
  </si>
  <si>
    <t>㎡</t>
    <phoneticPr fontId="2"/>
  </si>
  <si>
    <t>％</t>
    <phoneticPr fontId="2"/>
  </si>
  <si>
    <t>※　このシートに該当ないときは、印刷無用です。</t>
    <rPh sb="8" eb="10">
      <t>ガイトウ</t>
    </rPh>
    <rPh sb="16" eb="18">
      <t>インサツ</t>
    </rPh>
    <rPh sb="18" eb="20">
      <t>ムヨウ</t>
    </rPh>
    <phoneticPr fontId="2"/>
  </si>
  <si>
    <t>⇐　構造の入力漏れ多し　注意</t>
    <rPh sb="2" eb="4">
      <t>コウゾウ</t>
    </rPh>
    <rPh sb="5" eb="7">
      <t>ニュウリョク</t>
    </rPh>
    <rPh sb="7" eb="8">
      <t>モ</t>
    </rPh>
    <rPh sb="9" eb="10">
      <t>オオ</t>
    </rPh>
    <rPh sb="12" eb="14">
      <t>チュウイ</t>
    </rPh>
    <phoneticPr fontId="2"/>
  </si>
  <si>
    <t>※　委任状の訂正は、代理人印ではできませんので注意！</t>
    <rPh sb="2" eb="5">
      <t>イニンジョウ</t>
    </rPh>
    <rPh sb="6" eb="8">
      <t>テイセイ</t>
    </rPh>
    <rPh sb="10" eb="13">
      <t>ダイリニン</t>
    </rPh>
    <rPh sb="13" eb="14">
      <t>イン</t>
    </rPh>
    <rPh sb="23" eb="25">
      <t>チュウイ</t>
    </rPh>
    <phoneticPr fontId="2"/>
  </si>
  <si>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
  </si>
  <si>
    <t>文字の訂正は</t>
    <rPh sb="0" eb="2">
      <t>モジ</t>
    </rPh>
    <rPh sb="3" eb="5">
      <t>テイセイ</t>
    </rPh>
    <phoneticPr fontId="2"/>
  </si>
  <si>
    <t>「○字削除　○字加入　㊞」</t>
    <rPh sb="2" eb="3">
      <t>ジ</t>
    </rPh>
    <rPh sb="3" eb="5">
      <t>サクジョ</t>
    </rPh>
    <rPh sb="7" eb="8">
      <t>ジ</t>
    </rPh>
    <rPh sb="8" eb="10">
      <t>カニュウ</t>
    </rPh>
    <phoneticPr fontId="2"/>
  </si>
  <si>
    <t>字数が同じなら　「○字訂正　㊞」　　　のようにします。</t>
    <rPh sb="0" eb="2">
      <t>ジスウ</t>
    </rPh>
    <rPh sb="3" eb="4">
      <t>オナ</t>
    </rPh>
    <rPh sb="10" eb="11">
      <t>ジ</t>
    </rPh>
    <rPh sb="11" eb="13">
      <t>テイセイ</t>
    </rPh>
    <phoneticPr fontId="2"/>
  </si>
  <si>
    <t>上記の設計者のうち、</t>
    <rPh sb="0" eb="2">
      <t>ジョウキ</t>
    </rPh>
    <rPh sb="3" eb="5">
      <t>セッケイ</t>
    </rPh>
    <rPh sb="5" eb="6">
      <t>シャ</t>
    </rPh>
    <phoneticPr fontId="2"/>
  </si>
  <si>
    <t>　（構造設計一級建築士又は設備設計一級建築士である旨の表示をした者）</t>
    <rPh sb="2" eb="4">
      <t>コウゾウ</t>
    </rPh>
    <rPh sb="4" eb="6">
      <t>セッケイ</t>
    </rPh>
    <rPh sb="6" eb="8">
      <t>１キュウ</t>
    </rPh>
    <rPh sb="8" eb="11">
      <t>ケンチクシ</t>
    </rPh>
    <rPh sb="11" eb="12">
      <t>マタ</t>
    </rPh>
    <rPh sb="13" eb="15">
      <t>セツビ</t>
    </rPh>
    <rPh sb="15" eb="17">
      <t>セッケイ</t>
    </rPh>
    <rPh sb="17" eb="19">
      <t>１キュウ</t>
    </rPh>
    <rPh sb="19" eb="22">
      <t>ケンチクシ</t>
    </rPh>
    <rPh sb="25" eb="26">
      <t>ムネ</t>
    </rPh>
    <rPh sb="27" eb="29">
      <t>ヒョウジ</t>
    </rPh>
    <rPh sb="32" eb="33">
      <t>シャ</t>
    </rPh>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</si>
  <si>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</si>
  <si>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</si>
  <si>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</si>
  <si>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</si>
  <si>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【６．天井】</t>
    <rPh sb="3" eb="5">
      <t>テンジョウ</t>
    </rPh>
    <phoneticPr fontId="2"/>
  </si>
  <si>
    <t>【ｲ．居室の天井の高さ】</t>
    <rPh sb="3" eb="5">
      <t>キョシツ</t>
    </rPh>
    <rPh sb="6" eb="8">
      <t>テンジョウ</t>
    </rPh>
    <rPh sb="9" eb="10">
      <t>タカ</t>
    </rPh>
    <phoneticPr fontId="2"/>
  </si>
  <si>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2"/>
  </si>
  <si>
    <t>※　容積率は、住居系地域にあっては道路幅員×0.4</t>
    <rPh sb="2" eb="4">
      <t>ヨウセキ</t>
    </rPh>
    <rPh sb="4" eb="5">
      <t>リツ</t>
    </rPh>
    <rPh sb="7" eb="9">
      <t>ジュウキョ</t>
    </rPh>
    <rPh sb="9" eb="10">
      <t>ケイ</t>
    </rPh>
    <rPh sb="10" eb="12">
      <t>チイキ</t>
    </rPh>
    <rPh sb="17" eb="19">
      <t>ドウロ</t>
    </rPh>
    <rPh sb="19" eb="21">
      <t>フクイン</t>
    </rPh>
    <phoneticPr fontId="2"/>
  </si>
  <si>
    <t>都市計画指定容積率のうち厳しい方の値を採用します。</t>
  </si>
  <si>
    <t>その他の地域にあっては道路幅員×0.6の値と</t>
    <rPh sb="2" eb="3">
      <t>タ</t>
    </rPh>
    <rPh sb="4" eb="6">
      <t>チイキ</t>
    </rPh>
    <rPh sb="11" eb="13">
      <t>ドウロ</t>
    </rPh>
    <rPh sb="13" eb="15">
      <t>フクイン</t>
    </rPh>
    <rPh sb="20" eb="21">
      <t>アタイ</t>
    </rPh>
    <phoneticPr fontId="2"/>
  </si>
  <si>
    <t>（都市計画で別の算定を定める地域もあるので注意）</t>
    <rPh sb="1" eb="3">
      <t>トシ</t>
    </rPh>
    <rPh sb="3" eb="5">
      <t>ケイカク</t>
    </rPh>
    <rPh sb="6" eb="7">
      <t>ベツ</t>
    </rPh>
    <rPh sb="8" eb="10">
      <t>サンテイ</t>
    </rPh>
    <rPh sb="11" eb="12">
      <t>サダ</t>
    </rPh>
    <rPh sb="14" eb="16">
      <t>チイキ</t>
    </rPh>
    <rPh sb="21" eb="23">
      <t>チュウイ</t>
    </rPh>
    <phoneticPr fontId="2"/>
  </si>
  <si>
    <t>【１．建築主、設置者又は築造主】</t>
    <rPh sb="3" eb="6">
      <t>ケンチクヌシ</t>
    </rPh>
    <rPh sb="7" eb="10">
      <t>セッチシャ</t>
    </rPh>
    <rPh sb="10" eb="11">
      <t>マタ</t>
    </rPh>
    <rPh sb="12" eb="14">
      <t>チクゾウ</t>
    </rPh>
    <rPh sb="14" eb="15">
      <t>ヌシ</t>
    </rPh>
    <phoneticPr fontId="2"/>
  </si>
  <si>
    <t>【ﾄ．意見を聞いた設計図書】</t>
    <rPh sb="3" eb="5">
      <t>イケン</t>
    </rPh>
    <rPh sb="6" eb="7">
      <t>キ</t>
    </rPh>
    <rPh sb="9" eb="11">
      <t>セッケイ</t>
    </rPh>
    <rPh sb="11" eb="13">
      <t>トショ</t>
    </rPh>
    <phoneticPr fontId="2"/>
  </si>
  <si>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2"/>
  </si>
  <si>
    <t>株式会社北関東建築検査機構</t>
    <rPh sb="0" eb="4">
      <t>カブシキガイシャ</t>
    </rPh>
    <rPh sb="4" eb="7">
      <t>キタカントウ</t>
    </rPh>
    <rPh sb="7" eb="9">
      <t>ケンチク</t>
    </rPh>
    <rPh sb="9" eb="11">
      <t>ケンサ</t>
    </rPh>
    <rPh sb="11" eb="13">
      <t>キコウ</t>
    </rPh>
    <phoneticPr fontId="2"/>
  </si>
  <si>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</si>
  <si>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phoneticPr fontId="2"/>
  </si>
  <si>
    <t>確認を行った部位・材料の種類等</t>
    <rPh sb="0" eb="2">
      <t>カクニン</t>
    </rPh>
    <rPh sb="3" eb="4">
      <t>オコナ</t>
    </rPh>
    <rPh sb="6" eb="8">
      <t>ブイ</t>
    </rPh>
    <rPh sb="9" eb="11">
      <t>ザイリョウ</t>
    </rPh>
    <rPh sb="12" eb="14">
      <t>シュルイ</t>
    </rPh>
    <rPh sb="14" eb="15">
      <t>トウ</t>
    </rPh>
    <phoneticPr fontId="2"/>
  </si>
  <si>
    <t>この階の合計＝</t>
    <rPh sb="2" eb="3">
      <t>カイ</t>
    </rPh>
    <rPh sb="4" eb="6">
      <t>ゴウケイ</t>
    </rPh>
    <phoneticPr fontId="2"/>
  </si>
  <si>
    <t>※　第４面と一致させる</t>
    <rPh sb="2" eb="3">
      <t>ダイ</t>
    </rPh>
    <rPh sb="4" eb="5">
      <t>メン</t>
    </rPh>
    <rPh sb="6" eb="8">
      <t>イッチ</t>
    </rPh>
    <phoneticPr fontId="2"/>
  </si>
  <si>
    <t>確認申請手続</t>
    <rPh sb="0" eb="2">
      <t>カクニン</t>
    </rPh>
    <rPh sb="2" eb="4">
      <t>シンセイ</t>
    </rPh>
    <rPh sb="4" eb="6">
      <t>テツヅ</t>
    </rPh>
    <phoneticPr fontId="2"/>
  </si>
  <si>
    <t>確認済証受取</t>
    <rPh sb="2" eb="3">
      <t>ズミ</t>
    </rPh>
    <rPh sb="3" eb="4">
      <t>ショウ</t>
    </rPh>
    <rPh sb="4" eb="6">
      <t>ウケトリ</t>
    </rPh>
    <phoneticPr fontId="2"/>
  </si>
  <si>
    <t>　建築基準法第６条第１項又は第６条の２第１項の規定による確認を申請します。この申請書及び添付</t>
    <rPh sb="1" eb="3">
      <t>ケンチク</t>
    </rPh>
    <rPh sb="3" eb="6">
      <t>キジュンホウ</t>
    </rPh>
    <rPh sb="12" eb="13">
      <t>マタ</t>
    </rPh>
    <rPh sb="14" eb="15">
      <t>ダイ</t>
    </rPh>
    <rPh sb="16" eb="17">
      <t>ジョウ</t>
    </rPh>
    <rPh sb="19" eb="20">
      <t>ダイ</t>
    </rPh>
    <rPh sb="21" eb="22">
      <t>コウ</t>
    </rPh>
    <rPh sb="23" eb="25">
      <t>キテイ</t>
    </rPh>
    <rPh sb="28" eb="30">
      <t>カクニン</t>
    </rPh>
    <rPh sb="31" eb="33">
      <t>シンセイ</t>
    </rPh>
    <rPh sb="39" eb="41">
      <t>シンセイ</t>
    </rPh>
    <rPh sb="41" eb="42">
      <t>ショ</t>
    </rPh>
    <rPh sb="42" eb="43">
      <t>オヨ</t>
    </rPh>
    <rPh sb="44" eb="46">
      <t>テンプ</t>
    </rPh>
    <phoneticPr fontId="2"/>
  </si>
  <si>
    <t>　申請にあたっては、株式会社北関東建築検査機構の業務約款を遵守します。</t>
    <rPh sb="10" eb="14">
      <t>カブシキガイシャ</t>
    </rPh>
    <rPh sb="14" eb="15">
      <t>キタ</t>
    </rPh>
    <rPh sb="15" eb="17">
      <t>カントウ</t>
    </rPh>
    <rPh sb="17" eb="19">
      <t>ケンチク</t>
    </rPh>
    <rPh sb="19" eb="21">
      <t>ケンサ</t>
    </rPh>
    <rPh sb="21" eb="23">
      <t>キコウ</t>
    </rPh>
    <rPh sb="24" eb="26">
      <t>ギョウム</t>
    </rPh>
    <rPh sb="26" eb="28">
      <t>ヤッカン</t>
    </rPh>
    <rPh sb="29" eb="31">
      <t>ジュンシュ</t>
    </rPh>
    <phoneticPr fontId="2"/>
  </si>
  <si>
    <t>図書に記載の事項は、事実に相違ありません。　</t>
    <rPh sb="10" eb="12">
      <t>ジジツ</t>
    </rPh>
    <rPh sb="13" eb="15">
      <t>ソウイ</t>
    </rPh>
    <phoneticPr fontId="2"/>
  </si>
  <si>
    <t>鉱業、採石業、砂利採取業</t>
    <rPh sb="0" eb="2">
      <t>コウギョウ</t>
    </rPh>
    <rPh sb="3" eb="5">
      <t>サイセキ</t>
    </rPh>
    <rPh sb="5" eb="6">
      <t>ギョウ</t>
    </rPh>
    <rPh sb="7" eb="9">
      <t>ジャリ</t>
    </rPh>
    <rPh sb="9" eb="12">
      <t>サイシュギョウ</t>
    </rPh>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</si>
  <si>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</si>
  <si>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汎用機械器具製造業、生産用機械器具製造業、業務用機械器具製造業、電子部品・デバイス・電子回路製造業、電気機械器具製造業、情報通信機械器具製造業、輸送用機械器具製造業</t>
    <rPh sb="0" eb="2">
      <t>ハンヨウ</t>
    </rPh>
    <rPh sb="10" eb="13">
      <t>セイサンヨウ</t>
    </rPh>
    <rPh sb="13" eb="15">
      <t>キカイ</t>
    </rPh>
    <rPh sb="15" eb="17">
      <t>キグ</t>
    </rPh>
    <rPh sb="21" eb="24">
      <t>ギョウムヨウ</t>
    </rPh>
    <rPh sb="24" eb="26">
      <t>キカイ</t>
    </rPh>
    <rPh sb="26" eb="28">
      <t>キグ</t>
    </rPh>
    <rPh sb="28" eb="31">
      <t>セイゾウギョウ</t>
    </rPh>
    <rPh sb="42" eb="44">
      <t>デンシ</t>
    </rPh>
    <rPh sb="44" eb="46">
      <t>カイロ</t>
    </rPh>
    <rPh sb="50" eb="52">
      <t>デンキ</t>
    </rPh>
    <rPh sb="52" eb="54">
      <t>キカイ</t>
    </rPh>
    <rPh sb="54" eb="56">
      <t>キグ</t>
    </rPh>
    <rPh sb="56" eb="59">
      <t>セイゾウギョウ</t>
    </rPh>
    <rPh sb="60" eb="62">
      <t>ジョウホウ</t>
    </rPh>
    <rPh sb="62" eb="64">
      <t>ツウシン</t>
    </rPh>
    <rPh sb="64" eb="66">
      <t>キカイ</t>
    </rPh>
    <rPh sb="66" eb="68">
      <t>キグ</t>
    </rPh>
    <rPh sb="68" eb="71">
      <t>セイゾウギョウ</t>
    </rPh>
    <phoneticPr fontId="2"/>
  </si>
  <si>
    <t>通信業</t>
    <phoneticPr fontId="2"/>
  </si>
  <si>
    <t>映像・音声・文字情報制作業（新聞業及び出版業を除く。）</t>
    <rPh sb="10" eb="12">
      <t>セイサク</t>
    </rPh>
    <phoneticPr fontId="2"/>
  </si>
  <si>
    <t>映像・音声・文字情報制作業（新聞業及び出版業に限る。）</t>
    <rPh sb="10" eb="12">
      <t>セイサク</t>
    </rPh>
    <rPh sb="23" eb="24">
      <t>カギ</t>
    </rPh>
    <phoneticPr fontId="2"/>
  </si>
  <si>
    <t>金融業、保険業</t>
    <rPh sb="2" eb="3">
      <t>ギョウ</t>
    </rPh>
    <phoneticPr fontId="2"/>
  </si>
  <si>
    <t>不動産賃貸業・管理業（駐車場業に限る。）</t>
    <rPh sb="16" eb="17">
      <t>カギ</t>
    </rPh>
    <phoneticPr fontId="2"/>
  </si>
  <si>
    <t>宿泊業</t>
    <rPh sb="0" eb="2">
      <t>シュクハク</t>
    </rPh>
    <rPh sb="2" eb="3">
      <t>ギョウ</t>
    </rPh>
    <phoneticPr fontId="2"/>
  </si>
  <si>
    <t>飲食店、持ち帰り・配達飲食サービス業</t>
    <rPh sb="4" eb="5">
      <t>モ</t>
    </rPh>
    <rPh sb="6" eb="7">
      <t>カエ</t>
    </rPh>
    <rPh sb="9" eb="11">
      <t>ハイタツ</t>
    </rPh>
    <rPh sb="11" eb="13">
      <t>インショク</t>
    </rPh>
    <rPh sb="17" eb="18">
      <t>ギョウ</t>
    </rPh>
    <phoneticPr fontId="2"/>
  </si>
  <si>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2"/>
  </si>
  <si>
    <t>その他の教育、学習支援業（学習塾及び教養・技能教授業に限る。）</t>
    <rPh sb="2" eb="3">
      <t>タ</t>
    </rPh>
    <rPh sb="4" eb="6">
      <t>キョウイク</t>
    </rPh>
    <rPh sb="7" eb="9">
      <t>ガクシュウ</t>
    </rPh>
    <rPh sb="9" eb="11">
      <t>シエン</t>
    </rPh>
    <rPh sb="11" eb="12">
      <t>ギョウ</t>
    </rPh>
    <rPh sb="13" eb="16">
      <t>ガクシュウジュク</t>
    </rPh>
    <rPh sb="16" eb="17">
      <t>オヨ</t>
    </rPh>
    <rPh sb="18" eb="20">
      <t>キョウヨウ</t>
    </rPh>
    <rPh sb="21" eb="23">
      <t>ギノウ</t>
    </rPh>
    <rPh sb="23" eb="25">
      <t>キョウジュ</t>
    </rPh>
    <rPh sb="25" eb="26">
      <t>ギョウ</t>
    </rPh>
    <rPh sb="27" eb="28">
      <t>カギ</t>
    </rPh>
    <phoneticPr fontId="2"/>
  </si>
  <si>
    <t>その他の教育、学習支援業（記号35及び記号36に該当するものを除く。）</t>
    <rPh sb="2" eb="3">
      <t>タ</t>
    </rPh>
    <rPh sb="4" eb="6">
      <t>キョウイク</t>
    </rPh>
    <rPh sb="7" eb="9">
      <t>ガクシュウ</t>
    </rPh>
    <rPh sb="9" eb="11">
      <t>シエン</t>
    </rPh>
    <rPh sb="11" eb="12">
      <t>ギョウ</t>
    </rPh>
    <rPh sb="13" eb="15">
      <t>キゴウ</t>
    </rPh>
    <rPh sb="17" eb="18">
      <t>オヨ</t>
    </rPh>
    <rPh sb="19" eb="21">
      <t>キゴウ</t>
    </rPh>
    <rPh sb="24" eb="26">
      <t>ガイトウ</t>
    </rPh>
    <rPh sb="31" eb="32">
      <t>ノゾ</t>
    </rPh>
    <phoneticPr fontId="2"/>
  </si>
  <si>
    <t>医療業、保健衛生</t>
    <rPh sb="0" eb="2">
      <t>イリョウ</t>
    </rPh>
    <rPh sb="2" eb="3">
      <t>ギョウ</t>
    </rPh>
    <rPh sb="4" eb="6">
      <t>ホケン</t>
    </rPh>
    <rPh sb="6" eb="8">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</si>
  <si>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</si>
  <si>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郵便業（信書便事業を含む。）、郵便局</t>
    <rPh sb="2" eb="3">
      <t>ギョウ</t>
    </rPh>
    <rPh sb="4" eb="6">
      <t>シンショ</t>
    </rPh>
    <rPh sb="6" eb="7">
      <t>ビン</t>
    </rPh>
    <rPh sb="7" eb="9">
      <t>ジギョウ</t>
    </rPh>
    <rPh sb="10" eb="11">
      <t>フク</t>
    </rPh>
    <rPh sb="15" eb="17">
      <t>ユウビン</t>
    </rPh>
    <phoneticPr fontId="2"/>
  </si>
  <si>
    <t>その他の生活関連サービス業（旅行業に限る。）</t>
    <rPh sb="2" eb="3">
      <t>タ</t>
    </rPh>
    <rPh sb="4" eb="6">
      <t>セイカツ</t>
    </rPh>
    <rPh sb="6" eb="8">
      <t>カンレン</t>
    </rPh>
    <rPh sb="12" eb="13">
      <t>ギョウ</t>
    </rPh>
    <rPh sb="18" eb="19">
      <t>カギ</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</si>
  <si>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rPh sb="0" eb="2">
      <t>ブッピン</t>
    </rPh>
    <rPh sb="2" eb="5">
      <t>チンタイギョウ</t>
    </rPh>
    <rPh sb="6" eb="8">
      <t>センモン</t>
    </rPh>
    <rPh sb="12" eb="13">
      <t>ギョウ</t>
    </rPh>
    <rPh sb="14" eb="16">
      <t>コウコク</t>
    </rPh>
    <rPh sb="16" eb="17">
      <t>ギョウ</t>
    </rPh>
    <rPh sb="18" eb="20">
      <t>ギジュツ</t>
    </rPh>
    <rPh sb="24" eb="25">
      <t>ギョウ</t>
    </rPh>
    <rPh sb="26" eb="28">
      <t>センタク</t>
    </rPh>
    <rPh sb="29" eb="31">
      <t>リヨウ</t>
    </rPh>
    <rPh sb="32" eb="34">
      <t>ビヨウ</t>
    </rPh>
    <rPh sb="35" eb="37">
      <t>ヨクジョウ</t>
    </rPh>
    <rPh sb="37" eb="38">
      <t>ギョウ</t>
    </rPh>
    <rPh sb="43" eb="45">
      <t>セイカツ</t>
    </rPh>
    <rPh sb="45" eb="47">
      <t>カンレン</t>
    </rPh>
    <rPh sb="53" eb="56">
      <t>リョコウギョウ</t>
    </rPh>
    <rPh sb="57" eb="58">
      <t>ノゾ</t>
    </rPh>
    <rPh sb="62" eb="64">
      <t>キョウドウ</t>
    </rPh>
    <rPh sb="64" eb="66">
      <t>クミアイ</t>
    </rPh>
    <rPh sb="71" eb="72">
      <t>ギョウ</t>
    </rPh>
    <rPh sb="73" eb="74">
      <t>タ</t>
    </rPh>
    <rPh sb="75" eb="77">
      <t>ブンルイ</t>
    </rPh>
    <rPh sb="85" eb="87">
      <t>キゴウ</t>
    </rPh>
    <rPh sb="89" eb="90">
      <t>オヨ</t>
    </rPh>
    <rPh sb="91" eb="93">
      <t>キゴウ</t>
    </rPh>
    <rPh sb="96" eb="98">
      <t>ガイトウ</t>
    </rPh>
    <rPh sb="103" eb="104">
      <t>ノゾ</t>
    </rPh>
    <phoneticPr fontId="2"/>
  </si>
  <si>
    <t>居住専用住宅（付属建築物を除く。）</t>
    <rPh sb="0" eb="2">
      <t>キョジュウ</t>
    </rPh>
    <rPh sb="2" eb="4">
      <t>センヨウ</t>
    </rPh>
    <rPh sb="4" eb="6">
      <t>ジュウタク</t>
    </rPh>
    <rPh sb="7" eb="9">
      <t>フゾク</t>
    </rPh>
    <rPh sb="9" eb="12">
      <t>ケンチクブツ</t>
    </rPh>
    <rPh sb="13" eb="14">
      <t>ノゾ</t>
    </rPh>
    <phoneticPr fontId="2"/>
  </si>
  <si>
    <t>寮、寄宿舎、合宿所（付属建築物を除く。）</t>
    <rPh sb="0" eb="1">
      <t>リョウ</t>
    </rPh>
    <rPh sb="2" eb="5">
      <t>キシュクシャ</t>
    </rPh>
    <rPh sb="6" eb="8">
      <t>ガッシュク</t>
    </rPh>
    <rPh sb="8" eb="9">
      <t>ジョ</t>
    </rPh>
    <rPh sb="10" eb="12">
      <t>フゾク</t>
    </rPh>
    <rPh sb="12" eb="15">
      <t>ケンチクブツ</t>
    </rPh>
    <rPh sb="16" eb="17">
      <t>ノゾ</t>
    </rPh>
    <phoneticPr fontId="2"/>
  </si>
  <si>
    <t>寮、寄宿舎、合宿所付属建築物（物置、車庫等）</t>
    <rPh sb="9" eb="11">
      <t>フゾク</t>
    </rPh>
    <rPh sb="11" eb="14">
      <t>ケンチクブツ</t>
    </rPh>
    <rPh sb="15" eb="17">
      <t>モノオキ</t>
    </rPh>
    <rPh sb="18" eb="20">
      <t>シャコ</t>
    </rPh>
    <rPh sb="20" eb="21">
      <t>トウ</t>
    </rPh>
    <phoneticPr fontId="2"/>
  </si>
  <si>
    <t>図書館その他これに類するもの</t>
    <phoneticPr fontId="2"/>
  </si>
  <si>
    <t>博物館その他これに類するもの</t>
    <phoneticPr fontId="2"/>
  </si>
  <si>
    <t>保育所その他これに類するもの</t>
    <phoneticPr fontId="2"/>
  </si>
  <si>
    <t>公衆浴場（個室付浴場業に係る公衆浴場を除く。）</t>
    <phoneticPr fontId="2"/>
  </si>
  <si>
    <t>08280</t>
    <phoneticPr fontId="2"/>
  </si>
  <si>
    <t>08290</t>
    <phoneticPr fontId="2"/>
  </si>
  <si>
    <t>公衆電話所</t>
    <rPh sb="0" eb="2">
      <t>コウシュウ</t>
    </rPh>
    <rPh sb="2" eb="4">
      <t>デンワ</t>
    </rPh>
    <rPh sb="4" eb="5">
      <t>ショ</t>
    </rPh>
    <phoneticPr fontId="2"/>
  </si>
  <si>
    <t>建築基準法施行令第130条の4第5号に基づき国土交通大臣が指定する施設</t>
    <rPh sb="22" eb="24">
      <t>コクド</t>
    </rPh>
    <rPh sb="24" eb="26">
      <t>コウツウ</t>
    </rPh>
    <phoneticPr fontId="2"/>
  </si>
  <si>
    <t>工場（自動車修理工場を除く。）</t>
    <phoneticPr fontId="2"/>
  </si>
  <si>
    <t>体育館又はスポーツの練習場（前項に掲げるものを除く。）</t>
    <rPh sb="14" eb="16">
      <t>ゼンコウ</t>
    </rPh>
    <rPh sb="17" eb="18">
      <t>カカ</t>
    </rPh>
    <rPh sb="23" eb="24">
      <t>ノゾ</t>
    </rPh>
    <phoneticPr fontId="2"/>
  </si>
  <si>
    <t>物品販売業を営む店舗以外の店舗（前２項に掲げるものを除く。）</t>
    <rPh sb="16" eb="17">
      <t>マエ</t>
    </rPh>
    <rPh sb="18" eb="19">
      <t>コウ</t>
    </rPh>
    <rPh sb="20" eb="21">
      <t>カカ</t>
    </rPh>
    <rPh sb="26" eb="27">
      <t>ノゾ</t>
    </rPh>
    <phoneticPr fontId="2"/>
  </si>
  <si>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5" eb="6">
      <t>ギョウ</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</si>
  <si>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rPh sb="137" eb="138">
      <t>マタ</t>
    </rPh>
    <phoneticPr fontId="2"/>
  </si>
  <si>
    <t>（入力すると色が消えます。）</t>
    <rPh sb="1" eb="3">
      <t>ニュウリョク</t>
    </rPh>
    <rPh sb="6" eb="7">
      <t>イロ</t>
    </rPh>
    <rPh sb="8" eb="9">
      <t>キ</t>
    </rPh>
    <phoneticPr fontId="2"/>
  </si>
  <si>
    <t>　(入力すると色が消えます。)</t>
    <rPh sb="2" eb="4">
      <t>ニュウリョク</t>
    </rPh>
    <rPh sb="7" eb="8">
      <t>イロ</t>
    </rPh>
    <rPh sb="9" eb="10">
      <t>キ</t>
    </rPh>
    <phoneticPr fontId="2"/>
  </si>
  <si>
    <t>【ﾆ．建築基準法第53条第1項の規定による建築物の建蔽率】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2"/>
  </si>
  <si>
    <t>【ﾊ．ｴﾚﾍﾞｰﾀｰの昇降路の部分】</t>
    <rPh sb="11" eb="13">
      <t>ショウコウ</t>
    </rPh>
    <rPh sb="13" eb="14">
      <t>ロ</t>
    </rPh>
    <rPh sb="15" eb="17">
      <t>ブブン</t>
    </rPh>
    <phoneticPr fontId="2"/>
  </si>
  <si>
    <t>第 NKBI建-</t>
    <rPh sb="0" eb="1">
      <t>ダイ</t>
    </rPh>
    <rPh sb="6" eb="7">
      <t>ケン</t>
    </rPh>
    <phoneticPr fontId="2"/>
  </si>
  <si>
    <t>第三号様式（第一条の三、第三条、第三条の三、第三条の四、</t>
    <rPh sb="0" eb="1">
      <t>ダイ</t>
    </rPh>
    <rPh sb="1" eb="2">
      <t>３</t>
    </rPh>
    <rPh sb="2" eb="3">
      <t>ゴウ</t>
    </rPh>
    <rPh sb="3" eb="5">
      <t>ヨウシキ</t>
    </rPh>
    <rPh sb="6" eb="7">
      <t>ダイ</t>
    </rPh>
    <rPh sb="7" eb="9">
      <t>１ジョウ</t>
    </rPh>
    <rPh sb="10" eb="11">
      <t>３</t>
    </rPh>
    <rPh sb="12" eb="13">
      <t>ダイ</t>
    </rPh>
    <rPh sb="13" eb="15">
      <t>３ジョウ</t>
    </rPh>
    <rPh sb="16" eb="17">
      <t>ダイ</t>
    </rPh>
    <rPh sb="17" eb="18">
      <t>３</t>
    </rPh>
    <rPh sb="18" eb="19">
      <t>ジョウ</t>
    </rPh>
    <rPh sb="20" eb="21">
      <t>３</t>
    </rPh>
    <rPh sb="22" eb="23">
      <t>ダイ</t>
    </rPh>
    <rPh sb="23" eb="25">
      <t>３ジョウ</t>
    </rPh>
    <rPh sb="26" eb="27">
      <t>４</t>
    </rPh>
    <phoneticPr fontId="2"/>
  </si>
  <si>
    <t>第二号様式（第一条の三、第三条、第三条の三関係）</t>
    <rPh sb="0" eb="1">
      <t>ダイ</t>
    </rPh>
    <rPh sb="1" eb="2">
      <t>２</t>
    </rPh>
    <rPh sb="2" eb="3">
      <t>ゴウ</t>
    </rPh>
    <rPh sb="3" eb="5">
      <t>ヨウシキ</t>
    </rPh>
    <rPh sb="6" eb="7">
      <t>ダイ</t>
    </rPh>
    <rPh sb="7" eb="9">
      <t>１ジョウ</t>
    </rPh>
    <rPh sb="10" eb="11">
      <t>３</t>
    </rPh>
    <rPh sb="16" eb="17">
      <t>ダイ</t>
    </rPh>
    <rPh sb="17" eb="19">
      <t>３ジョウ</t>
    </rPh>
    <rPh sb="20" eb="21">
      <t>３</t>
    </rPh>
    <rPh sb="21" eb="23">
      <t>カンケイ</t>
    </rPh>
    <phoneticPr fontId="2"/>
  </si>
  <si>
    <t>【７．構造計算適合性判定の申請】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</si>
  <si>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</si>
  <si>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</si>
  <si>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</si>
  <si>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t>
    <phoneticPr fontId="2"/>
  </si>
  <si>
    <t>）</t>
    <phoneticPr fontId="2"/>
  </si>
  <si>
    <t>【ﾛ．建築基準法第6条の4第1項の規定による確認の特例の適用の有無】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</si>
  <si>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電気</t>
    <rPh sb="0" eb="2">
      <t>デンキ</t>
    </rPh>
    <phoneticPr fontId="2"/>
  </si>
  <si>
    <t>給水</t>
    <rPh sb="0" eb="2">
      <t>キュウスイ</t>
    </rPh>
    <phoneticPr fontId="2"/>
  </si>
  <si>
    <t>排水</t>
    <rPh sb="0" eb="2">
      <t>ハイスイ</t>
    </rPh>
    <phoneticPr fontId="2"/>
  </si>
  <si>
    <t>換気</t>
    <rPh sb="0" eb="2">
      <t>カンキ</t>
    </rPh>
    <phoneticPr fontId="2"/>
  </si>
  <si>
    <t>暖房</t>
    <rPh sb="0" eb="2">
      <t>ダンボウ</t>
    </rPh>
    <phoneticPr fontId="2"/>
  </si>
  <si>
    <t>冷房</t>
    <rPh sb="0" eb="2">
      <t>レイボウ</t>
    </rPh>
    <phoneticPr fontId="2"/>
  </si>
  <si>
    <t>排煙</t>
    <rPh sb="0" eb="2">
      <t>ハイエン</t>
    </rPh>
    <phoneticPr fontId="2"/>
  </si>
  <si>
    <t>煙突</t>
    <rPh sb="0" eb="2">
      <t>エントツ</t>
    </rPh>
    <phoneticPr fontId="2"/>
  </si>
  <si>
    <t>昇降機</t>
    <rPh sb="0" eb="3">
      <t>ショウコウキ</t>
    </rPh>
    <phoneticPr fontId="2"/>
  </si>
  <si>
    <t>避雷針</t>
    <rPh sb="0" eb="3">
      <t>ヒライシン</t>
    </rPh>
    <phoneticPr fontId="2"/>
  </si>
  <si>
    <t>※　上階から記入してください。</t>
    <rPh sb="2" eb="4">
      <t>ジョウカイ</t>
    </rPh>
    <rPh sb="6" eb="8">
      <t>キニュウ</t>
    </rPh>
    <phoneticPr fontId="2"/>
  </si>
  <si>
    <t>（例）</t>
    <rPh sb="1" eb="2">
      <t>レイ</t>
    </rPh>
    <phoneticPr fontId="2"/>
  </si>
  <si>
    <t>３階</t>
    <rPh sb="1" eb="2">
      <t>カイ</t>
    </rPh>
    <phoneticPr fontId="2"/>
  </si>
  <si>
    <t>２階</t>
    <rPh sb="1" eb="2">
      <t>カイ</t>
    </rPh>
    <phoneticPr fontId="2"/>
  </si>
  <si>
    <t>１階</t>
    <rPh sb="1" eb="2">
      <t>カイ</t>
    </rPh>
    <phoneticPr fontId="2"/>
  </si>
  <si>
    <t>※　床高さ450未満の時は、その防湿方法を（　　）添え書きしてください。</t>
    <rPh sb="2" eb="3">
      <t>ユカ</t>
    </rPh>
    <rPh sb="3" eb="4">
      <t>タカ</t>
    </rPh>
    <rPh sb="8" eb="10">
      <t>ミマン</t>
    </rPh>
    <rPh sb="11" eb="12">
      <t>トキ</t>
    </rPh>
    <rPh sb="16" eb="18">
      <t>ボウシツ</t>
    </rPh>
    <rPh sb="18" eb="20">
      <t>ホウホウ</t>
    </rPh>
    <rPh sb="25" eb="26">
      <t>ソ</t>
    </rPh>
    <rPh sb="27" eb="28">
      <t>ガ</t>
    </rPh>
    <phoneticPr fontId="2"/>
  </si>
  <si>
    <t>※　同上</t>
    <rPh sb="2" eb="4">
      <t>ドウジョウ</t>
    </rPh>
    <phoneticPr fontId="2"/>
  </si>
  <si>
    <t>（第六面）</t>
    <rPh sb="1" eb="2">
      <t>ダイ</t>
    </rPh>
    <rPh sb="2" eb="3">
      <t>６</t>
    </rPh>
    <rPh sb="3" eb="4">
      <t>メン</t>
    </rPh>
    <phoneticPr fontId="2"/>
  </si>
  <si>
    <t>建築物独立部分別概要</t>
    <rPh sb="0" eb="3">
      <t>ケンチクブツ</t>
    </rPh>
    <rPh sb="3" eb="5">
      <t>ドクリツ</t>
    </rPh>
    <rPh sb="5" eb="7">
      <t>ブブン</t>
    </rPh>
    <rPh sb="7" eb="8">
      <t>ベツ</t>
    </rPh>
    <rPh sb="8" eb="10">
      <t>ガイヨウ</t>
    </rPh>
    <phoneticPr fontId="2"/>
  </si>
  <si>
    <t>【２．延べ面積】</t>
    <rPh sb="3" eb="4">
      <t>ノ</t>
    </rPh>
    <rPh sb="5" eb="7">
      <t>メンセキ</t>
    </rPh>
    <phoneticPr fontId="2"/>
  </si>
  <si>
    <t>【３．建築物の高さ等】</t>
    <rPh sb="3" eb="6">
      <t>ケンチクブツ</t>
    </rPh>
    <rPh sb="7" eb="8">
      <t>タカ</t>
    </rPh>
    <rPh sb="9" eb="10">
      <t>トウ</t>
    </rPh>
    <phoneticPr fontId="2"/>
  </si>
  <si>
    <t>【ﾊ．階数】</t>
    <rPh sb="3" eb="5">
      <t>カイスウ</t>
    </rPh>
    <phoneticPr fontId="2"/>
  </si>
  <si>
    <t>【ニ．構造】</t>
    <rPh sb="3" eb="5">
      <t>コウゾウ</t>
    </rPh>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</si>
  <si>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</si>
  <si>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特定構造計算基準</t>
    <rPh sb="0" eb="2">
      <t>トクテイ</t>
    </rPh>
    <rPh sb="2" eb="4">
      <t>コウゾウ</t>
    </rPh>
    <rPh sb="4" eb="6">
      <t>ケイサン</t>
    </rPh>
    <rPh sb="6" eb="8">
      <t>キジュン</t>
    </rPh>
    <phoneticPr fontId="2"/>
  </si>
  <si>
    <t>特定増改築構造計算基準</t>
  </si>
  <si>
    <t>㎡</t>
    <phoneticPr fontId="2"/>
  </si>
  <si>
    <t>【５．構造計算の区分】</t>
    <rPh sb="3" eb="5">
      <t>コウゾウ</t>
    </rPh>
    <rPh sb="5" eb="7">
      <t>ケイサン</t>
    </rPh>
    <rPh sb="8" eb="10">
      <t>クブン</t>
    </rPh>
    <phoneticPr fontId="2"/>
  </si>
  <si>
    <t>建築基準法施行令第81条第１項各号に掲げる基準に従った構造計算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</si>
  <si>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</si>
  <si>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</si>
  <si>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</si>
  <si>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</si>
  <si>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【６．構造計算に用いたプログラム】</t>
    <rPh sb="3" eb="5">
      <t>コウゾウ</t>
    </rPh>
    <rPh sb="5" eb="7">
      <t>ケイサン</t>
    </rPh>
    <rPh sb="8" eb="9">
      <t>モチ</t>
    </rPh>
    <phoneticPr fontId="2"/>
  </si>
  <si>
    <t>【ｲ．名称】</t>
    <rPh sb="3" eb="5">
      <t>メイショウ</t>
    </rPh>
    <phoneticPr fontId="2"/>
  </si>
  <si>
    <t>【ﾛ．区分】</t>
    <rPh sb="3" eb="5">
      <t>クブン</t>
    </rPh>
    <phoneticPr fontId="2"/>
  </si>
  <si>
    <t>建築基準法施行令第20条第１項第2号イ又は第3号イの認定を受けたプログラム</t>
    <rPh sb="0" eb="2">
      <t>ケンチク</t>
    </rPh>
    <rPh sb="2" eb="5">
      <t>キジュンホウ</t>
    </rPh>
    <rPh sb="5" eb="8">
      <t>セコウレイ</t>
    </rPh>
    <rPh sb="8" eb="9">
      <t>ダイ</t>
    </rPh>
    <rPh sb="11" eb="12">
      <t>ジョウ</t>
    </rPh>
    <rPh sb="12" eb="13">
      <t>ダイ</t>
    </rPh>
    <rPh sb="14" eb="15">
      <t>コウ</t>
    </rPh>
    <rPh sb="15" eb="16">
      <t>ダイ</t>
    </rPh>
    <rPh sb="17" eb="18">
      <t>ゴウ</t>
    </rPh>
    <rPh sb="19" eb="20">
      <t>マタ</t>
    </rPh>
    <rPh sb="21" eb="22">
      <t>ダイ</t>
    </rPh>
    <rPh sb="23" eb="24">
      <t>ゴウ</t>
    </rPh>
    <rPh sb="26" eb="28">
      <t>ニンテイ</t>
    </rPh>
    <rPh sb="29" eb="30">
      <t>ウ</t>
    </rPh>
    <phoneticPr fontId="2"/>
  </si>
  <si>
    <t>大臣認定番号</t>
    <rPh sb="0" eb="2">
      <t>ダイジン</t>
    </rPh>
    <rPh sb="2" eb="4">
      <t>ニンテイ</t>
    </rPh>
    <rPh sb="4" eb="6">
      <t>バンゴウ</t>
    </rPh>
    <phoneticPr fontId="2"/>
  </si>
  <si>
    <t>(</t>
    <phoneticPr fontId="2"/>
  </si>
  <si>
    <t>その他のプログラム</t>
    <rPh sb="2" eb="3">
      <t>タ</t>
    </rPh>
    <phoneticPr fontId="2"/>
  </si>
  <si>
    <t>【７．建築基準法施行令第137条の2各号に定める基準の区分】</t>
    <rPh sb="3" eb="5">
      <t>ケンチク</t>
    </rPh>
    <rPh sb="5" eb="8">
      <t>キジュンホウ</t>
    </rPh>
    <rPh sb="8" eb="11">
      <t>セコウレイ</t>
    </rPh>
    <rPh sb="11" eb="12">
      <t>ダイ</t>
    </rPh>
    <rPh sb="15" eb="16">
      <t>ジョウ</t>
    </rPh>
    <rPh sb="18" eb="20">
      <t>カクゴウ</t>
    </rPh>
    <rPh sb="21" eb="22">
      <t>サダ</t>
    </rPh>
    <rPh sb="24" eb="26">
      <t>キジュン</t>
    </rPh>
    <rPh sb="27" eb="29">
      <t>クブン</t>
    </rPh>
    <phoneticPr fontId="2"/>
  </si>
  <si>
    <t>【８．備考】</t>
    <rPh sb="3" eb="5">
      <t>ビコウ</t>
    </rPh>
    <phoneticPr fontId="2"/>
  </si>
  <si>
    <t>第１号イ - (1)</t>
    <rPh sb="0" eb="1">
      <t>ダイ</t>
    </rPh>
    <rPh sb="2" eb="3">
      <t>ゴウ</t>
    </rPh>
    <phoneticPr fontId="2"/>
  </si>
  <si>
    <t>※　建築物の２以上の部分がＥＸＰ．Ｊやその他の相互に応力を伝えない</t>
    <rPh sb="2" eb="5">
      <t>ケンチクブツ</t>
    </rPh>
    <rPh sb="7" eb="9">
      <t>イジョウ</t>
    </rPh>
    <rPh sb="10" eb="12">
      <t>ブブン</t>
    </rPh>
    <rPh sb="21" eb="22">
      <t>タ</t>
    </rPh>
    <rPh sb="23" eb="25">
      <t>ソウゴ</t>
    </rPh>
    <rPh sb="26" eb="28">
      <t>オウリョク</t>
    </rPh>
    <rPh sb="29" eb="30">
      <t>ツタ</t>
    </rPh>
    <phoneticPr fontId="2"/>
  </si>
  <si>
    <t>構造方法のみで接している場合においては、当該部分ごとに作成してください。</t>
    <rPh sb="0" eb="2">
      <t>コウゾウ</t>
    </rPh>
    <rPh sb="2" eb="4">
      <t>ホウホウ</t>
    </rPh>
    <rPh sb="7" eb="8">
      <t>セッ</t>
    </rPh>
    <rPh sb="12" eb="14">
      <t>バアイ</t>
    </rPh>
    <rPh sb="20" eb="22">
      <t>トウガイ</t>
    </rPh>
    <rPh sb="22" eb="24">
      <t>ブブン</t>
    </rPh>
    <rPh sb="27" eb="29">
      <t>サクセイ</t>
    </rPh>
    <phoneticPr fontId="2"/>
  </si>
  <si>
    <t>※　混構造の時は、Ｗ16セルも選択してください。</t>
    <rPh sb="2" eb="3">
      <t>コン</t>
    </rPh>
    <rPh sb="3" eb="5">
      <t>コウゾウ</t>
    </rPh>
    <rPh sb="6" eb="7">
      <t>トキ</t>
    </rPh>
    <rPh sb="15" eb="17">
      <t>センタク</t>
    </rPh>
    <phoneticPr fontId="2"/>
  </si>
  <si>
    <t>第１号イ - (2)</t>
    <rPh sb="0" eb="1">
      <t>ダイ</t>
    </rPh>
    <rPh sb="2" eb="3">
      <t>ゴウ</t>
    </rPh>
    <phoneticPr fontId="2"/>
  </si>
  <si>
    <t>第１号イ - (3)</t>
    <rPh sb="0" eb="1">
      <t>ダイ</t>
    </rPh>
    <rPh sb="2" eb="3">
      <t>ゴウ</t>
    </rPh>
    <phoneticPr fontId="2"/>
  </si>
  <si>
    <t>第１号ロ - (1)</t>
    <rPh sb="0" eb="1">
      <t>ダイ</t>
    </rPh>
    <rPh sb="2" eb="3">
      <t>ゴウ</t>
    </rPh>
    <phoneticPr fontId="2"/>
  </si>
  <si>
    <t>第１号ロ - (2)</t>
    <rPh sb="0" eb="1">
      <t>ダイ</t>
    </rPh>
    <rPh sb="2" eb="3">
      <t>ゴウ</t>
    </rPh>
    <phoneticPr fontId="2"/>
  </si>
  <si>
    <t>第１号ロ - (3)</t>
    <rPh sb="0" eb="1">
      <t>ダイ</t>
    </rPh>
    <rPh sb="2" eb="3">
      <t>ゴウ</t>
    </rPh>
    <phoneticPr fontId="2"/>
  </si>
  <si>
    <t>第2号イ</t>
    <rPh sb="0" eb="1">
      <t>ダイ</t>
    </rPh>
    <rPh sb="2" eb="3">
      <t>ゴウ</t>
    </rPh>
    <phoneticPr fontId="2"/>
  </si>
  <si>
    <t>第2号ロ</t>
    <rPh sb="0" eb="1">
      <t>ダイ</t>
    </rPh>
    <rPh sb="2" eb="3">
      <t>ゴウ</t>
    </rPh>
    <phoneticPr fontId="2"/>
  </si>
  <si>
    <t>第2号ハ</t>
    <rPh sb="0" eb="1">
      <t>ダイ</t>
    </rPh>
    <rPh sb="2" eb="3">
      <t>ゴウ</t>
    </rPh>
    <phoneticPr fontId="2"/>
  </si>
  <si>
    <t>第3号イ - (1)</t>
    <rPh sb="0" eb="1">
      <t>ダイ</t>
    </rPh>
    <rPh sb="2" eb="3">
      <t>ゴウ</t>
    </rPh>
    <phoneticPr fontId="2"/>
  </si>
  <si>
    <t>第3号イ - (2)</t>
    <rPh sb="0" eb="1">
      <t>ダイ</t>
    </rPh>
    <rPh sb="2" eb="3">
      <t>ゴウ</t>
    </rPh>
    <phoneticPr fontId="2"/>
  </si>
  <si>
    <t>第3号ロ</t>
    <rPh sb="0" eb="1">
      <t>ダイ</t>
    </rPh>
    <rPh sb="2" eb="3">
      <t>ゴウ</t>
    </rPh>
    <phoneticPr fontId="2"/>
  </si>
  <si>
    <t>※　確認申請に添付した内容と変更があったときは、提出してください。</t>
    <rPh sb="2" eb="4">
      <t>カクニン</t>
    </rPh>
    <rPh sb="4" eb="6">
      <t>シンセイ</t>
    </rPh>
    <rPh sb="7" eb="9">
      <t>テンプ</t>
    </rPh>
    <rPh sb="11" eb="13">
      <t>ナイヨウ</t>
    </rPh>
    <rPh sb="14" eb="16">
      <t>ヘンコウ</t>
    </rPh>
    <rPh sb="24" eb="26">
      <t>テイシュツ</t>
    </rPh>
    <phoneticPr fontId="2"/>
  </si>
  <si>
    <t>※　申請した、又は申請予定の判定機関名</t>
    <rPh sb="2" eb="4">
      <t>シンセイ</t>
    </rPh>
    <rPh sb="7" eb="8">
      <t>マタ</t>
    </rPh>
    <rPh sb="9" eb="11">
      <t>シンセイ</t>
    </rPh>
    <rPh sb="11" eb="13">
      <t>ヨテイ</t>
    </rPh>
    <rPh sb="14" eb="16">
      <t>ハンテイ</t>
    </rPh>
    <rPh sb="16" eb="18">
      <t>キカン</t>
    </rPh>
    <rPh sb="18" eb="19">
      <t>メイ</t>
    </rPh>
    <phoneticPr fontId="2"/>
  </si>
  <si>
    <t>及び所在地（市町村名までで充分）を記入してください。</t>
    <rPh sb="9" eb="10">
      <t>メイ</t>
    </rPh>
    <rPh sb="13" eb="15">
      <t>ジュウブン</t>
    </rPh>
    <phoneticPr fontId="2"/>
  </si>
  <si>
    <t>※　ﾛ．の面積は、地階のｴﾚﾍﾞｰﾀの昇降路、共同住宅の共用廊下、階段室の面積を除きます。</t>
    <rPh sb="5" eb="7">
      <t>メンセキ</t>
    </rPh>
    <rPh sb="9" eb="11">
      <t>チカイ</t>
    </rPh>
    <rPh sb="19" eb="21">
      <t>ショウコウ</t>
    </rPh>
    <rPh sb="21" eb="22">
      <t>ロ</t>
    </rPh>
    <rPh sb="23" eb="25">
      <t>キョウドウ</t>
    </rPh>
    <rPh sb="25" eb="27">
      <t>ジュウタク</t>
    </rPh>
    <rPh sb="28" eb="30">
      <t>キョウヨウ</t>
    </rPh>
    <rPh sb="30" eb="32">
      <t>ロウカ</t>
    </rPh>
    <rPh sb="33" eb="35">
      <t>カイダン</t>
    </rPh>
    <rPh sb="35" eb="36">
      <t>シツ</t>
    </rPh>
    <rPh sb="37" eb="39">
      <t>メンセキ</t>
    </rPh>
    <rPh sb="40" eb="41">
      <t>ノゾ</t>
    </rPh>
    <phoneticPr fontId="2"/>
  </si>
  <si>
    <t>※　ﾊ．の面積は、各階のｴﾚﾍﾞｰﾀの昇降路の合計面積です。</t>
    <rPh sb="5" eb="7">
      <t>メンセキ</t>
    </rPh>
    <rPh sb="9" eb="11">
      <t>カクカイ</t>
    </rPh>
    <rPh sb="19" eb="21">
      <t>ショウコウ</t>
    </rPh>
    <rPh sb="21" eb="22">
      <t>ロ</t>
    </rPh>
    <rPh sb="23" eb="25">
      <t>ゴウケイ</t>
    </rPh>
    <rPh sb="25" eb="27">
      <t>メンセキ</t>
    </rPh>
    <phoneticPr fontId="2"/>
  </si>
  <si>
    <t>敷地内の主たる建築物の構造を記します。</t>
    <rPh sb="0" eb="2">
      <t>シキチ</t>
    </rPh>
    <rPh sb="2" eb="3">
      <t>ナイ</t>
    </rPh>
    <rPh sb="4" eb="5">
      <t>シュ</t>
    </rPh>
    <rPh sb="7" eb="10">
      <t>ケンチクブツ</t>
    </rPh>
    <rPh sb="11" eb="13">
      <t>コウゾウ</t>
    </rPh>
    <rPh sb="14" eb="15">
      <t>キ</t>
    </rPh>
    <phoneticPr fontId="2"/>
  </si>
  <si>
    <t>※　確認済証や検査済証の経歴は、18欄に記述してください。</t>
    <rPh sb="2" eb="4">
      <t>カクニン</t>
    </rPh>
    <rPh sb="4" eb="5">
      <t>ズミ</t>
    </rPh>
    <rPh sb="5" eb="6">
      <t>ショウ</t>
    </rPh>
    <rPh sb="7" eb="9">
      <t>ケンサ</t>
    </rPh>
    <rPh sb="9" eb="10">
      <t>ズミ</t>
    </rPh>
    <rPh sb="10" eb="11">
      <t>ショウ</t>
    </rPh>
    <rPh sb="12" eb="14">
      <t>ケイレキ</t>
    </rPh>
    <rPh sb="18" eb="19">
      <t>ラン</t>
    </rPh>
    <rPh sb="20" eb="22">
      <t>キジュツ</t>
    </rPh>
    <phoneticPr fontId="2"/>
  </si>
  <si>
    <t>消火</t>
    <rPh sb="0" eb="2">
      <t>ショウカ</t>
    </rPh>
    <phoneticPr fontId="2"/>
  </si>
  <si>
    <t>浄化槽</t>
    <rPh sb="0" eb="3">
      <t>ジョウカソウ</t>
    </rPh>
    <phoneticPr fontId="2"/>
  </si>
  <si>
    <t>※　仕様を選択してください。</t>
    <rPh sb="2" eb="4">
      <t>シヨウ</t>
    </rPh>
    <rPh sb="5" eb="7">
      <t>センタク</t>
    </rPh>
    <phoneticPr fontId="2"/>
  </si>
  <si>
    <t>※　設置する建築設備を選択（該当するものを■）してください。</t>
    <rPh sb="2" eb="4">
      <t>セッチ</t>
    </rPh>
    <rPh sb="6" eb="8">
      <t>ケンチク</t>
    </rPh>
    <rPh sb="8" eb="10">
      <t>セツビ</t>
    </rPh>
    <rPh sb="11" eb="13">
      <t>センタク</t>
    </rPh>
    <rPh sb="14" eb="16">
      <t>ガイトウ</t>
    </rPh>
    <phoneticPr fontId="2"/>
  </si>
  <si>
    <t>※　種別を選択してください。</t>
    <rPh sb="2" eb="4">
      <t>シュベツ</t>
    </rPh>
    <rPh sb="5" eb="7">
      <t>センタク</t>
    </rPh>
    <phoneticPr fontId="2"/>
  </si>
  <si>
    <t>)</t>
    <phoneticPr fontId="2"/>
  </si>
  <si>
    <t>※　確認済証交付予定日後になるように、余裕をもって定めてください。</t>
    <rPh sb="2" eb="4">
      <t>カクニン</t>
    </rPh>
    <rPh sb="4" eb="5">
      <t>ズミ</t>
    </rPh>
    <rPh sb="5" eb="6">
      <t>ショウ</t>
    </rPh>
    <rPh sb="6" eb="8">
      <t>コウフ</t>
    </rPh>
    <rPh sb="8" eb="11">
      <t>ヨテイビ</t>
    </rPh>
    <rPh sb="11" eb="12">
      <t>ゴ</t>
    </rPh>
    <rPh sb="19" eb="21">
      <t>ヨユウ</t>
    </rPh>
    <rPh sb="25" eb="26">
      <t>サダ</t>
    </rPh>
    <phoneticPr fontId="2"/>
  </si>
  <si>
    <t>【ｲ．建築基準法第6条の3第1項ただし書又は法第18条第4項ただし書の</t>
    <rPh sb="3" eb="5">
      <t>ケンチク</t>
    </rPh>
    <rPh sb="5" eb="8">
      <t>キジュンホウ</t>
    </rPh>
    <rPh sb="8" eb="9">
      <t>ダイ</t>
    </rPh>
    <rPh sb="10" eb="11">
      <t>ジョウ</t>
    </rPh>
    <rPh sb="13" eb="14">
      <t>ダイ</t>
    </rPh>
    <rPh sb="15" eb="16">
      <t>コウ</t>
    </rPh>
    <rPh sb="19" eb="20">
      <t>ガ</t>
    </rPh>
    <rPh sb="20" eb="21">
      <t>マタ</t>
    </rPh>
    <rPh sb="22" eb="23">
      <t>ホウ</t>
    </rPh>
    <rPh sb="23" eb="24">
      <t>ダイ</t>
    </rPh>
    <rPh sb="26" eb="27">
      <t>ジョウ</t>
    </rPh>
    <rPh sb="27" eb="28">
      <t>ダイ</t>
    </rPh>
    <rPh sb="29" eb="30">
      <t>コウ</t>
    </rPh>
    <rPh sb="33" eb="34">
      <t>ガ</t>
    </rPh>
    <phoneticPr fontId="2"/>
  </si>
  <si>
    <t>【昇降機の製造、供給及び流通業】</t>
    <rPh sb="1" eb="4">
      <t>ショウコウキ</t>
    </rPh>
    <phoneticPr fontId="2"/>
  </si>
  <si>
    <t>NKBI－第10号様式</t>
    <phoneticPr fontId="2"/>
  </si>
  <si>
    <t>代表取締役　　田口 和宏　様</t>
    <rPh sb="0" eb="2">
      <t>ダイヒョウ</t>
    </rPh>
    <rPh sb="2" eb="5">
      <t>トリシマリヤク</t>
    </rPh>
    <rPh sb="7" eb="9">
      <t>タグチ</t>
    </rPh>
    <rPh sb="10" eb="12">
      <t>カズヒロ</t>
    </rPh>
    <rPh sb="13" eb="14">
      <t>サマ</t>
    </rPh>
    <phoneticPr fontId="2"/>
  </si>
  <si>
    <t xml:space="preserve"> 第 建</t>
    <rPh sb="1" eb="2">
      <t>ダイ</t>
    </rPh>
    <rPh sb="3" eb="4">
      <t>ケン</t>
    </rPh>
    <phoneticPr fontId="2"/>
  </si>
  <si>
    <t xml:space="preserve">号 </t>
    <rPh sb="0" eb="1">
      <t>ゴウ</t>
    </rPh>
    <phoneticPr fontId="2"/>
  </si>
  <si>
    <t xml:space="preserve"> 第 NKBI建-</t>
    <rPh sb="1" eb="2">
      <t>ダイ</t>
    </rPh>
    <rPh sb="7" eb="8">
      <t>ケン</t>
    </rPh>
    <phoneticPr fontId="2"/>
  </si>
  <si>
    <t>第建</t>
    <rPh sb="0" eb="1">
      <t>ダイ</t>
    </rPh>
    <rPh sb="1" eb="2">
      <t>ケン</t>
    </rPh>
    <phoneticPr fontId="2"/>
  </si>
  <si>
    <t>号</t>
    <rPh sb="0" eb="1">
      <t>ゴウ</t>
    </rPh>
    <phoneticPr fontId="30"/>
  </si>
  <si>
    <t>（</t>
    <phoneticPr fontId="2"/>
  </si>
  <si>
    <t>）</t>
    <phoneticPr fontId="2"/>
  </si>
  <si>
    <t>（</t>
    <phoneticPr fontId="2"/>
  </si>
  <si>
    <t>ｍ</t>
    <phoneticPr fontId="2"/>
  </si>
  <si>
    <t>　</t>
    <phoneticPr fontId="2"/>
  </si>
  <si>
    <t>※　【ｲ.】Root-2 で構造計算をしたものを構造計算適合性判定機関でなく</t>
    <rPh sb="14" eb="16">
      <t>コウゾウ</t>
    </rPh>
    <rPh sb="16" eb="18">
      <t>ケイサン</t>
    </rPh>
    <rPh sb="24" eb="26">
      <t>コウゾウ</t>
    </rPh>
    <rPh sb="26" eb="28">
      <t>ケイサン</t>
    </rPh>
    <rPh sb="28" eb="31">
      <t>テキゴウセイ</t>
    </rPh>
    <rPh sb="31" eb="33">
      <t>ハンテイ</t>
    </rPh>
    <rPh sb="33" eb="35">
      <t>キカン</t>
    </rPh>
    <phoneticPr fontId="2"/>
  </si>
  <si>
    <t>　　　規定による審査の特例の適用の有無】</t>
    <phoneticPr fontId="2"/>
  </si>
  <si>
    <t>構造審査のできる確認検査機関に申請をする場合の特例のことです。</t>
    <rPh sb="8" eb="10">
      <t>カクニン</t>
    </rPh>
    <rPh sb="10" eb="12">
      <t>ケンサ</t>
    </rPh>
    <phoneticPr fontId="2"/>
  </si>
  <si>
    <t>【ﾊ．建築基準法施行令第10条各号に掲げる建築物の区分】</t>
    <rPh sb="3" eb="5">
      <t>ケンチク</t>
    </rPh>
    <rPh sb="5" eb="8">
      <t>キジュンホウ</t>
    </rPh>
    <rPh sb="8" eb="11">
      <t>シコウレイ</t>
    </rPh>
    <rPh sb="11" eb="12">
      <t>ダイ</t>
    </rPh>
    <rPh sb="14" eb="15">
      <t>ジョウ</t>
    </rPh>
    <rPh sb="15" eb="17">
      <t>カクゴウ</t>
    </rPh>
    <rPh sb="18" eb="19">
      <t>カカ</t>
    </rPh>
    <rPh sb="21" eb="24">
      <t>ケンチクブツ</t>
    </rPh>
    <rPh sb="25" eb="27">
      <t>クブン</t>
    </rPh>
    <phoneticPr fontId="2"/>
  </si>
  <si>
    <t>【ﾎ．適合する一連の規定の区分】</t>
    <rPh sb="3" eb="5">
      <t>テキゴウ</t>
    </rPh>
    <rPh sb="7" eb="9">
      <t>イチレン</t>
    </rPh>
    <rPh sb="10" eb="12">
      <t>キテイ</t>
    </rPh>
    <rPh sb="13" eb="15">
      <t>クブン</t>
    </rPh>
    <phoneticPr fontId="2"/>
  </si>
  <si>
    <t>建築基準法施行令第136条の2の11第1号イ</t>
    <rPh sb="0" eb="2">
      <t>ケンチク</t>
    </rPh>
    <rPh sb="2" eb="5">
      <t>キジュンホウ</t>
    </rPh>
    <rPh sb="5" eb="8">
      <t>シコウレイ</t>
    </rPh>
    <rPh sb="8" eb="9">
      <t>ダイ</t>
    </rPh>
    <rPh sb="12" eb="13">
      <t>ジョウ</t>
    </rPh>
    <rPh sb="18" eb="19">
      <t>ダイ</t>
    </rPh>
    <rPh sb="20" eb="21">
      <t>ゴウ</t>
    </rPh>
    <phoneticPr fontId="2"/>
  </si>
  <si>
    <t>建築基準法施行令第136条の2の11第1号ロ</t>
    <rPh sb="0" eb="2">
      <t>ケンチク</t>
    </rPh>
    <rPh sb="2" eb="5">
      <t>キジュンホウ</t>
    </rPh>
    <rPh sb="5" eb="8">
      <t>シコウレイ</t>
    </rPh>
    <rPh sb="8" eb="9">
      <t>ダイ</t>
    </rPh>
    <rPh sb="12" eb="13">
      <t>ジョウ</t>
    </rPh>
    <rPh sb="18" eb="19">
      <t>ダイ</t>
    </rPh>
    <rPh sb="20" eb="21">
      <t>ゴウ</t>
    </rPh>
    <phoneticPr fontId="2"/>
  </si>
  <si>
    <t>（</t>
    <phoneticPr fontId="2"/>
  </si>
  <si>
    <t>）</t>
    <phoneticPr fontId="2"/>
  </si>
  <si>
    <t>）</t>
    <phoneticPr fontId="2"/>
  </si>
  <si>
    <t>（</t>
    <phoneticPr fontId="2"/>
  </si>
  <si>
    <t>㎡</t>
    <phoneticPr fontId="2"/>
  </si>
  <si>
    <t>mm</t>
    <phoneticPr fontId="2"/>
  </si>
  <si>
    <t>【ニ．認定型式の認定番号】</t>
    <rPh sb="5" eb="7">
      <t>カタシキ</t>
    </rPh>
    <rPh sb="8" eb="10">
      <t>ニンテイ</t>
    </rPh>
    <rPh sb="10" eb="12">
      <t>バンゴウ</t>
    </rPh>
    <phoneticPr fontId="2"/>
  </si>
  <si>
    <t>【ﾍ．認証型式部材等の認証番号】</t>
    <rPh sb="3" eb="5">
      <t>ニンショウ</t>
    </rPh>
    <rPh sb="5" eb="7">
      <t>カタシキ</t>
    </rPh>
    <rPh sb="6" eb="7">
      <t>テイケイ</t>
    </rPh>
    <rPh sb="7" eb="9">
      <t>ブザイ</t>
    </rPh>
    <rPh sb="9" eb="10">
      <t>トウ</t>
    </rPh>
    <rPh sb="11" eb="13">
      <t>ニンショウ</t>
    </rPh>
    <rPh sb="13" eb="15">
      <t>バンゴウ</t>
    </rPh>
    <phoneticPr fontId="2"/>
  </si>
  <si>
    <t>地上(</t>
    <rPh sb="0" eb="2">
      <t>チジョウ</t>
    </rPh>
    <phoneticPr fontId="2"/>
  </si>
  <si>
    <t>階)</t>
    <rPh sb="0" eb="1">
      <t>カイ</t>
    </rPh>
    <phoneticPr fontId="2"/>
  </si>
  <si>
    <t>地下(</t>
    <rPh sb="0" eb="2">
      <t>チカ</t>
    </rPh>
    <phoneticPr fontId="2"/>
  </si>
  <si>
    <t>建築計画概要書（第二面）</t>
    <rPh sb="0" eb="2">
      <t>ケンチク</t>
    </rPh>
    <rPh sb="2" eb="4">
      <t>ケイカク</t>
    </rPh>
    <rPh sb="4" eb="7">
      <t>ガイヨウショ</t>
    </rPh>
    <rPh sb="8" eb="9">
      <t>ダイ</t>
    </rPh>
    <rPh sb="9" eb="10">
      <t>２</t>
    </rPh>
    <rPh sb="10" eb="11">
      <t>メン</t>
    </rPh>
    <phoneticPr fontId="2"/>
  </si>
  <si>
    <t>【ﾊ.工事部分の構造】</t>
    <phoneticPr fontId="2"/>
  </si>
  <si>
    <t>建築計画概要書（第一面）その２</t>
    <rPh sb="0" eb="2">
      <t>ケンチク</t>
    </rPh>
    <rPh sb="2" eb="4">
      <t>ケイカク</t>
    </rPh>
    <rPh sb="4" eb="7">
      <t>ガイヨウショ</t>
    </rPh>
    <rPh sb="8" eb="9">
      <t>ダイ</t>
    </rPh>
    <rPh sb="9" eb="10">
      <t>１</t>
    </rPh>
    <rPh sb="10" eb="11">
      <t>メン</t>
    </rPh>
    <phoneticPr fontId="2"/>
  </si>
  <si>
    <t>【ﾛ．住居表示】</t>
    <rPh sb="3" eb="5">
      <t>ジュウキョ</t>
    </rPh>
    <rPh sb="5" eb="7">
      <t>ヒョウジ</t>
    </rPh>
    <phoneticPr fontId="2"/>
  </si>
  <si>
    <t>敷地の形状、高さ、衛生及び安全</t>
    <rPh sb="0" eb="2">
      <t>シキチ</t>
    </rPh>
    <rPh sb="3" eb="5">
      <t>ケイジョウ</t>
    </rPh>
    <rPh sb="6" eb="7">
      <t>タカ</t>
    </rPh>
    <phoneticPr fontId="2"/>
  </si>
  <si>
    <t>建築設備に用いる材料の種類及びその照合した内容並びに当該建築設備の構造及び施工状況（区画貫通部の処理状況を含む。）</t>
    <rPh sb="0" eb="2">
      <t>ケンチク</t>
    </rPh>
    <rPh sb="2" eb="4">
      <t>セツビ</t>
    </rPh>
    <rPh sb="5" eb="6">
      <t>モチ</t>
    </rPh>
    <rPh sb="8" eb="9">
      <t>ザイ</t>
    </rPh>
    <rPh sb="13" eb="14">
      <t>オヨ</t>
    </rPh>
    <rPh sb="23" eb="24">
      <t>ナラ</t>
    </rPh>
    <rPh sb="26" eb="28">
      <t>トウガイ</t>
    </rPh>
    <rPh sb="28" eb="30">
      <t>ケンチク</t>
    </rPh>
    <rPh sb="30" eb="32">
      <t>セツビ</t>
    </rPh>
    <rPh sb="38" eb="39">
      <t>コウ</t>
    </rPh>
    <phoneticPr fontId="2"/>
  </si>
  <si>
    <t>検 査 時 刻 の ご 連 絡</t>
    <rPh sb="0" eb="1">
      <t>ケン</t>
    </rPh>
    <rPh sb="2" eb="3">
      <t>サ</t>
    </rPh>
    <rPh sb="4" eb="5">
      <t>ジ</t>
    </rPh>
    <rPh sb="6" eb="7">
      <t>コク</t>
    </rPh>
    <rPh sb="12" eb="13">
      <t>レン</t>
    </rPh>
    <rPh sb="14" eb="15">
      <t>ラク</t>
    </rPh>
    <phoneticPr fontId="32"/>
  </si>
  <si>
    <t>（連絡先）</t>
    <rPh sb="1" eb="4">
      <t>レンラクサキ</t>
    </rPh>
    <phoneticPr fontId="32"/>
  </si>
  <si>
    <t>様</t>
    <rPh sb="0" eb="1">
      <t>サマ</t>
    </rPh>
    <phoneticPr fontId="32"/>
  </si>
  <si>
    <t>㈱北関東建築検査機構</t>
    <rPh sb="1" eb="2">
      <t>キタ</t>
    </rPh>
    <rPh sb="2" eb="4">
      <t>カントウ</t>
    </rPh>
    <rPh sb="4" eb="6">
      <t>ケンチク</t>
    </rPh>
    <rPh sb="6" eb="8">
      <t>ケンサ</t>
    </rPh>
    <rPh sb="8" eb="10">
      <t>キコウ</t>
    </rPh>
    <phoneticPr fontId="32"/>
  </si>
  <si>
    <t>TEL</t>
    <phoneticPr fontId="32"/>
  </si>
  <si>
    <t>FAX</t>
    <phoneticPr fontId="32"/>
  </si>
  <si>
    <t>先にお申し込みのあった検査を下記のとおり行いますので、ご連絡申し上げます。</t>
    <rPh sb="0" eb="1">
      <t>サキ</t>
    </rPh>
    <rPh sb="3" eb="4">
      <t>モウ</t>
    </rPh>
    <rPh sb="5" eb="6">
      <t>コ</t>
    </rPh>
    <rPh sb="11" eb="13">
      <t>ケンサ</t>
    </rPh>
    <rPh sb="14" eb="16">
      <t>カキ</t>
    </rPh>
    <rPh sb="20" eb="21">
      <t>オコナ</t>
    </rPh>
    <rPh sb="28" eb="30">
      <t>レンラク</t>
    </rPh>
    <rPh sb="30" eb="31">
      <t>モウ</t>
    </rPh>
    <rPh sb="32" eb="33">
      <t>ア</t>
    </rPh>
    <phoneticPr fontId="32"/>
  </si>
  <si>
    <t>建築主</t>
    <rPh sb="0" eb="2">
      <t>ケンチク</t>
    </rPh>
    <rPh sb="2" eb="3">
      <t>ヌシ</t>
    </rPh>
    <phoneticPr fontId="32"/>
  </si>
  <si>
    <t>建築地</t>
    <rPh sb="0" eb="2">
      <t>ケンチク</t>
    </rPh>
    <rPh sb="2" eb="3">
      <t>チ</t>
    </rPh>
    <phoneticPr fontId="32"/>
  </si>
  <si>
    <t>検査種別</t>
    <rPh sb="0" eb="2">
      <t>ケンサ</t>
    </rPh>
    <rPh sb="2" eb="4">
      <t>シュベツ</t>
    </rPh>
    <phoneticPr fontId="32"/>
  </si>
  <si>
    <t>完了</t>
    <rPh sb="0" eb="2">
      <t>カンリョウ</t>
    </rPh>
    <phoneticPr fontId="32"/>
  </si>
  <si>
    <t>中間</t>
    <rPh sb="0" eb="2">
      <t>チュウカン</t>
    </rPh>
    <phoneticPr fontId="32"/>
  </si>
  <si>
    <t>配筋</t>
    <rPh sb="0" eb="2">
      <t>ハイキン</t>
    </rPh>
    <phoneticPr fontId="32"/>
  </si>
  <si>
    <t>躯体</t>
    <rPh sb="0" eb="2">
      <t>クタイ</t>
    </rPh>
    <phoneticPr fontId="32"/>
  </si>
  <si>
    <t>検査日</t>
    <rPh sb="0" eb="2">
      <t>ケンサ</t>
    </rPh>
    <rPh sb="2" eb="3">
      <t>ビ</t>
    </rPh>
    <phoneticPr fontId="32"/>
  </si>
  <si>
    <t>月</t>
    <rPh sb="0" eb="1">
      <t>ガツ</t>
    </rPh>
    <phoneticPr fontId="32"/>
  </si>
  <si>
    <t>日</t>
    <rPh sb="0" eb="1">
      <t>ニチ</t>
    </rPh>
    <phoneticPr fontId="32"/>
  </si>
  <si>
    <t>（　　　　　）</t>
    <phoneticPr fontId="32"/>
  </si>
  <si>
    <t>開始時刻</t>
    <rPh sb="0" eb="2">
      <t>カイシ</t>
    </rPh>
    <rPh sb="2" eb="4">
      <t>ジコク</t>
    </rPh>
    <phoneticPr fontId="32"/>
  </si>
  <si>
    <t>午前</t>
    <rPh sb="0" eb="2">
      <t>ゴゼン</t>
    </rPh>
    <phoneticPr fontId="32"/>
  </si>
  <si>
    <t>時</t>
    <rPh sb="0" eb="1">
      <t>ジ</t>
    </rPh>
    <phoneticPr fontId="32"/>
  </si>
  <si>
    <t>分</t>
    <rPh sb="0" eb="1">
      <t>フン</t>
    </rPh>
    <phoneticPr fontId="32"/>
  </si>
  <si>
    <t>から</t>
    <phoneticPr fontId="32"/>
  </si>
  <si>
    <t>午後</t>
    <rPh sb="0" eb="2">
      <t>ゴゴ</t>
    </rPh>
    <phoneticPr fontId="32"/>
  </si>
  <si>
    <t>担当検査員</t>
    <rPh sb="0" eb="2">
      <t>タントウ</t>
    </rPh>
    <rPh sb="2" eb="5">
      <t>ケンサイン</t>
    </rPh>
    <phoneticPr fontId="32"/>
  </si>
  <si>
    <t>TEL</t>
    <phoneticPr fontId="32"/>
  </si>
  <si>
    <t>※　検査申込時にご提出のなかった次のものを、検査当日現地で検査員にお渡しください。</t>
    <rPh sb="2" eb="4">
      <t>ケンサ</t>
    </rPh>
    <rPh sb="4" eb="6">
      <t>モウシコミ</t>
    </rPh>
    <rPh sb="6" eb="7">
      <t>ジ</t>
    </rPh>
    <rPh sb="9" eb="11">
      <t>テイシュツ</t>
    </rPh>
    <rPh sb="16" eb="17">
      <t>ツギ</t>
    </rPh>
    <rPh sb="22" eb="24">
      <t>ケンサ</t>
    </rPh>
    <rPh sb="24" eb="26">
      <t>トウジツ</t>
    </rPh>
    <rPh sb="26" eb="28">
      <t>ゲンチ</t>
    </rPh>
    <rPh sb="29" eb="32">
      <t>ケンサイン</t>
    </rPh>
    <rPh sb="34" eb="35">
      <t>ワタ</t>
    </rPh>
    <phoneticPr fontId="32"/>
  </si>
  <si>
    <t>□</t>
    <phoneticPr fontId="32"/>
  </si>
  <si>
    <t>検査申請書　第　　　　　面</t>
    <rPh sb="0" eb="2">
      <t>ケンサ</t>
    </rPh>
    <rPh sb="2" eb="5">
      <t>シンセイショ</t>
    </rPh>
    <rPh sb="6" eb="7">
      <t>ダイ</t>
    </rPh>
    <rPh sb="12" eb="13">
      <t>メン</t>
    </rPh>
    <phoneticPr fontId="32"/>
  </si>
  <si>
    <t>委任状</t>
    <rPh sb="0" eb="3">
      <t>イニンジョウ</t>
    </rPh>
    <phoneticPr fontId="32"/>
  </si>
  <si>
    <t>工事写真　（　基礎配筋　　軸組　）</t>
    <rPh sb="0" eb="2">
      <t>コウジ</t>
    </rPh>
    <rPh sb="2" eb="4">
      <t>シャシン</t>
    </rPh>
    <rPh sb="7" eb="9">
      <t>キソ</t>
    </rPh>
    <rPh sb="9" eb="11">
      <t>ハイキン</t>
    </rPh>
    <rPh sb="13" eb="15">
      <t>ジクグミ</t>
    </rPh>
    <phoneticPr fontId="32"/>
  </si>
  <si>
    <t>瑕疵担保保険の躯体検査合格証</t>
    <rPh sb="0" eb="2">
      <t>カシ</t>
    </rPh>
    <rPh sb="2" eb="4">
      <t>タンポ</t>
    </rPh>
    <rPh sb="4" eb="6">
      <t>ホケン</t>
    </rPh>
    <rPh sb="7" eb="9">
      <t>クタイ</t>
    </rPh>
    <rPh sb="9" eb="11">
      <t>ケンサ</t>
    </rPh>
    <rPh sb="11" eb="13">
      <t>ゴウカク</t>
    </rPh>
    <rPh sb="13" eb="14">
      <t>ショウ</t>
    </rPh>
    <phoneticPr fontId="32"/>
  </si>
  <si>
    <t>群馬（前橋市）</t>
    <rPh sb="0" eb="2">
      <t>グンマ</t>
    </rPh>
    <rPh sb="3" eb="5">
      <t>マエバシ</t>
    </rPh>
    <rPh sb="5" eb="6">
      <t>シ</t>
    </rPh>
    <phoneticPr fontId="2"/>
  </si>
  <si>
    <t>群馬事業所</t>
    <rPh sb="0" eb="2">
      <t>グンマ</t>
    </rPh>
    <rPh sb="2" eb="5">
      <t>ジギョウショ</t>
    </rPh>
    <phoneticPr fontId="2"/>
  </si>
  <si>
    <t>茨城事業所</t>
    <rPh sb="0" eb="2">
      <t>イバラキ</t>
    </rPh>
    <rPh sb="2" eb="5">
      <t>ジギョウショ</t>
    </rPh>
    <phoneticPr fontId="2"/>
  </si>
  <si>
    <t>栃木事業所</t>
    <rPh sb="0" eb="2">
      <t>トチギ</t>
    </rPh>
    <rPh sb="2" eb="5">
      <t>ジギョウショ</t>
    </rPh>
    <phoneticPr fontId="2"/>
  </si>
  <si>
    <t>027-212-7575</t>
    <phoneticPr fontId="2"/>
  </si>
  <si>
    <t>027-212-7576</t>
    <phoneticPr fontId="2"/>
  </si>
  <si>
    <t>0285-37-9211</t>
    <phoneticPr fontId="2"/>
  </si>
  <si>
    <t>0285-37-9212</t>
    <phoneticPr fontId="2"/>
  </si>
  <si>
    <t>※　提出する事業所を選択して下さい。</t>
    <rPh sb="2" eb="4">
      <t>テイシュツ</t>
    </rPh>
    <rPh sb="6" eb="9">
      <t>ジギョウショ</t>
    </rPh>
    <rPh sb="10" eb="12">
      <t>センタク</t>
    </rPh>
    <rPh sb="14" eb="15">
      <t>クダ</t>
    </rPh>
    <phoneticPr fontId="2"/>
  </si>
  <si>
    <t>2項道路は元幅員</t>
    <rPh sb="1" eb="2">
      <t>コウ</t>
    </rPh>
    <rPh sb="2" eb="4">
      <t>ドウロ</t>
    </rPh>
    <rPh sb="5" eb="6">
      <t>モト</t>
    </rPh>
    <rPh sb="6" eb="8">
      <t>フクイン</t>
    </rPh>
    <phoneticPr fontId="2"/>
  </si>
  <si>
    <t>代表取締役　田口和宏　様</t>
    <rPh sb="6" eb="8">
      <t>タグチ</t>
    </rPh>
    <rPh sb="8" eb="10">
      <t>カズヒロ</t>
    </rPh>
    <rPh sb="11" eb="12">
      <t>サマ</t>
    </rPh>
    <phoneticPr fontId="2"/>
  </si>
  <si>
    <t>(</t>
    <phoneticPr fontId="2"/>
  </si>
  <si>
    <t>申込者</t>
    <rPh sb="0" eb="2">
      <t>モウシコミ</t>
    </rPh>
    <rPh sb="2" eb="3">
      <t>シャ</t>
    </rPh>
    <phoneticPr fontId="2"/>
  </si>
  <si>
    <t>住　所</t>
    <rPh sb="0" eb="1">
      <t>ジュウ</t>
    </rPh>
    <rPh sb="2" eb="3">
      <t>ショ</t>
    </rPh>
    <phoneticPr fontId="2"/>
  </si>
  <si>
    <t>事務所</t>
    <rPh sb="0" eb="2">
      <t>ジム</t>
    </rPh>
    <rPh sb="2" eb="3">
      <t>ショ</t>
    </rPh>
    <phoneticPr fontId="2"/>
  </si>
  <si>
    <t>氏　名</t>
    <rPh sb="0" eb="1">
      <t>シ</t>
    </rPh>
    <rPh sb="2" eb="3">
      <t>メイ</t>
    </rPh>
    <phoneticPr fontId="2"/>
  </si>
  <si>
    <t>TEL</t>
    <phoneticPr fontId="2"/>
  </si>
  <si>
    <t>FAX</t>
    <phoneticPr fontId="2"/>
  </si>
  <si>
    <t>建築主</t>
    <rPh sb="0" eb="1">
      <t>ケン</t>
    </rPh>
    <rPh sb="1" eb="2">
      <t>チク</t>
    </rPh>
    <rPh sb="2" eb="3">
      <t>ヌシ</t>
    </rPh>
    <phoneticPr fontId="2"/>
  </si>
  <si>
    <t>様</t>
    <rPh sb="0" eb="1">
      <t>サマ</t>
    </rPh>
    <phoneticPr fontId="2"/>
  </si>
  <si>
    <t>建築場所</t>
    <rPh sb="0" eb="1">
      <t>ケン</t>
    </rPh>
    <rPh sb="1" eb="2">
      <t>チク</t>
    </rPh>
    <rPh sb="2" eb="3">
      <t>バ</t>
    </rPh>
    <rPh sb="3" eb="4">
      <t>ショ</t>
    </rPh>
    <phoneticPr fontId="2"/>
  </si>
  <si>
    <t>建築物の用途</t>
    <rPh sb="0" eb="3">
      <t>ケンチクブツ</t>
    </rPh>
    <rPh sb="4" eb="6">
      <t>ヨウト</t>
    </rPh>
    <phoneticPr fontId="2"/>
  </si>
  <si>
    <t>領収書宛先</t>
    <rPh sb="0" eb="3">
      <t>リョウシュウショ</t>
    </rPh>
    <rPh sb="3" eb="5">
      <t>アテサキ</t>
    </rPh>
    <phoneticPr fontId="2"/>
  </si>
  <si>
    <t>建築主</t>
    <rPh sb="0" eb="2">
      <t>ケンチク</t>
    </rPh>
    <rPh sb="2" eb="3">
      <t>ヌシ</t>
    </rPh>
    <phoneticPr fontId="2"/>
  </si>
  <si>
    <t>設計者</t>
    <rPh sb="0" eb="3">
      <t>セッケイシャ</t>
    </rPh>
    <phoneticPr fontId="2"/>
  </si>
  <si>
    <t>代理者</t>
    <rPh sb="0" eb="2">
      <t>ダイリ</t>
    </rPh>
    <rPh sb="2" eb="3">
      <t>シャ</t>
    </rPh>
    <phoneticPr fontId="2"/>
  </si>
  <si>
    <t>施工者</t>
    <rPh sb="0" eb="2">
      <t>セコウ</t>
    </rPh>
    <rPh sb="2" eb="3">
      <t>シャ</t>
    </rPh>
    <phoneticPr fontId="2"/>
  </si>
  <si>
    <t>※　本申請の際に領収書をスムーズに発行できるよう</t>
    <rPh sb="2" eb="3">
      <t>ホン</t>
    </rPh>
    <rPh sb="3" eb="5">
      <t>シンセイ</t>
    </rPh>
    <rPh sb="6" eb="7">
      <t>サイ</t>
    </rPh>
    <rPh sb="8" eb="11">
      <t>リョウシュウショ</t>
    </rPh>
    <rPh sb="17" eb="19">
      <t>ハッコウ</t>
    </rPh>
    <phoneticPr fontId="2"/>
  </si>
  <si>
    <t>（</t>
    <phoneticPr fontId="2"/>
  </si>
  <si>
    <t>）</t>
    <phoneticPr fontId="2"/>
  </si>
  <si>
    <t>　　　あらかじめ、お知らせください。</t>
    <rPh sb="10" eb="11">
      <t>シ</t>
    </rPh>
    <phoneticPr fontId="2"/>
  </si>
  <si>
    <t>（注意）</t>
    <rPh sb="1" eb="3">
      <t>チュウイ</t>
    </rPh>
    <phoneticPr fontId="2"/>
  </si>
  <si>
    <t>※　受付</t>
    <rPh sb="2" eb="4">
      <t>ウケツケ</t>
    </rPh>
    <phoneticPr fontId="2"/>
  </si>
  <si>
    <t>〇　確認申請手数料（本申請時の参考にして下さい。）</t>
  </si>
  <si>
    <t>単位は（円）</t>
    <rPh sb="0" eb="2">
      <t>タンイ</t>
    </rPh>
    <rPh sb="4" eb="5">
      <t>エン</t>
    </rPh>
    <phoneticPr fontId="2"/>
  </si>
  <si>
    <t>床面積の合計</t>
    <rPh sb="0" eb="3">
      <t>ユカメンセキ</t>
    </rPh>
    <rPh sb="4" eb="6">
      <t>ゴウケイ</t>
    </rPh>
    <phoneticPr fontId="2"/>
  </si>
  <si>
    <t>数量</t>
    <rPh sb="0" eb="2">
      <t>スウリョウ</t>
    </rPh>
    <phoneticPr fontId="2"/>
  </si>
  <si>
    <t>加　減</t>
    <rPh sb="0" eb="1">
      <t>カ</t>
    </rPh>
    <rPh sb="2" eb="3">
      <t>ゲン</t>
    </rPh>
    <phoneticPr fontId="2"/>
  </si>
  <si>
    <t xml:space="preserve">      　  &lt; A ≦    100㎡</t>
    <phoneticPr fontId="2"/>
  </si>
  <si>
    <t>消防同意(小)</t>
    <rPh sb="0" eb="2">
      <t>ショウボウ</t>
    </rPh>
    <rPh sb="2" eb="4">
      <t>ドウイ</t>
    </rPh>
    <rPh sb="5" eb="6">
      <t>ショウ</t>
    </rPh>
    <phoneticPr fontId="2"/>
  </si>
  <si>
    <t xml:space="preserve">  100㎡ &lt; A ≦    200㎡</t>
    <phoneticPr fontId="2"/>
  </si>
  <si>
    <t>消防同意(大)</t>
    <rPh sb="0" eb="2">
      <t>ショウボウ</t>
    </rPh>
    <rPh sb="2" eb="4">
      <t>ドウイ</t>
    </rPh>
    <rPh sb="5" eb="6">
      <t>ダイ</t>
    </rPh>
    <phoneticPr fontId="2"/>
  </si>
  <si>
    <t xml:space="preserve">  200㎡ &lt; A ≦    500㎡</t>
    <phoneticPr fontId="2"/>
  </si>
  <si>
    <t>天 空 率</t>
    <rPh sb="0" eb="1">
      <t>アマ</t>
    </rPh>
    <rPh sb="2" eb="3">
      <t>ソラ</t>
    </rPh>
    <rPh sb="4" eb="5">
      <t>リツ</t>
    </rPh>
    <phoneticPr fontId="2"/>
  </si>
  <si>
    <t xml:space="preserve">  500㎡ &lt; A ≦  1,000㎡</t>
    <phoneticPr fontId="2"/>
  </si>
  <si>
    <t>避難検証</t>
    <rPh sb="0" eb="2">
      <t>ヒナン</t>
    </rPh>
    <rPh sb="2" eb="4">
      <t>ケンショウ</t>
    </rPh>
    <phoneticPr fontId="2"/>
  </si>
  <si>
    <t>1,000㎡ &lt; A ≦  2,000㎡</t>
    <phoneticPr fontId="2"/>
  </si>
  <si>
    <t>型式認定</t>
    <rPh sb="0" eb="2">
      <t>カタシキ</t>
    </rPh>
    <rPh sb="2" eb="4">
      <t>ニンテイ</t>
    </rPh>
    <phoneticPr fontId="2"/>
  </si>
  <si>
    <t>2,000㎡ &lt; A ≦  4,000㎡</t>
    <phoneticPr fontId="2"/>
  </si>
  <si>
    <t>4,000㎡ &lt; A ≦  6,000㎡</t>
    <phoneticPr fontId="2"/>
  </si>
  <si>
    <t>物件No.</t>
    <rPh sb="0" eb="2">
      <t>ブッケン</t>
    </rPh>
    <phoneticPr fontId="2"/>
  </si>
  <si>
    <t>6,000㎡ &lt; A ≦  8,000㎡</t>
    <phoneticPr fontId="2"/>
  </si>
  <si>
    <t>8,000㎡ &lt; A ≦ 10,000㎡</t>
    <phoneticPr fontId="2"/>
  </si>
  <si>
    <t>￥</t>
    <phoneticPr fontId="2"/>
  </si>
  <si>
    <t>扱い　）</t>
    <rPh sb="0" eb="1">
      <t>アツカ</t>
    </rPh>
    <phoneticPr fontId="2"/>
  </si>
  <si>
    <t>TEL 027-212-7575</t>
    <phoneticPr fontId="2"/>
  </si>
  <si>
    <t>FAX 027-212-7576</t>
    <phoneticPr fontId="2"/>
  </si>
  <si>
    <t>※　提出する事業所の番号を選択して下さい。</t>
    <rPh sb="2" eb="4">
      <t>テイシュツ</t>
    </rPh>
    <rPh sb="6" eb="9">
      <t>ジギョウショ</t>
    </rPh>
    <rPh sb="10" eb="12">
      <t>バンゴウ</t>
    </rPh>
    <rPh sb="13" eb="15">
      <t>センタク</t>
    </rPh>
    <rPh sb="17" eb="18">
      <t>クダ</t>
    </rPh>
    <phoneticPr fontId="2"/>
  </si>
  <si>
    <t>※　「前橋市」　「本町」　程度で十分です。</t>
    <rPh sb="3" eb="6">
      <t>マエバシシ</t>
    </rPh>
    <rPh sb="9" eb="11">
      <t>ホンマチ</t>
    </rPh>
    <rPh sb="13" eb="15">
      <t>テイド</t>
    </rPh>
    <rPh sb="16" eb="18">
      <t>ジュウブン</t>
    </rPh>
    <phoneticPr fontId="2"/>
  </si>
  <si>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</si>
  <si>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</si>
  <si>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</si>
  <si>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</si>
  <si>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t>
    <phoneticPr fontId="2"/>
  </si>
  <si>
    <t>構造計算を要しない建築物は、１欄の棟番号のみ記入し、他は記入省略できます。</t>
    <rPh sb="0" eb="2">
      <t>コウゾウ</t>
    </rPh>
    <rPh sb="2" eb="4">
      <t>ケイサン</t>
    </rPh>
    <rPh sb="5" eb="6">
      <t>ヨウ</t>
    </rPh>
    <rPh sb="9" eb="12">
      <t>ケンチクブツ</t>
    </rPh>
    <rPh sb="15" eb="16">
      <t>ラン</t>
    </rPh>
    <rPh sb="17" eb="18">
      <t>ムネ</t>
    </rPh>
    <rPh sb="18" eb="20">
      <t>バンゴウ</t>
    </rPh>
    <rPh sb="22" eb="24">
      <t>キニュウ</t>
    </rPh>
    <rPh sb="26" eb="27">
      <t>タ</t>
    </rPh>
    <rPh sb="28" eb="30">
      <t>キニュウ</t>
    </rPh>
    <rPh sb="30" eb="32">
      <t>ショウリャク</t>
    </rPh>
    <phoneticPr fontId="2"/>
  </si>
  <si>
    <t>※　当日の検査立会者様にご連絡することがあります。</t>
    <rPh sb="2" eb="4">
      <t>トウジツ</t>
    </rPh>
    <rPh sb="5" eb="7">
      <t>ケンサ</t>
    </rPh>
    <rPh sb="7" eb="9">
      <t>タチアイ</t>
    </rPh>
    <rPh sb="9" eb="11">
      <t>シャサマ</t>
    </rPh>
    <rPh sb="13" eb="15">
      <t>レンラク</t>
    </rPh>
    <phoneticPr fontId="2"/>
  </si>
  <si>
    <t>（差し支えなければ、携帯電話番号をご記入ください。）</t>
    <rPh sb="1" eb="2">
      <t>サ</t>
    </rPh>
    <rPh sb="3" eb="4">
      <t>ツカ</t>
    </rPh>
    <rPh sb="10" eb="12">
      <t>ケイタイ</t>
    </rPh>
    <rPh sb="12" eb="14">
      <t>デンワ</t>
    </rPh>
    <rPh sb="14" eb="16">
      <t>バンゴウ</t>
    </rPh>
    <rPh sb="18" eb="20">
      <t>キニュウ</t>
    </rPh>
    <phoneticPr fontId="2"/>
  </si>
  <si>
    <t>※　水色セルは必須項目です。（入力すると色が消えます。）</t>
    <rPh sb="2" eb="4">
      <t>ミズイロ</t>
    </rPh>
    <rPh sb="7" eb="9">
      <t>ヒッス</t>
    </rPh>
    <rPh sb="9" eb="11">
      <t>コウモク</t>
    </rPh>
    <rPh sb="15" eb="17">
      <t>ニュウリョク</t>
    </rPh>
    <rPh sb="20" eb="21">
      <t>イロ</t>
    </rPh>
    <rPh sb="22" eb="23">
      <t>キ</t>
    </rPh>
    <phoneticPr fontId="2"/>
  </si>
  <si>
    <t>2 、 3</t>
    <phoneticPr fontId="2"/>
  </si>
  <si>
    <t>2 、 4</t>
    <phoneticPr fontId="2"/>
  </si>
  <si>
    <t>ご利用方法</t>
    <rPh sb="1" eb="3">
      <t>リヨウ</t>
    </rPh>
    <rPh sb="3" eb="5">
      <t>ホウホウ</t>
    </rPh>
    <phoneticPr fontId="2"/>
  </si>
  <si>
    <t>一般</t>
    <rPh sb="0" eb="2">
      <t>イッパン</t>
    </rPh>
    <phoneticPr fontId="2"/>
  </si>
  <si>
    <t>申請書のレイアウトを保つために、各シートには保護がかかっています。</t>
    <rPh sb="0" eb="2">
      <t>シンセイ</t>
    </rPh>
    <rPh sb="2" eb="3">
      <t>ショ</t>
    </rPh>
    <rPh sb="10" eb="11">
      <t>タモ</t>
    </rPh>
    <rPh sb="16" eb="17">
      <t>カク</t>
    </rPh>
    <rPh sb="22" eb="24">
      <t>ホゴ</t>
    </rPh>
    <phoneticPr fontId="2"/>
  </si>
  <si>
    <t>誤って入力した場合、消去するには「DEL」キーまたは「BACK SPACE」キーを使用してください。</t>
    <rPh sb="0" eb="1">
      <t>アヤマ</t>
    </rPh>
    <rPh sb="3" eb="5">
      <t>ニュウリョク</t>
    </rPh>
    <rPh sb="7" eb="9">
      <t>バアイ</t>
    </rPh>
    <rPh sb="10" eb="12">
      <t>ショウキョ</t>
    </rPh>
    <rPh sb="41" eb="43">
      <t>シヨウ</t>
    </rPh>
    <phoneticPr fontId="2"/>
  </si>
  <si>
    <t>確認申請</t>
    <rPh sb="0" eb="2">
      <t>カクニン</t>
    </rPh>
    <rPh sb="2" eb="4">
      <t>シンセイ</t>
    </rPh>
    <phoneticPr fontId="2"/>
  </si>
  <si>
    <t>確認申請書は、確１面～確６面のそれぞれのシートに入力して下さい。</t>
    <rPh sb="0" eb="2">
      <t>カクニン</t>
    </rPh>
    <rPh sb="2" eb="5">
      <t>シンセイショ</t>
    </rPh>
    <rPh sb="7" eb="8">
      <t>カク</t>
    </rPh>
    <rPh sb="9" eb="10">
      <t>メン</t>
    </rPh>
    <rPh sb="11" eb="12">
      <t>カク</t>
    </rPh>
    <rPh sb="13" eb="14">
      <t>メン</t>
    </rPh>
    <rPh sb="24" eb="26">
      <t>ニュウリョク</t>
    </rPh>
    <rPh sb="28" eb="29">
      <t>クダ</t>
    </rPh>
    <phoneticPr fontId="2"/>
  </si>
  <si>
    <t>工事届は、工１面～工４面のそれぞれのシートに入力して下さい。</t>
    <rPh sb="0" eb="2">
      <t>コウジ</t>
    </rPh>
    <rPh sb="2" eb="3">
      <t>トドケ</t>
    </rPh>
    <rPh sb="5" eb="6">
      <t>コウ</t>
    </rPh>
    <rPh sb="7" eb="8">
      <t>メン</t>
    </rPh>
    <rPh sb="9" eb="10">
      <t>コウ</t>
    </rPh>
    <rPh sb="11" eb="12">
      <t>メン</t>
    </rPh>
    <rPh sb="22" eb="24">
      <t>ニュウリョク</t>
    </rPh>
    <rPh sb="26" eb="27">
      <t>クダ</t>
    </rPh>
    <phoneticPr fontId="2"/>
  </si>
  <si>
    <t>建築計画概要書の第１面～第２面は、全て自動で作成されます。</t>
    <rPh sb="0" eb="2">
      <t>ケンチク</t>
    </rPh>
    <rPh sb="2" eb="4">
      <t>ケイカク</t>
    </rPh>
    <rPh sb="4" eb="7">
      <t>ガイヨウショ</t>
    </rPh>
    <rPh sb="8" eb="9">
      <t>ダイ</t>
    </rPh>
    <rPh sb="10" eb="11">
      <t>メン</t>
    </rPh>
    <rPh sb="12" eb="13">
      <t>ダイ</t>
    </rPh>
    <rPh sb="14" eb="15">
      <t>メン</t>
    </rPh>
    <rPh sb="17" eb="18">
      <t>スベ</t>
    </rPh>
    <rPh sb="19" eb="21">
      <t>ジドウ</t>
    </rPh>
    <rPh sb="22" eb="24">
      <t>サクセイ</t>
    </rPh>
    <phoneticPr fontId="2"/>
  </si>
  <si>
    <t>水色セルは、必須入力部分です。入力すると着色が消えます。</t>
    <rPh sb="0" eb="2">
      <t>ミズイロ</t>
    </rPh>
    <rPh sb="6" eb="8">
      <t>ヒッス</t>
    </rPh>
    <rPh sb="8" eb="10">
      <t>ニュウリョク</t>
    </rPh>
    <rPh sb="10" eb="12">
      <t>ブブン</t>
    </rPh>
    <rPh sb="15" eb="17">
      <t>ニュウリョク</t>
    </rPh>
    <rPh sb="20" eb="22">
      <t>チャクショク</t>
    </rPh>
    <rPh sb="23" eb="24">
      <t>キ</t>
    </rPh>
    <phoneticPr fontId="2"/>
  </si>
  <si>
    <t>入力ができるセル（主に結合セル）、できないセルがあります。</t>
    <rPh sb="0" eb="2">
      <t>ニュウリョク</t>
    </rPh>
    <rPh sb="9" eb="10">
      <t>シュ</t>
    </rPh>
    <rPh sb="11" eb="13">
      <t>ケツゴウ</t>
    </rPh>
    <phoneticPr fontId="2"/>
  </si>
  <si>
    <t>合計値の計算、容積率・建蔽率の計算は、自動で計算します。</t>
    <rPh sb="0" eb="3">
      <t>ゴウケイチ</t>
    </rPh>
    <rPh sb="4" eb="6">
      <t>ケイサン</t>
    </rPh>
    <rPh sb="7" eb="9">
      <t>ヨウセキ</t>
    </rPh>
    <rPh sb="9" eb="10">
      <t>リツ</t>
    </rPh>
    <rPh sb="11" eb="14">
      <t>ケンペイリツ</t>
    </rPh>
    <rPh sb="15" eb="17">
      <t>ケイサン</t>
    </rPh>
    <rPh sb="19" eb="21">
      <t>ジドウ</t>
    </rPh>
    <rPh sb="22" eb="24">
      <t>ケイサン</t>
    </rPh>
    <phoneticPr fontId="2"/>
  </si>
  <si>
    <t>工事届で、確認申請と連動する部分は自動で作成されますが、個別入力部分もありますので注意してください。</t>
    <rPh sb="0" eb="2">
      <t>コウジ</t>
    </rPh>
    <rPh sb="2" eb="3">
      <t>トドケ</t>
    </rPh>
    <rPh sb="5" eb="7">
      <t>カクニン</t>
    </rPh>
    <rPh sb="7" eb="9">
      <t>シンセイ</t>
    </rPh>
    <rPh sb="10" eb="12">
      <t>レンドウ</t>
    </rPh>
    <rPh sb="14" eb="16">
      <t>ブブン</t>
    </rPh>
    <rPh sb="17" eb="19">
      <t>ジドウ</t>
    </rPh>
    <rPh sb="20" eb="22">
      <t>サクセイ</t>
    </rPh>
    <rPh sb="28" eb="30">
      <t>コベツ</t>
    </rPh>
    <rPh sb="30" eb="32">
      <t>ニュウリョク</t>
    </rPh>
    <rPh sb="32" eb="34">
      <t>ブブン</t>
    </rPh>
    <rPh sb="41" eb="43">
      <t>チュウイ</t>
    </rPh>
    <phoneticPr fontId="2"/>
  </si>
  <si>
    <t>印刷する上の注意</t>
    <rPh sb="0" eb="2">
      <t>インサツ</t>
    </rPh>
    <rPh sb="4" eb="5">
      <t>ウエ</t>
    </rPh>
    <rPh sb="6" eb="8">
      <t>チュウイ</t>
    </rPh>
    <phoneticPr fontId="2"/>
  </si>
  <si>
    <t>本シートは、印刷プレビューモードに初期設定しています。</t>
    <rPh sb="0" eb="1">
      <t>ホン</t>
    </rPh>
    <rPh sb="6" eb="8">
      <t>インサツ</t>
    </rPh>
    <rPh sb="17" eb="19">
      <t>ショキ</t>
    </rPh>
    <rPh sb="19" eb="21">
      <t>セッテイ</t>
    </rPh>
    <phoneticPr fontId="2"/>
  </si>
  <si>
    <t>青線内が印刷される部分で、横破線が改ページする部分です。</t>
    <rPh sb="0" eb="1">
      <t>アオ</t>
    </rPh>
    <rPh sb="1" eb="2">
      <t>セン</t>
    </rPh>
    <rPh sb="2" eb="3">
      <t>ナイ</t>
    </rPh>
    <rPh sb="4" eb="6">
      <t>インサツ</t>
    </rPh>
    <rPh sb="9" eb="11">
      <t>ブブン</t>
    </rPh>
    <rPh sb="13" eb="14">
      <t>ヨコ</t>
    </rPh>
    <rPh sb="14" eb="16">
      <t>ハセン</t>
    </rPh>
    <rPh sb="17" eb="18">
      <t>カイ</t>
    </rPh>
    <rPh sb="23" eb="25">
      <t>ブブン</t>
    </rPh>
    <phoneticPr fontId="2"/>
  </si>
  <si>
    <t>改ページの範囲がずれてしまうと、印刷されるレイアウトが崩れますので、外枠にあるガイドラインに従って</t>
    <rPh sb="0" eb="1">
      <t>カイ</t>
    </rPh>
    <rPh sb="5" eb="7">
      <t>ハンイ</t>
    </rPh>
    <rPh sb="16" eb="18">
      <t>インサツ</t>
    </rPh>
    <rPh sb="27" eb="28">
      <t>クズ</t>
    </rPh>
    <rPh sb="34" eb="36">
      <t>ソトワク</t>
    </rPh>
    <rPh sb="46" eb="47">
      <t>シタガ</t>
    </rPh>
    <phoneticPr fontId="2"/>
  </si>
  <si>
    <t>元のとおりに修正してください。</t>
    <rPh sb="0" eb="1">
      <t>モト</t>
    </rPh>
    <rPh sb="6" eb="8">
      <t>シュウセイ</t>
    </rPh>
    <phoneticPr fontId="2"/>
  </si>
  <si>
    <t>①</t>
    <phoneticPr fontId="2"/>
  </si>
  <si>
    <t>②</t>
    <phoneticPr fontId="2"/>
  </si>
  <si>
    <t>③</t>
    <phoneticPr fontId="2"/>
  </si>
  <si>
    <t>委任状</t>
    <rPh sb="0" eb="3">
      <t>イニンジョウ</t>
    </rPh>
    <phoneticPr fontId="2"/>
  </si>
  <si>
    <t>④</t>
    <phoneticPr fontId="2"/>
  </si>
  <si>
    <t>現地調査書</t>
    <rPh sb="0" eb="2">
      <t>ゲンチ</t>
    </rPh>
    <rPh sb="2" eb="4">
      <t>チョウサ</t>
    </rPh>
    <rPh sb="4" eb="5">
      <t>ショ</t>
    </rPh>
    <phoneticPr fontId="2"/>
  </si>
  <si>
    <t>⑤</t>
    <phoneticPr fontId="2"/>
  </si>
  <si>
    <t>制限業種調査書</t>
    <rPh sb="0" eb="2">
      <t>セイゲン</t>
    </rPh>
    <rPh sb="2" eb="4">
      <t>ギョウシュ</t>
    </rPh>
    <rPh sb="4" eb="7">
      <t>チョウサショ</t>
    </rPh>
    <phoneticPr fontId="2"/>
  </si>
  <si>
    <t>⑥</t>
    <phoneticPr fontId="2"/>
  </si>
  <si>
    <t>⑦</t>
    <phoneticPr fontId="2"/>
  </si>
  <si>
    <t>申請で印刷する書類</t>
    <rPh sb="0" eb="2">
      <t>シンセイ</t>
    </rPh>
    <rPh sb="3" eb="5">
      <t>インサツ</t>
    </rPh>
    <rPh sb="7" eb="9">
      <t>ショルイ</t>
    </rPh>
    <phoneticPr fontId="2"/>
  </si>
  <si>
    <t>（確認申請時に検査委任まで受けている場合は、省略できます。）</t>
  </si>
  <si>
    <t>（確認申請時に提出した内容と変更がない場合は、省略できます。）</t>
    <rPh sb="7" eb="9">
      <t>テイシュツ</t>
    </rPh>
    <rPh sb="11" eb="13">
      <t>ナイヨウ</t>
    </rPh>
    <rPh sb="14" eb="16">
      <t>ヘンコウ</t>
    </rPh>
    <rPh sb="19" eb="21">
      <t>バアイ</t>
    </rPh>
    <phoneticPr fontId="2"/>
  </si>
  <si>
    <t>申請書の入力方法</t>
    <rPh sb="0" eb="2">
      <t>シンセイ</t>
    </rPh>
    <rPh sb="2" eb="3">
      <t>ショ</t>
    </rPh>
    <rPh sb="4" eb="6">
      <t>ニュウリョク</t>
    </rPh>
    <rPh sb="6" eb="8">
      <t>ホウホウ</t>
    </rPh>
    <phoneticPr fontId="2"/>
  </si>
  <si>
    <t>中間検査申請書の主要入力部分は、確認申請書と連動しています。</t>
    <rPh sb="0" eb="2">
      <t>チュウカン</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</si>
  <si>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完了検査申請書の主要入力部分は、確認申請書と連動しています。</t>
    <rPh sb="0" eb="2">
      <t>カンリョウ</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</si>
  <si>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確認申請書　（第１面～第６面）</t>
    <rPh sb="0" eb="2">
      <t>カクニン</t>
    </rPh>
    <rPh sb="2" eb="4">
      <t>シンセイ</t>
    </rPh>
    <rPh sb="4" eb="5">
      <t>ショ</t>
    </rPh>
    <rPh sb="7" eb="8">
      <t>ダイ</t>
    </rPh>
    <rPh sb="9" eb="10">
      <t>メン</t>
    </rPh>
    <rPh sb="11" eb="12">
      <t>ダイ</t>
    </rPh>
    <rPh sb="13" eb="14">
      <t>メン</t>
    </rPh>
    <phoneticPr fontId="2"/>
  </si>
  <si>
    <t>建築計画概要書　（第１面～第３面）</t>
    <rPh sb="0" eb="2">
      <t>ケンチク</t>
    </rPh>
    <rPh sb="2" eb="4">
      <t>ケイカク</t>
    </rPh>
    <rPh sb="4" eb="7">
      <t>ガイヨウショ</t>
    </rPh>
    <rPh sb="9" eb="10">
      <t>ダイ</t>
    </rPh>
    <rPh sb="11" eb="12">
      <t>メン</t>
    </rPh>
    <rPh sb="13" eb="14">
      <t>ダイ</t>
    </rPh>
    <rPh sb="15" eb="16">
      <t>メン</t>
    </rPh>
    <phoneticPr fontId="2"/>
  </si>
  <si>
    <t>工事届　（第１面～第４面）</t>
    <rPh sb="0" eb="2">
      <t>コウジ</t>
    </rPh>
    <rPh sb="2" eb="3">
      <t>トドケ</t>
    </rPh>
    <rPh sb="5" eb="6">
      <t>ダイ</t>
    </rPh>
    <rPh sb="7" eb="8">
      <t>メン</t>
    </rPh>
    <rPh sb="9" eb="10">
      <t>ダイ</t>
    </rPh>
    <rPh sb="11" eb="12">
      <t>メン</t>
    </rPh>
    <phoneticPr fontId="2"/>
  </si>
  <si>
    <t>中間検査申請書　（第１面～第４面）</t>
    <rPh sb="0" eb="2">
      <t>チュウカン</t>
    </rPh>
    <rPh sb="2" eb="4">
      <t>ケンサ</t>
    </rPh>
    <rPh sb="4" eb="7">
      <t>シンセイショ</t>
    </rPh>
    <rPh sb="9" eb="10">
      <t>ダイ</t>
    </rPh>
    <rPh sb="11" eb="12">
      <t>メン</t>
    </rPh>
    <rPh sb="13" eb="14">
      <t>ダイ</t>
    </rPh>
    <rPh sb="15" eb="16">
      <t>メン</t>
    </rPh>
    <phoneticPr fontId="2"/>
  </si>
  <si>
    <t>完了検査申請書　（第１面～第４面）</t>
    <rPh sb="0" eb="2">
      <t>カンリョウ</t>
    </rPh>
    <rPh sb="2" eb="4">
      <t>ケンサ</t>
    </rPh>
    <rPh sb="4" eb="7">
      <t>シンセイショ</t>
    </rPh>
    <rPh sb="9" eb="10">
      <t>ダイ</t>
    </rPh>
    <rPh sb="11" eb="12">
      <t>メン</t>
    </rPh>
    <rPh sb="13" eb="14">
      <t>ダイ</t>
    </rPh>
    <rPh sb="15" eb="16">
      <t>メン</t>
    </rPh>
    <phoneticPr fontId="2"/>
  </si>
  <si>
    <t>中間検査</t>
    <rPh sb="0" eb="2">
      <t>チュウカン</t>
    </rPh>
    <rPh sb="2" eb="4">
      <t>ケンサ</t>
    </rPh>
    <phoneticPr fontId="2"/>
  </si>
  <si>
    <t>完了検査</t>
    <rPh sb="0" eb="2">
      <t>カンリョウ</t>
    </rPh>
    <rPh sb="2" eb="4">
      <t>ケンサ</t>
    </rPh>
    <phoneticPr fontId="2"/>
  </si>
  <si>
    <t>検査時刻連絡票</t>
    <rPh sb="0" eb="2">
      <t>ケンサ</t>
    </rPh>
    <rPh sb="2" eb="4">
      <t>ジコク</t>
    </rPh>
    <rPh sb="4" eb="6">
      <t>レンラク</t>
    </rPh>
    <rPh sb="6" eb="7">
      <t>ヒョウ</t>
    </rPh>
    <phoneticPr fontId="2"/>
  </si>
  <si>
    <t>ゆえに、自由に改変はできませんので、ご了承ください。</t>
    <rPh sb="4" eb="6">
      <t>ジユウ</t>
    </rPh>
    <rPh sb="7" eb="9">
      <t>カイヘン</t>
    </rPh>
    <rPh sb="19" eb="21">
      <t>リョウショウ</t>
    </rPh>
    <phoneticPr fontId="2"/>
  </si>
  <si>
    <t>RK-</t>
    <phoneticPr fontId="2"/>
  </si>
  <si>
    <t>UM-</t>
    <phoneticPr fontId="2"/>
  </si>
  <si>
    <t>　（その他の建築設備の設計に関して意見を聴いた者）</t>
    <rPh sb="4" eb="5">
      <t>タ</t>
    </rPh>
    <rPh sb="6" eb="8">
      <t>ケンチク</t>
    </rPh>
    <rPh sb="8" eb="10">
      <t>セツビ</t>
    </rPh>
    <rPh sb="11" eb="13">
      <t>セッケイ</t>
    </rPh>
    <rPh sb="14" eb="15">
      <t>カン</t>
    </rPh>
    <rPh sb="17" eb="19">
      <t>イケン</t>
    </rPh>
    <rPh sb="20" eb="21">
      <t>キ</t>
    </rPh>
    <rPh sb="23" eb="24">
      <t>モノ</t>
    </rPh>
    <phoneticPr fontId="2"/>
  </si>
  <si>
    <t>【ﾛ．地階の住宅又は老人ﾎｰﾑ等の部分】</t>
    <rPh sb="3" eb="5">
      <t>チカイ</t>
    </rPh>
    <rPh sb="6" eb="8">
      <t>ジュウタク</t>
    </rPh>
    <rPh sb="8" eb="9">
      <t>マタ</t>
    </rPh>
    <rPh sb="10" eb="12">
      <t>ロウジン</t>
    </rPh>
    <rPh sb="15" eb="16">
      <t>トウ</t>
    </rPh>
    <rPh sb="17" eb="19">
      <t>ブブン</t>
    </rPh>
    <phoneticPr fontId="2"/>
  </si>
  <si>
    <t>【ﾆ．共同住宅又は老人ﾎｰﾑ等の共用の廊下等の部分】</t>
    <rPh sb="3" eb="5">
      <t>キョウドウ</t>
    </rPh>
    <rPh sb="5" eb="7">
      <t>ジュウタク</t>
    </rPh>
    <rPh sb="7" eb="8">
      <t>マタ</t>
    </rPh>
    <rPh sb="9" eb="11">
      <t>ロウジン</t>
    </rPh>
    <rPh sb="14" eb="15">
      <t>トウ</t>
    </rPh>
    <rPh sb="16" eb="18">
      <t>キョウヨウ</t>
    </rPh>
    <phoneticPr fontId="2"/>
  </si>
  <si>
    <t>※　元号は選択式です。</t>
    <rPh sb="2" eb="4">
      <t>ゲンゴウ</t>
    </rPh>
    <rPh sb="5" eb="7">
      <t>センタク</t>
    </rPh>
    <rPh sb="7" eb="8">
      <t>シキ</t>
    </rPh>
    <phoneticPr fontId="2"/>
  </si>
  <si>
    <t>住宅用火災警報器</t>
    <rPh sb="0" eb="3">
      <t>ジュウタクヨウ</t>
    </rPh>
    <rPh sb="3" eb="5">
      <t>カサイ</t>
    </rPh>
    <rPh sb="5" eb="8">
      <t>ケイホウキ</t>
    </rPh>
    <phoneticPr fontId="2"/>
  </si>
  <si>
    <t>令和</t>
  </si>
  <si>
    <t>元年の読替え</t>
    <rPh sb="0" eb="2">
      <t>ガンネン</t>
    </rPh>
    <rPh sb="3" eb="5">
      <t>ヨミカ</t>
    </rPh>
    <phoneticPr fontId="2"/>
  </si>
  <si>
    <t xml:space="preserve">令和　　　年　　　月　　　日 </t>
    <rPh sb="0" eb="1">
      <t>レイ</t>
    </rPh>
    <rPh sb="1" eb="2">
      <t>ワ</t>
    </rPh>
    <rPh sb="5" eb="6">
      <t>ネン</t>
    </rPh>
    <rPh sb="9" eb="10">
      <t>ガツ</t>
    </rPh>
    <rPh sb="13" eb="14">
      <t>ヒ</t>
    </rPh>
    <phoneticPr fontId="2"/>
  </si>
  <si>
    <t>令和 　　年 　　月 　　日</t>
    <rPh sb="0" eb="1">
      <t>レイ</t>
    </rPh>
    <rPh sb="1" eb="2">
      <t>ワ</t>
    </rPh>
    <rPh sb="5" eb="6">
      <t>トシ</t>
    </rPh>
    <rPh sb="9" eb="10">
      <t>ガツ</t>
    </rPh>
    <rPh sb="13" eb="14">
      <t>ニチ</t>
    </rPh>
    <phoneticPr fontId="2"/>
  </si>
  <si>
    <t>基本(４号)</t>
    <rPh sb="0" eb="2">
      <t>キホン</t>
    </rPh>
    <rPh sb="4" eb="5">
      <t>ゴウ</t>
    </rPh>
    <phoneticPr fontId="2"/>
  </si>
  <si>
    <t>基本(左以外)</t>
    <rPh sb="0" eb="2">
      <t>キホン</t>
    </rPh>
    <rPh sb="3" eb="4">
      <t>ヒダリ</t>
    </rPh>
    <rPh sb="4" eb="6">
      <t>イガイ</t>
    </rPh>
    <phoneticPr fontId="2"/>
  </si>
  <si>
    <t>構造計算≦500</t>
    <rPh sb="0" eb="2">
      <t>コウゾウ</t>
    </rPh>
    <rPh sb="2" eb="4">
      <t>ケイサン</t>
    </rPh>
    <phoneticPr fontId="2"/>
  </si>
  <si>
    <t>構造計算≦1000</t>
    <rPh sb="0" eb="2">
      <t>コウゾウ</t>
    </rPh>
    <rPh sb="2" eb="4">
      <t>ケイサン</t>
    </rPh>
    <phoneticPr fontId="2"/>
  </si>
  <si>
    <t>構造計算≦2000</t>
    <rPh sb="0" eb="2">
      <t>コウゾウ</t>
    </rPh>
    <rPh sb="2" eb="4">
      <t>ケイサン</t>
    </rPh>
    <phoneticPr fontId="2"/>
  </si>
  <si>
    <t>構造計算≦10000</t>
    <rPh sb="0" eb="2">
      <t>コウゾウ</t>
    </rPh>
    <rPh sb="2" eb="4">
      <t>ケイサン</t>
    </rPh>
    <phoneticPr fontId="2"/>
  </si>
  <si>
    <t>※　確認申請書から連動します。</t>
    <rPh sb="2" eb="4">
      <t>カクニン</t>
    </rPh>
    <rPh sb="4" eb="6">
      <t>シンセイ</t>
    </rPh>
    <rPh sb="6" eb="7">
      <t>ショ</t>
    </rPh>
    <rPh sb="9" eb="11">
      <t>レンドウ</t>
    </rPh>
    <phoneticPr fontId="2"/>
  </si>
  <si>
    <t>※ 旧法43条1項ただし書き許可は、43条2項の欄に記載してください。</t>
    <rPh sb="2" eb="4">
      <t>キュウホウ</t>
    </rPh>
    <rPh sb="6" eb="7">
      <t>ジョウ</t>
    </rPh>
    <rPh sb="8" eb="9">
      <t>コウ</t>
    </rPh>
    <rPh sb="12" eb="13">
      <t>ガ</t>
    </rPh>
    <rPh sb="14" eb="16">
      <t>キョカ</t>
    </rPh>
    <rPh sb="20" eb="21">
      <t>ジョウ</t>
    </rPh>
    <rPh sb="22" eb="23">
      <t>コウ</t>
    </rPh>
    <rPh sb="24" eb="25">
      <t>ラン</t>
    </rPh>
    <rPh sb="26" eb="28">
      <t>キサイ</t>
    </rPh>
    <phoneticPr fontId="2"/>
  </si>
  <si>
    <t>４３条２項認定または許可 ：</t>
    <rPh sb="2" eb="3">
      <t>ジョウ</t>
    </rPh>
    <rPh sb="4" eb="5">
      <t>コウ</t>
    </rPh>
    <rPh sb="5" eb="7">
      <t>ニンテイ</t>
    </rPh>
    <rPh sb="10" eb="12">
      <t>キョカ</t>
    </rPh>
    <phoneticPr fontId="2"/>
  </si>
  <si>
    <t>※　建築主の押印は、不要となりました。</t>
    <rPh sb="2" eb="4">
      <t>ケンチク</t>
    </rPh>
    <rPh sb="4" eb="5">
      <t>ヌシ</t>
    </rPh>
    <rPh sb="6" eb="8">
      <t>オウイン</t>
    </rPh>
    <rPh sb="10" eb="12">
      <t>フヨウ</t>
    </rPh>
    <phoneticPr fontId="2"/>
  </si>
  <si>
    <t>【５．主要構造部】</t>
    <rPh sb="3" eb="5">
      <t>シュヨウ</t>
    </rPh>
    <rPh sb="5" eb="7">
      <t>コウゾウ</t>
    </rPh>
    <rPh sb="7" eb="8">
      <t>ブ</t>
    </rPh>
    <phoneticPr fontId="2"/>
  </si>
  <si>
    <t>耐火構造</t>
    <rPh sb="0" eb="2">
      <t>タイカ</t>
    </rPh>
    <rPh sb="2" eb="4">
      <t>コウゾウ</t>
    </rPh>
    <phoneticPr fontId="2"/>
  </si>
  <si>
    <t>建築基準法施行令第108条の3第1項第1号イ及びロに掲げる基準に適合する構造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</si>
  <si>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準耐火構造</t>
    <rPh sb="0" eb="1">
      <t>ジュン</t>
    </rPh>
    <rPh sb="1" eb="3">
      <t>タイカ</t>
    </rPh>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</si>
  <si>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</si>
  <si>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</si>
  <si>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建築基準法施行令第109条の5第1号に掲げる基準に適合する構造</t>
    <rPh sb="0" eb="2">
      <t>ケンチク</t>
    </rPh>
    <rPh sb="2" eb="5">
      <t>キジュンホウ</t>
    </rPh>
    <rPh sb="5" eb="8">
      <t>シコウレイ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</si>
  <si>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建築基準法施行令第110条第1号に掲げる基準に適合する構造</t>
    <rPh sb="0" eb="2">
      <t>ケンチク</t>
    </rPh>
    <rPh sb="2" eb="5">
      <t>キジュンホウ</t>
    </rPh>
    <rPh sb="5" eb="8">
      <t>シコウレイ</t>
    </rPh>
    <rPh sb="8" eb="9">
      <t>ダイ</t>
    </rPh>
    <rPh sb="12" eb="13">
      <t>ジョウ</t>
    </rPh>
    <rPh sb="13" eb="14">
      <t>ダイ</t>
    </rPh>
    <rPh sb="15" eb="16">
      <t>ゴウ</t>
    </rPh>
    <rPh sb="17" eb="18">
      <t>カカ</t>
    </rPh>
    <rPh sb="20" eb="22">
      <t>キジュン</t>
    </rPh>
    <rPh sb="23" eb="25">
      <t>テキゴウ</t>
    </rPh>
    <rPh sb="27" eb="29">
      <t>コウゾウ</t>
    </rPh>
    <phoneticPr fontId="2"/>
  </si>
  <si>
    <t>【６．建築基準法第21条及び第27条の規定の適用】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</si>
  <si>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</si>
  <si>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</si>
  <si>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【８．階数】</t>
    <rPh sb="3" eb="5">
      <t>カイスウ</t>
    </rPh>
    <phoneticPr fontId="2"/>
  </si>
  <si>
    <t>【９．高さ】</t>
    <rPh sb="3" eb="4">
      <t>タカ</t>
    </rPh>
    <phoneticPr fontId="2"/>
  </si>
  <si>
    <t>【１０．建築設備の種類】</t>
    <rPh sb="4" eb="6">
      <t>ケンチク</t>
    </rPh>
    <rPh sb="6" eb="8">
      <t>セツビ</t>
    </rPh>
    <rPh sb="9" eb="11">
      <t>シュルイ</t>
    </rPh>
    <phoneticPr fontId="2"/>
  </si>
  <si>
    <t>【１１．確認の特例】</t>
    <rPh sb="4" eb="6">
      <t>カクニン</t>
    </rPh>
    <rPh sb="7" eb="9">
      <t>トクレイ</t>
    </rPh>
    <phoneticPr fontId="2"/>
  </si>
  <si>
    <t>【１２．床面積】</t>
    <rPh sb="4" eb="7">
      <t>ユカメンセキ</t>
    </rPh>
    <phoneticPr fontId="2"/>
  </si>
  <si>
    <t>【１３．屋根】</t>
    <rPh sb="4" eb="6">
      <t>ヤネ</t>
    </rPh>
    <phoneticPr fontId="2"/>
  </si>
  <si>
    <t>【１４．外壁】</t>
    <rPh sb="4" eb="6">
      <t>ガイヘキ</t>
    </rPh>
    <phoneticPr fontId="2"/>
  </si>
  <si>
    <t>【１５．軒裏】</t>
    <rPh sb="4" eb="5">
      <t>ノキ</t>
    </rPh>
    <rPh sb="5" eb="6">
      <t>ウラ</t>
    </rPh>
    <phoneticPr fontId="2"/>
  </si>
  <si>
    <t>【１６．居室の床の高さ】</t>
    <rPh sb="4" eb="6">
      <t>キョシツ</t>
    </rPh>
    <rPh sb="7" eb="8">
      <t>ユカ</t>
    </rPh>
    <rPh sb="9" eb="10">
      <t>タカ</t>
    </rPh>
    <phoneticPr fontId="2"/>
  </si>
  <si>
    <t>【１７．便所の種類】</t>
    <rPh sb="4" eb="6">
      <t>ベンジョ</t>
    </rPh>
    <rPh sb="7" eb="9">
      <t>シュルイ</t>
    </rPh>
    <phoneticPr fontId="2"/>
  </si>
  <si>
    <t>〒308-0802</t>
    <phoneticPr fontId="2"/>
  </si>
  <si>
    <t>茨城県筑西市横島229番地5</t>
    <rPh sb="0" eb="3">
      <t>イバラキケン</t>
    </rPh>
    <rPh sb="3" eb="6">
      <t>チクセイシ</t>
    </rPh>
    <rPh sb="6" eb="8">
      <t>ヨコシマ</t>
    </rPh>
    <rPh sb="11" eb="13">
      <t>バンチ</t>
    </rPh>
    <phoneticPr fontId="2"/>
  </si>
  <si>
    <t>TEL 0296-49-8070</t>
    <phoneticPr fontId="2"/>
  </si>
  <si>
    <t>FAX 0296-49-8071</t>
    <phoneticPr fontId="2"/>
  </si>
  <si>
    <t>茨城（筑西市）</t>
    <rPh sb="0" eb="2">
      <t>イバラキ</t>
    </rPh>
    <rPh sb="3" eb="6">
      <t>チクセイシ</t>
    </rPh>
    <phoneticPr fontId="2"/>
  </si>
  <si>
    <t>08132</t>
    <phoneticPr fontId="2"/>
  </si>
  <si>
    <t>郵便の業務の用に供する施設</t>
    <rPh sb="0" eb="2">
      <t>ユウビン</t>
    </rPh>
    <rPh sb="3" eb="5">
      <t>ギョウム</t>
    </rPh>
    <rPh sb="6" eb="7">
      <t>ヨウ</t>
    </rPh>
    <rPh sb="8" eb="9">
      <t>キョウ</t>
    </rPh>
    <rPh sb="11" eb="13">
      <t>シセツ</t>
    </rPh>
    <phoneticPr fontId="2"/>
  </si>
  <si>
    <t>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t>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1" eb="62">
      <t>ナラ</t>
    </rPh>
    <rPh sb="64" eb="66">
      <t>デンエン</t>
    </rPh>
    <rPh sb="66" eb="68">
      <t>ジュウキョ</t>
    </rPh>
    <rPh sb="68" eb="70">
      <t>チイキ</t>
    </rPh>
    <rPh sb="70" eb="71">
      <t>オヨ</t>
    </rPh>
    <rPh sb="74" eb="76">
      <t>シュウヘン</t>
    </rPh>
    <rPh sb="77" eb="79">
      <t>チイキ</t>
    </rPh>
    <rPh sb="80" eb="82">
      <t>セイサン</t>
    </rPh>
    <rPh sb="85" eb="88">
      <t>ノウサクブツ</t>
    </rPh>
    <rPh sb="89" eb="91">
      <t>ハンバイ</t>
    </rPh>
    <rPh sb="92" eb="93">
      <t>シュ</t>
    </rPh>
    <rPh sb="95" eb="97">
      <t>モクテキ</t>
    </rPh>
    <rPh sb="103" eb="104">
      <t>ノゾ</t>
    </rPh>
    <phoneticPr fontId="2"/>
  </si>
  <si>
    <t>飲食店（次項に掲げるもの並びに田園住居地域及びその周辺の地域で生産された農作物を材料とする料理の提供を主たる目的とするものを除く。）</t>
    <rPh sb="4" eb="5">
      <t>ツギ</t>
    </rPh>
    <rPh sb="7" eb="8">
      <t>カカ</t>
    </rPh>
    <rPh sb="12" eb="13">
      <t>ナラ</t>
    </rPh>
    <rPh sb="15" eb="17">
      <t>デンエン</t>
    </rPh>
    <rPh sb="17" eb="19">
      <t>ジュウキョ</t>
    </rPh>
    <rPh sb="19" eb="21">
      <t>チイキ</t>
    </rPh>
    <rPh sb="21" eb="22">
      <t>オヨ</t>
    </rPh>
    <rPh sb="25" eb="27">
      <t>シュウヘン</t>
    </rPh>
    <rPh sb="28" eb="30">
      <t>チイキ</t>
    </rPh>
    <rPh sb="31" eb="33">
      <t>セイサン</t>
    </rPh>
    <rPh sb="36" eb="39">
      <t>ノウサクモツ</t>
    </rPh>
    <rPh sb="40" eb="42">
      <t>ザイリョウ</t>
    </rPh>
    <rPh sb="45" eb="47">
      <t>リョウリ</t>
    </rPh>
    <rPh sb="48" eb="50">
      <t>テイキョウ</t>
    </rPh>
    <rPh sb="51" eb="52">
      <t>シュ</t>
    </rPh>
    <rPh sb="54" eb="56">
      <t>モクテキ</t>
    </rPh>
    <rPh sb="62" eb="63">
      <t>ノゾ</t>
    </rPh>
    <phoneticPr fontId="2"/>
  </si>
  <si>
    <t>08630</t>
    <phoneticPr fontId="2"/>
  </si>
  <si>
    <t>08640</t>
    <phoneticPr fontId="2"/>
  </si>
  <si>
    <t>08650</t>
    <phoneticPr fontId="2"/>
  </si>
  <si>
    <t>農作物の生産、出荷、処理又は貯蔵に供するもの</t>
    <rPh sb="0" eb="3">
      <t>ノウサクブツ</t>
    </rPh>
    <rPh sb="4" eb="6">
      <t>セイサン</t>
    </rPh>
    <rPh sb="7" eb="9">
      <t>シュッカ</t>
    </rPh>
    <rPh sb="10" eb="12">
      <t>ショリ</t>
    </rPh>
    <rPh sb="12" eb="13">
      <t>マタ</t>
    </rPh>
    <rPh sb="14" eb="16">
      <t>チョゾウ</t>
    </rPh>
    <rPh sb="17" eb="18">
      <t>キョウ</t>
    </rPh>
    <phoneticPr fontId="2"/>
  </si>
  <si>
    <t>農業の生産資材の貯蔵に供するもの</t>
    <rPh sb="0" eb="2">
      <t>ノウギョウ</t>
    </rPh>
    <rPh sb="3" eb="5">
      <t>セイサン</t>
    </rPh>
    <rPh sb="5" eb="7">
      <t>シザイ</t>
    </rPh>
    <rPh sb="8" eb="10">
      <t>チョゾウ</t>
    </rPh>
    <rPh sb="11" eb="12">
      <t>キョウ</t>
    </rPh>
    <phoneticPr fontId="2"/>
  </si>
  <si>
    <t>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t>
    <rPh sb="0" eb="2">
      <t>デンエン</t>
    </rPh>
    <rPh sb="2" eb="4">
      <t>ジュウキョ</t>
    </rPh>
    <rPh sb="4" eb="6">
      <t>チイキ</t>
    </rPh>
    <rPh sb="6" eb="7">
      <t>オヨ</t>
    </rPh>
    <rPh sb="10" eb="12">
      <t>シュウヘン</t>
    </rPh>
    <rPh sb="13" eb="15">
      <t>チイキ</t>
    </rPh>
    <rPh sb="16" eb="18">
      <t>セイサン</t>
    </rPh>
    <rPh sb="21" eb="24">
      <t>ノウサクブツ</t>
    </rPh>
    <rPh sb="25" eb="27">
      <t>ハンバイ</t>
    </rPh>
    <rPh sb="28" eb="29">
      <t>シュ</t>
    </rPh>
    <rPh sb="31" eb="33">
      <t>モクテキ</t>
    </rPh>
    <rPh sb="36" eb="38">
      <t>テンポ</t>
    </rPh>
    <rPh sb="39" eb="41">
      <t>トウガイ</t>
    </rPh>
    <rPh sb="41" eb="44">
      <t>ノウサクブツ</t>
    </rPh>
    <rPh sb="45" eb="47">
      <t>ザイリョウ</t>
    </rPh>
    <rPh sb="50" eb="52">
      <t>リョウリ</t>
    </rPh>
    <rPh sb="53" eb="55">
      <t>テイキョウ</t>
    </rPh>
    <rPh sb="56" eb="57">
      <t>シュ</t>
    </rPh>
    <rPh sb="59" eb="61">
      <t>モクテキ</t>
    </rPh>
    <rPh sb="64" eb="67">
      <t>インショクテン</t>
    </rPh>
    <rPh sb="67" eb="68">
      <t>マタ</t>
    </rPh>
    <rPh sb="69" eb="71">
      <t>ジカ</t>
    </rPh>
    <rPh sb="71" eb="73">
      <t>ハンバイ</t>
    </rPh>
    <rPh sb="77" eb="79">
      <t>ショクヒン</t>
    </rPh>
    <rPh sb="79" eb="82">
      <t>セイゾウギョウ</t>
    </rPh>
    <rPh sb="83" eb="84">
      <t>イトナ</t>
    </rPh>
    <rPh sb="87" eb="88">
      <t>ヤ</t>
    </rPh>
    <rPh sb="89" eb="91">
      <t>コメヤ</t>
    </rPh>
    <rPh sb="92" eb="95">
      <t>トウフヤ</t>
    </rPh>
    <rPh sb="96" eb="98">
      <t>カシ</t>
    </rPh>
    <rPh sb="98" eb="99">
      <t>ヤ</t>
    </rPh>
    <rPh sb="101" eb="102">
      <t>タ</t>
    </rPh>
    <rPh sb="107" eb="108">
      <t>ルイ</t>
    </rPh>
    <rPh sb="113" eb="115">
      <t>トウガイ</t>
    </rPh>
    <rPh sb="115" eb="118">
      <t>ノウサンブツ</t>
    </rPh>
    <rPh sb="119" eb="122">
      <t>ゲンザイリョウ</t>
    </rPh>
    <rPh sb="125" eb="127">
      <t>ショクヒン</t>
    </rPh>
    <rPh sb="128" eb="130">
      <t>セイゾウ</t>
    </rPh>
    <rPh sb="130" eb="131">
      <t>マタ</t>
    </rPh>
    <rPh sb="132" eb="134">
      <t>カコウ</t>
    </rPh>
    <rPh sb="135" eb="137">
      <t>モクテキ</t>
    </rPh>
    <rPh sb="143" eb="144">
      <t>カギ</t>
    </rPh>
    <rPh sb="148" eb="151">
      <t>サギョウバ</t>
    </rPh>
    <rPh sb="152" eb="155">
      <t>ユカメンセキ</t>
    </rPh>
    <rPh sb="156" eb="158">
      <t>ゴウケイ</t>
    </rPh>
    <rPh sb="161" eb="163">
      <t>ヘイホウ</t>
    </rPh>
    <rPh sb="167" eb="169">
      <t>イナイ</t>
    </rPh>
    <rPh sb="173" eb="176">
      <t>ゲンドウキ</t>
    </rPh>
    <rPh sb="177" eb="179">
      <t>シヨウ</t>
    </rPh>
    <rPh sb="181" eb="183">
      <t>バアイ</t>
    </rPh>
    <rPh sb="191" eb="193">
      <t>シュツリョク</t>
    </rPh>
    <rPh sb="203" eb="205">
      <t>イカ</t>
    </rPh>
    <rPh sb="209" eb="210">
      <t>カギ</t>
    </rPh>
    <phoneticPr fontId="2"/>
  </si>
  <si>
    <t>手数料納付</t>
    <rPh sb="0" eb="3">
      <t>テスウリョウ</t>
    </rPh>
    <rPh sb="3" eb="5">
      <t>ノウフ</t>
    </rPh>
    <phoneticPr fontId="2"/>
  </si>
  <si>
    <t>現金</t>
    <rPh sb="0" eb="2">
      <t>ゲンキン</t>
    </rPh>
    <phoneticPr fontId="2"/>
  </si>
  <si>
    <t>振込</t>
    <rPh sb="0" eb="2">
      <t>フリコミ</t>
    </rPh>
    <phoneticPr fontId="2"/>
  </si>
  <si>
    <t>その他（</t>
    <rPh sb="2" eb="3">
      <t>タ</t>
    </rPh>
    <phoneticPr fontId="2"/>
  </si>
  <si>
    <t>建築基準法第21条又は第27条の規定の適用を受けない</t>
    <rPh sb="9" eb="10">
      <t>マタ</t>
    </rPh>
    <rPh sb="22" eb="23">
      <t>ウ</t>
    </rPh>
    <phoneticPr fontId="2"/>
  </si>
  <si>
    <t>耐火建築物</t>
    <rPh sb="0" eb="2">
      <t>タイカ</t>
    </rPh>
    <rPh sb="2" eb="4">
      <t>ケンチク</t>
    </rPh>
    <rPh sb="4" eb="5">
      <t>ブツ</t>
    </rPh>
    <phoneticPr fontId="2"/>
  </si>
  <si>
    <t>【７．建築基準法第61条の規定の適用】</t>
    <rPh sb="3" eb="5">
      <t>ケンチク</t>
    </rPh>
    <rPh sb="5" eb="8">
      <t>キジュンホウ</t>
    </rPh>
    <rPh sb="8" eb="9">
      <t>ダイ</t>
    </rPh>
    <rPh sb="11" eb="12">
      <t>ジョウ</t>
    </rPh>
    <rPh sb="13" eb="15">
      <t>キテイ</t>
    </rPh>
    <rPh sb="16" eb="18">
      <t>テキヨウ</t>
    </rPh>
    <phoneticPr fontId="2"/>
  </si>
  <si>
    <t>準耐火建築物</t>
    <rPh sb="0" eb="1">
      <t>ジュン</t>
    </rPh>
    <rPh sb="1" eb="3">
      <t>タイカ</t>
    </rPh>
    <rPh sb="3" eb="5">
      <t>ケンチク</t>
    </rPh>
    <rPh sb="5" eb="6">
      <t>ブツ</t>
    </rPh>
    <phoneticPr fontId="2"/>
  </si>
  <si>
    <t>建築基準法第61条の規定の適用を受けない</t>
    <rPh sb="16" eb="17">
      <t>ウ</t>
    </rPh>
    <phoneticPr fontId="2"/>
  </si>
  <si>
    <t>※　上段＝材料を記入してください。</t>
    <rPh sb="2" eb="4">
      <t>ジョウダン</t>
    </rPh>
    <rPh sb="5" eb="7">
      <t>ザイリョウ</t>
    </rPh>
    <rPh sb="8" eb="10">
      <t>キニュウ</t>
    </rPh>
    <phoneticPr fontId="2"/>
  </si>
  <si>
    <t>　　 下段＝認定番号を（　　）書きしてください。</t>
    <phoneticPr fontId="2"/>
  </si>
  <si>
    <t>※保護が掛かっていませんので、</t>
    <rPh sb="1" eb="3">
      <t>ホゴ</t>
    </rPh>
    <rPh sb="4" eb="5">
      <t>カ</t>
    </rPh>
    <phoneticPr fontId="2"/>
  </si>
  <si>
    <t>　データを張り付けることができます。</t>
    <rPh sb="5" eb="6">
      <t>ハ</t>
    </rPh>
    <rPh sb="7" eb="8">
      <t>ツ</t>
    </rPh>
    <phoneticPr fontId="2"/>
  </si>
  <si>
    <t>※　この欄には、次のような事柄を記してください。</t>
    <rPh sb="4" eb="5">
      <t>ラン</t>
    </rPh>
    <rPh sb="8" eb="9">
      <t>ツギ</t>
    </rPh>
    <rPh sb="13" eb="15">
      <t>コトガラ</t>
    </rPh>
    <rPh sb="16" eb="17">
      <t>キ</t>
    </rPh>
    <phoneticPr fontId="2"/>
  </si>
  <si>
    <t>　　・直前の建築確認や検査済証の番号、年月日など</t>
    <rPh sb="3" eb="5">
      <t>チョクゼン</t>
    </rPh>
    <rPh sb="6" eb="8">
      <t>ケンチク</t>
    </rPh>
    <rPh sb="8" eb="10">
      <t>カクニン</t>
    </rPh>
    <rPh sb="11" eb="13">
      <t>ケンサ</t>
    </rPh>
    <rPh sb="13" eb="14">
      <t>ズミ</t>
    </rPh>
    <rPh sb="14" eb="15">
      <t>ショウ</t>
    </rPh>
    <rPh sb="16" eb="18">
      <t>バンゴウ</t>
    </rPh>
    <rPh sb="19" eb="22">
      <t>ネンガッピ</t>
    </rPh>
    <phoneticPr fontId="2"/>
  </si>
  <si>
    <t>　　・10㎡以下の申請建築物の概要</t>
    <rPh sb="5" eb="8">
      <t>ヘイベイイカ</t>
    </rPh>
    <rPh sb="9" eb="11">
      <t>シンセイ</t>
    </rPh>
    <rPh sb="11" eb="14">
      <t>ケンチクブツ</t>
    </rPh>
    <rPh sb="15" eb="17">
      <t>ガイヨウ</t>
    </rPh>
    <phoneticPr fontId="2"/>
  </si>
  <si>
    <t>　　 10㎡以下のものは、18欄にその概要を記述してください。</t>
    <rPh sb="6" eb="8">
      <t>イカ</t>
    </rPh>
    <rPh sb="15" eb="16">
      <t>ラン</t>
    </rPh>
    <rPh sb="19" eb="21">
      <t>ガイヨウ</t>
    </rPh>
    <rPh sb="22" eb="24">
      <t>キジュツ</t>
    </rPh>
    <phoneticPr fontId="2"/>
  </si>
  <si>
    <t>Email</t>
    <phoneticPr fontId="2"/>
  </si>
  <si>
    <t>※　３階以上ある場合は、このシートをコピーしてご利用ください。</t>
    <rPh sb="3" eb="6">
      <t>カイイジョウ</t>
    </rPh>
    <rPh sb="8" eb="10">
      <t>バアイ</t>
    </rPh>
    <rPh sb="24" eb="26">
      <t>リヨウ</t>
    </rPh>
    <phoneticPr fontId="2"/>
  </si>
  <si>
    <t>用　　途</t>
    <rPh sb="0" eb="1">
      <t>ヨウ</t>
    </rPh>
    <rPh sb="3" eb="4">
      <t>ト</t>
    </rPh>
    <phoneticPr fontId="2"/>
  </si>
  <si>
    <t>登　録</t>
    <rPh sb="0" eb="1">
      <t>ノボル</t>
    </rPh>
    <rPh sb="2" eb="3">
      <t>ロク</t>
    </rPh>
    <phoneticPr fontId="2"/>
  </si>
  <si>
    <t>工事届</t>
    <rPh sb="0" eb="2">
      <t>コウジ</t>
    </rPh>
    <rPh sb="2" eb="3">
      <t>トドケ</t>
    </rPh>
    <phoneticPr fontId="2"/>
  </si>
  <si>
    <t>用途地域</t>
    <rPh sb="0" eb="2">
      <t>ヨウト</t>
    </rPh>
    <rPh sb="2" eb="4">
      <t>チイキ</t>
    </rPh>
    <phoneticPr fontId="2"/>
  </si>
  <si>
    <t>地域指定なし</t>
    <rPh sb="0" eb="2">
      <t>チイキ</t>
    </rPh>
    <rPh sb="2" eb="4">
      <t>シテイ</t>
    </rPh>
    <phoneticPr fontId="2"/>
  </si>
  <si>
    <t>第一種住居地域</t>
    <rPh sb="0" eb="1">
      <t>ダイ</t>
    </rPh>
    <rPh sb="1" eb="3">
      <t>１シュ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</si>
  <si>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</si>
  <si>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</si>
  <si>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田園住居地域</t>
    <rPh sb="0" eb="2">
      <t>デンエン</t>
    </rPh>
    <rPh sb="2" eb="4">
      <t>ジュウキョ</t>
    </rPh>
    <rPh sb="4" eb="6">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</si>
  <si>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</si>
  <si>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</si>
  <si>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</si>
  <si>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</si>
  <si>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</si>
  <si>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　　敷地面積の大きい区域から順に左詰めで入力してください。</t>
    <rPh sb="2" eb="4">
      <t>シキチ</t>
    </rPh>
    <rPh sb="4" eb="6">
      <t>メンセキ</t>
    </rPh>
    <rPh sb="7" eb="8">
      <t>オオ</t>
    </rPh>
    <rPh sb="10" eb="12">
      <t>クイキ</t>
    </rPh>
    <rPh sb="14" eb="15">
      <t>ジュン</t>
    </rPh>
    <rPh sb="16" eb="17">
      <t>ヒダリ</t>
    </rPh>
    <rPh sb="17" eb="18">
      <t>ツ</t>
    </rPh>
    <rPh sb="20" eb="22">
      <t>ニュウリョク</t>
    </rPh>
    <phoneticPr fontId="2"/>
  </si>
  <si>
    <t>08082</t>
    <phoneticPr fontId="2"/>
  </si>
  <si>
    <t>義務教育学校</t>
    <rPh sb="0" eb="2">
      <t>ギム</t>
    </rPh>
    <rPh sb="2" eb="4">
      <t>キョウイク</t>
    </rPh>
    <rPh sb="4" eb="6">
      <t>ガッコウ</t>
    </rPh>
    <phoneticPr fontId="2"/>
  </si>
  <si>
    <t>中学校又は高等学校又は中等教育学校</t>
    <rPh sb="3" eb="4">
      <t>マタ</t>
    </rPh>
    <rPh sb="9" eb="10">
      <t>マタ</t>
    </rPh>
    <rPh sb="11" eb="13">
      <t>チュウトウ</t>
    </rPh>
    <rPh sb="13" eb="15">
      <t>キョウイク</t>
    </rPh>
    <rPh sb="15" eb="17">
      <t>ガッコウ</t>
    </rPh>
    <phoneticPr fontId="2"/>
  </si>
  <si>
    <t>特別支援学校</t>
    <rPh sb="0" eb="2">
      <t>トクベツ</t>
    </rPh>
    <rPh sb="2" eb="4">
      <t>シエン</t>
    </rPh>
    <rPh sb="4" eb="6">
      <t>ガッコウ</t>
    </rPh>
    <phoneticPr fontId="2"/>
  </si>
  <si>
    <t>幼保連携型認定こども園</t>
    <rPh sb="0" eb="2">
      <t>ヨウホ</t>
    </rPh>
    <rPh sb="2" eb="4">
      <t>レンケイ</t>
    </rPh>
    <rPh sb="4" eb="5">
      <t>カタ</t>
    </rPh>
    <rPh sb="5" eb="7">
      <t>ニンテイ</t>
    </rPh>
    <rPh sb="10" eb="11">
      <t>エン</t>
    </rPh>
    <phoneticPr fontId="2"/>
  </si>
  <si>
    <t>老人ホーム、福祉ホームその他これに類するもの</t>
    <phoneticPr fontId="2"/>
  </si>
  <si>
    <t>08990</t>
    <phoneticPr fontId="2"/>
  </si>
  <si>
    <t>このシートは削除や改編しないでください。</t>
    <rPh sb="6" eb="8">
      <t>サクジョ</t>
    </rPh>
    <rPh sb="9" eb="11">
      <t>カイヘン</t>
    </rPh>
    <phoneticPr fontId="2"/>
  </si>
  <si>
    <t>ＮＫＢＩ事業所</t>
    <rPh sb="4" eb="7">
      <t>ジギョウショ</t>
    </rPh>
    <phoneticPr fontId="2"/>
  </si>
  <si>
    <t>0296-49-8070</t>
    <phoneticPr fontId="2"/>
  </si>
  <si>
    <t>0296-49-8071</t>
    <phoneticPr fontId="2"/>
  </si>
  <si>
    <t>号</t>
    <rPh sb="0" eb="1">
      <t>ゴウ</t>
    </rPh>
    <phoneticPr fontId="2"/>
  </si>
  <si>
    <t>㊟工事監理をしたことを証する写真のことです。</t>
    <rPh sb="1" eb="3">
      <t>コウジ</t>
    </rPh>
    <rPh sb="3" eb="5">
      <t>カンリ</t>
    </rPh>
    <rPh sb="11" eb="12">
      <t>ショウ</t>
    </rPh>
    <rPh sb="14" eb="16">
      <t>シャシン</t>
    </rPh>
    <phoneticPr fontId="2"/>
  </si>
  <si>
    <t>※　担当検査員が予定時刻よりも前に到着した際は、検査員単独で場内に立ち入ることが</t>
    <rPh sb="2" eb="4">
      <t>タントウ</t>
    </rPh>
    <rPh sb="4" eb="7">
      <t>ケンサイン</t>
    </rPh>
    <rPh sb="8" eb="10">
      <t>ヨテイ</t>
    </rPh>
    <rPh sb="10" eb="12">
      <t>ジコク</t>
    </rPh>
    <rPh sb="15" eb="16">
      <t>マエ</t>
    </rPh>
    <rPh sb="17" eb="19">
      <t>トウチャク</t>
    </rPh>
    <rPh sb="21" eb="22">
      <t>サイ</t>
    </rPh>
    <rPh sb="24" eb="27">
      <t>ケンサイン</t>
    </rPh>
    <rPh sb="27" eb="29">
      <t>タンドク</t>
    </rPh>
    <rPh sb="30" eb="32">
      <t>ジョウナイ</t>
    </rPh>
    <rPh sb="33" eb="34">
      <t>タ</t>
    </rPh>
    <rPh sb="35" eb="36">
      <t>イ</t>
    </rPh>
    <phoneticPr fontId="32"/>
  </si>
  <si>
    <t>　　ありますので、ご了承ください。</t>
    <phoneticPr fontId="2"/>
  </si>
  <si>
    <t>※　検査現場に駐車場の確保できないときは予め指定の駐車場をお知らせください。</t>
    <rPh sb="2" eb="4">
      <t>ケンサ</t>
    </rPh>
    <rPh sb="4" eb="6">
      <t>ゲンバ</t>
    </rPh>
    <rPh sb="7" eb="10">
      <t>チュウシャジョウ</t>
    </rPh>
    <rPh sb="11" eb="13">
      <t>カクホ</t>
    </rPh>
    <rPh sb="20" eb="21">
      <t>アラカジ</t>
    </rPh>
    <rPh sb="22" eb="24">
      <t>シテイ</t>
    </rPh>
    <rPh sb="25" eb="28">
      <t>チュウシャジョウ</t>
    </rPh>
    <rPh sb="30" eb="31">
      <t>シ</t>
    </rPh>
    <phoneticPr fontId="32"/>
  </si>
  <si>
    <t>工事写真　（　基礎配筋　　　　　）</t>
    <rPh sb="0" eb="2">
      <t>コウジ</t>
    </rPh>
    <rPh sb="2" eb="4">
      <t>シャシン</t>
    </rPh>
    <rPh sb="7" eb="9">
      <t>キソ</t>
    </rPh>
    <rPh sb="9" eb="11">
      <t>ハイキン</t>
    </rPh>
    <phoneticPr fontId="32"/>
  </si>
  <si>
    <t>【７．工事完了(予定)年月日】</t>
    <rPh sb="8" eb="10">
      <t>ヨテイ</t>
    </rPh>
    <phoneticPr fontId="2"/>
  </si>
  <si>
    <t>において準用する場合を含む。）の規定により、検査を申請します。</t>
    <rPh sb="4" eb="6">
      <t>ジュンヨウ</t>
    </rPh>
    <rPh sb="8" eb="10">
      <t>バアイ</t>
    </rPh>
    <rPh sb="11" eb="12">
      <t>フク</t>
    </rPh>
    <phoneticPr fontId="2"/>
  </si>
  <si>
    <t>　建築基準法第７条第１項又は第７条の２第１項（これらの規定を同法第８７条の４又は第８８条第１項</t>
    <rPh sb="12" eb="13">
      <t>マタ</t>
    </rPh>
    <phoneticPr fontId="2"/>
  </si>
  <si>
    <t>若しくは第２項において準用する場合を含む。）の規定により、検査を申請します。</t>
    <rPh sb="11" eb="13">
      <t>ジュンヨウ</t>
    </rPh>
    <rPh sb="15" eb="17">
      <t>バアイ</t>
    </rPh>
    <rPh sb="18" eb="19">
      <t>フク</t>
    </rPh>
    <phoneticPr fontId="2"/>
  </si>
  <si>
    <t>【ﾛ．特定工程工事終了(予定)年月日】</t>
    <rPh sb="3" eb="5">
      <t>トクテイ</t>
    </rPh>
    <rPh sb="5" eb="7">
      <t>コウテイ</t>
    </rPh>
    <rPh sb="7" eb="9">
      <t>コウジ</t>
    </rPh>
    <rPh sb="9" eb="11">
      <t>シュウリョウ</t>
    </rPh>
    <rPh sb="12" eb="14">
      <t>ヨテイ</t>
    </rPh>
    <rPh sb="15" eb="18">
      <t>ネンガッピ</t>
    </rPh>
    <phoneticPr fontId="2"/>
  </si>
  <si>
    <t>【ｲ．建築基準法施行令第10条各号に掲げる建築物の区分】</t>
    <rPh sb="3" eb="5">
      <t>ケンチク</t>
    </rPh>
    <rPh sb="5" eb="8">
      <t>キジュンホウ</t>
    </rPh>
    <rPh sb="8" eb="10">
      <t>セコウ</t>
    </rPh>
    <rPh sb="10" eb="11">
      <t>レイ</t>
    </rPh>
    <rPh sb="11" eb="12">
      <t>ダイ</t>
    </rPh>
    <rPh sb="14" eb="15">
      <t>ジョウ</t>
    </rPh>
    <rPh sb="15" eb="16">
      <t>カク</t>
    </rPh>
    <rPh sb="16" eb="17">
      <t>ゴウ</t>
    </rPh>
    <rPh sb="18" eb="19">
      <t>カカ</t>
    </rPh>
    <rPh sb="21" eb="24">
      <t>ケンチクブツ</t>
    </rPh>
    <rPh sb="25" eb="27">
      <t>クブン</t>
    </rPh>
    <phoneticPr fontId="2"/>
  </si>
  <si>
    <t>建築基準法第21条第1項ただし書に該当する建築物</t>
    <rPh sb="0" eb="2">
      <t>ケンチク</t>
    </rPh>
    <rPh sb="2" eb="5">
      <t>キジュンホウ</t>
    </rPh>
    <rPh sb="5" eb="6">
      <t>ダイ</t>
    </rPh>
    <rPh sb="8" eb="9">
      <t>ジョウ</t>
    </rPh>
    <rPh sb="9" eb="10">
      <t>ダイ</t>
    </rPh>
    <rPh sb="11" eb="12">
      <t>コウ</t>
    </rPh>
    <rPh sb="15" eb="16">
      <t>ガ</t>
    </rPh>
    <rPh sb="17" eb="19">
      <t>ガイトウ</t>
    </rPh>
    <rPh sb="21" eb="24">
      <t>ケンチクブツ</t>
    </rPh>
    <phoneticPr fontId="2"/>
  </si>
  <si>
    <t>　建築基準法第７条の３第１項又は第７条の４第１項（これらの規定を同法第８７条の４又は第８８条第１項</t>
    <rPh sb="14" eb="15">
      <t>マタ</t>
    </rPh>
    <phoneticPr fontId="2"/>
  </si>
  <si>
    <t>係員氏名</t>
    <rPh sb="0" eb="2">
      <t>カカリイン</t>
    </rPh>
    <rPh sb="2" eb="4">
      <t>シメイ</t>
    </rPh>
    <phoneticPr fontId="2"/>
  </si>
  <si>
    <t xml:space="preserve"> 係員氏名</t>
    <rPh sb="1" eb="3">
      <t>カカリイン</t>
    </rPh>
    <rPh sb="3" eb="5">
      <t>シメイ</t>
    </rPh>
    <phoneticPr fontId="2"/>
  </si>
  <si>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
  </si>
  <si>
    <t>※　当日、検査員による検査があることを関係者の皆様にご伝達願います。</t>
    <rPh sb="2" eb="4">
      <t>トウジツ</t>
    </rPh>
    <rPh sb="5" eb="8">
      <t>ケンサイン</t>
    </rPh>
    <rPh sb="11" eb="13">
      <t>ケンサ</t>
    </rPh>
    <rPh sb="19" eb="21">
      <t>カンケイ</t>
    </rPh>
    <rPh sb="21" eb="22">
      <t>シャ</t>
    </rPh>
    <rPh sb="23" eb="25">
      <t>ミナサマ</t>
    </rPh>
    <rPh sb="27" eb="29">
      <t>デンタツ</t>
    </rPh>
    <rPh sb="29" eb="30">
      <t>ネガ</t>
    </rPh>
    <phoneticPr fontId="32"/>
  </si>
  <si>
    <t>　　　　第三条の七、第三条の十、第六条の三、第十一条の三関係）</t>
    <rPh sb="4" eb="5">
      <t>ダイ</t>
    </rPh>
    <rPh sb="5" eb="7">
      <t>３ジョウ</t>
    </rPh>
    <rPh sb="8" eb="9">
      <t>７</t>
    </rPh>
    <rPh sb="14" eb="15">
      <t>１０</t>
    </rPh>
    <rPh sb="16" eb="17">
      <t>ダイ</t>
    </rPh>
    <rPh sb="17" eb="19">
      <t>６ジョウ</t>
    </rPh>
    <rPh sb="20" eb="21">
      <t>３</t>
    </rPh>
    <rPh sb="22" eb="23">
      <t>ダイ</t>
    </rPh>
    <rPh sb="23" eb="26">
      <t>１１ジョウ</t>
    </rPh>
    <rPh sb="27" eb="28">
      <t>３</t>
    </rPh>
    <rPh sb="28" eb="30">
      <t>カンケイ</t>
    </rPh>
    <phoneticPr fontId="2"/>
  </si>
  <si>
    <t>本申請書は、Excell2007バージョンで作成しています。</t>
    <rPh sb="0" eb="1">
      <t>ホン</t>
    </rPh>
    <rPh sb="1" eb="3">
      <t>シンセイ</t>
    </rPh>
    <rPh sb="3" eb="4">
      <t>ショ</t>
    </rPh>
    <rPh sb="22" eb="24">
      <t>サクセイ</t>
    </rPh>
    <phoneticPr fontId="2"/>
  </si>
  <si>
    <t>必要部数を郵送</t>
    <rPh sb="0" eb="4">
      <t>ヒツヨウブスウ</t>
    </rPh>
    <rPh sb="5" eb="7">
      <t>ユウソウ</t>
    </rPh>
    <phoneticPr fontId="2"/>
  </si>
  <si>
    <t>事業所へ必要部数を持参</t>
    <rPh sb="0" eb="3">
      <t>ジギョウショ</t>
    </rPh>
    <rPh sb="4" eb="8">
      <t>ヒツヨウブスウ</t>
    </rPh>
    <rPh sb="9" eb="11">
      <t>ジサン</t>
    </rPh>
    <phoneticPr fontId="2"/>
  </si>
  <si>
    <t>※　補正図書の提出方法をお知らせください。</t>
    <rPh sb="2" eb="6">
      <t>ホセイトショ</t>
    </rPh>
    <rPh sb="7" eb="11">
      <t>テイシュツホウホウ</t>
    </rPh>
    <rPh sb="13" eb="14">
      <t>シ</t>
    </rPh>
    <phoneticPr fontId="2"/>
  </si>
  <si>
    <t>※　申請図書の当初の提出方法をお知らせください。</t>
    <rPh sb="2" eb="6">
      <t>シンセイトショ</t>
    </rPh>
    <rPh sb="7" eb="9">
      <t>トウショ</t>
    </rPh>
    <rPh sb="10" eb="14">
      <t>テイシュツホウホウ</t>
    </rPh>
    <rPh sb="16" eb="17">
      <t>シ</t>
    </rPh>
    <phoneticPr fontId="2"/>
  </si>
  <si>
    <t>補正図書の電子データをメール送信</t>
    <rPh sb="0" eb="4">
      <t>ホセイトショ</t>
    </rPh>
    <rPh sb="5" eb="7">
      <t>デンシ</t>
    </rPh>
    <rPh sb="14" eb="16">
      <t>ソウシン</t>
    </rPh>
    <phoneticPr fontId="2"/>
  </si>
  <si>
    <t>構造</t>
    <rPh sb="0" eb="2">
      <t>コウゾウ</t>
    </rPh>
    <phoneticPr fontId="2"/>
  </si>
  <si>
    <t>木造（枠組壁工法）</t>
    <rPh sb="0" eb="2">
      <t>モクゾウ</t>
    </rPh>
    <rPh sb="3" eb="5">
      <t>ワクグ</t>
    </rPh>
    <rPh sb="5" eb="8">
      <t>カベコウホウ</t>
    </rPh>
    <phoneticPr fontId="2"/>
  </si>
  <si>
    <t>軽量鉄骨造</t>
    <rPh sb="0" eb="5">
      <t>ケイリョウテッコツゾウ</t>
    </rPh>
    <phoneticPr fontId="2"/>
  </si>
  <si>
    <t>鉄　骨　造</t>
    <rPh sb="0" eb="1">
      <t>テツ</t>
    </rPh>
    <rPh sb="2" eb="3">
      <t>ホネ</t>
    </rPh>
    <rPh sb="4" eb="5">
      <t>ゾウ</t>
    </rPh>
    <phoneticPr fontId="2"/>
  </si>
  <si>
    <t>木　　　造</t>
    <rPh sb="0" eb="1">
      <t>キ</t>
    </rPh>
    <rPh sb="4" eb="5">
      <t>ゾウ</t>
    </rPh>
    <phoneticPr fontId="2"/>
  </si>
  <si>
    <t>鉄筋コンクリート造</t>
    <rPh sb="0" eb="2">
      <t>テッキン</t>
    </rPh>
    <rPh sb="8" eb="9">
      <t>ゾウ</t>
    </rPh>
    <phoneticPr fontId="2"/>
  </si>
  <si>
    <t>鉄骨鉄筋コンクリート造</t>
    <rPh sb="0" eb="4">
      <t>テッコツテッキン</t>
    </rPh>
    <rPh sb="10" eb="11">
      <t>ゾウ</t>
    </rPh>
    <phoneticPr fontId="2"/>
  </si>
  <si>
    <t>補強コンクリートブロック造</t>
    <rPh sb="0" eb="2">
      <t>ホキョウ</t>
    </rPh>
    <rPh sb="12" eb="13">
      <t>ゾウ</t>
    </rPh>
    <phoneticPr fontId="2"/>
  </si>
  <si>
    <t>組　積　造</t>
    <rPh sb="0" eb="1">
      <t>クミ</t>
    </rPh>
    <rPh sb="2" eb="3">
      <t>セキ</t>
    </rPh>
    <rPh sb="4" eb="5">
      <t>ゾウ</t>
    </rPh>
    <phoneticPr fontId="2"/>
  </si>
  <si>
    <t>壁式鉄筋コンクリート造</t>
    <rPh sb="0" eb="2">
      <t>カベシキ</t>
    </rPh>
    <rPh sb="2" eb="4">
      <t>テッキン</t>
    </rPh>
    <rPh sb="10" eb="11">
      <t>ゾウ</t>
    </rPh>
    <phoneticPr fontId="2"/>
  </si>
  <si>
    <t>木造（木質プレハブ工法）</t>
    <rPh sb="0" eb="2">
      <t>モクゾウ</t>
    </rPh>
    <rPh sb="3" eb="5">
      <t>モクシツ</t>
    </rPh>
    <rPh sb="9" eb="11">
      <t>コウホウ</t>
    </rPh>
    <phoneticPr fontId="2"/>
  </si>
  <si>
    <t>薄板軽量形鋼造</t>
    <rPh sb="0" eb="2">
      <t>ウスイタ</t>
    </rPh>
    <rPh sb="2" eb="4">
      <t>ケイリョウ</t>
    </rPh>
    <rPh sb="4" eb="5">
      <t>ガタ</t>
    </rPh>
    <rPh sb="5" eb="6">
      <t>コウ</t>
    </rPh>
    <rPh sb="6" eb="7">
      <t>ヅクリ</t>
    </rPh>
    <phoneticPr fontId="2"/>
  </si>
  <si>
    <t>アルミニウム合金造</t>
    <rPh sb="6" eb="9">
      <t>ゴウキンゾウ</t>
    </rPh>
    <phoneticPr fontId="2"/>
  </si>
  <si>
    <t>木造（丸太組構法）</t>
    <rPh sb="0" eb="2">
      <t>モクゾウ</t>
    </rPh>
    <rPh sb="3" eb="8">
      <t>マルタグミコウホウ</t>
    </rPh>
    <phoneticPr fontId="2"/>
  </si>
  <si>
    <t>膜　構　造</t>
    <rPh sb="0" eb="1">
      <t>マク</t>
    </rPh>
    <rPh sb="2" eb="3">
      <t>カマエ</t>
    </rPh>
    <rPh sb="4" eb="5">
      <t>ゾウ</t>
    </rPh>
    <phoneticPr fontId="2"/>
  </si>
  <si>
    <t>鉄筋コンクリート組積造</t>
    <rPh sb="0" eb="2">
      <t>テッキン</t>
    </rPh>
    <rPh sb="8" eb="11">
      <t>ソセキゾウ</t>
    </rPh>
    <phoneticPr fontId="2"/>
  </si>
  <si>
    <t>一種低層住居専用</t>
    <rPh sb="0" eb="2">
      <t>１シュ</t>
    </rPh>
    <rPh sb="2" eb="4">
      <t>テイソウ</t>
    </rPh>
    <rPh sb="4" eb="6">
      <t>ジュウキョ</t>
    </rPh>
    <rPh sb="6" eb="8">
      <t>センヨウ</t>
    </rPh>
    <phoneticPr fontId="2"/>
  </si>
  <si>
    <t>二種低層住居専用</t>
    <rPh sb="0" eb="1">
      <t>２</t>
    </rPh>
    <rPh sb="1" eb="2">
      <t>シュ</t>
    </rPh>
    <rPh sb="2" eb="4">
      <t>テイソウ</t>
    </rPh>
    <rPh sb="4" eb="6">
      <t>ジュウキョ</t>
    </rPh>
    <rPh sb="6" eb="8">
      <t>センヨウ</t>
    </rPh>
    <phoneticPr fontId="2"/>
  </si>
  <si>
    <t>一種中高層住居専用</t>
    <rPh sb="0" eb="2">
      <t>１シュ</t>
    </rPh>
    <rPh sb="2" eb="4">
      <t>チュウコウ</t>
    </rPh>
    <rPh sb="5" eb="7">
      <t>ジュウキョ</t>
    </rPh>
    <rPh sb="7" eb="9">
      <t>センヨウ</t>
    </rPh>
    <phoneticPr fontId="2"/>
  </si>
  <si>
    <t>二種中高層住居専用</t>
    <rPh sb="0" eb="1">
      <t>２</t>
    </rPh>
    <rPh sb="1" eb="2">
      <t>シュ</t>
    </rPh>
    <rPh sb="2" eb="4">
      <t>チュウコウ</t>
    </rPh>
    <rPh sb="5" eb="7">
      <t>ジュウキョ</t>
    </rPh>
    <rPh sb="7" eb="9">
      <t>センヨウ</t>
    </rPh>
    <phoneticPr fontId="2"/>
  </si>
  <si>
    <t>窓口で直接受け取り</t>
    <rPh sb="0" eb="2">
      <t>マドグチ</t>
    </rPh>
    <rPh sb="3" eb="6">
      <t>チョクセツウ</t>
    </rPh>
    <rPh sb="7" eb="8">
      <t>ト</t>
    </rPh>
    <phoneticPr fontId="2"/>
  </si>
  <si>
    <t>確認済証の　受領方法</t>
    <rPh sb="0" eb="4">
      <t>カクニンズミショウ</t>
    </rPh>
    <rPh sb="6" eb="10">
      <t>ジュリョウホウホウ</t>
    </rPh>
    <phoneticPr fontId="2"/>
  </si>
  <si>
    <t>補正図書を郵送</t>
    <rPh sb="0" eb="4">
      <t>ホセイトショ</t>
    </rPh>
    <rPh sb="5" eb="7">
      <t>ユウソウ</t>
    </rPh>
    <phoneticPr fontId="2"/>
  </si>
  <si>
    <t>補正図書を事業所へ持参</t>
    <rPh sb="0" eb="4">
      <t>ホセイトショ</t>
    </rPh>
    <rPh sb="5" eb="8">
      <t>ジギョウショ</t>
    </rPh>
    <rPh sb="9" eb="11">
      <t>ジサン</t>
    </rPh>
    <phoneticPr fontId="2"/>
  </si>
  <si>
    <t>代理者</t>
    <rPh sb="0" eb="3">
      <t>ダイリシャ</t>
    </rPh>
    <phoneticPr fontId="2"/>
  </si>
  <si>
    <t>※　ご連絡に必要です。　Ｆａｘ番号またはメールアドレスを入力してください。</t>
    <rPh sb="3" eb="5">
      <t>レンラク</t>
    </rPh>
    <rPh sb="6" eb="8">
      <t>ヒツヨウ</t>
    </rPh>
    <rPh sb="15" eb="17">
      <t>バンゴウ</t>
    </rPh>
    <rPh sb="28" eb="30">
      <t>ニュウリョク</t>
    </rPh>
    <phoneticPr fontId="2"/>
  </si>
  <si>
    <t>【1.着工及び工事完了の予定期日】</t>
    <rPh sb="3" eb="5">
      <t>チャッコウ</t>
    </rPh>
    <rPh sb="5" eb="6">
      <t>オヨ</t>
    </rPh>
    <rPh sb="7" eb="11">
      <t>コウジカンリョウ</t>
    </rPh>
    <rPh sb="12" eb="16">
      <t>ヨテイキジツ</t>
    </rPh>
    <phoneticPr fontId="2"/>
  </si>
  <si>
    <t>【ｲ.着工予定期日】</t>
    <rPh sb="3" eb="9">
      <t>チャッコウヨテイキジツ</t>
    </rPh>
    <phoneticPr fontId="2"/>
  </si>
  <si>
    <t>令和</t>
    <rPh sb="0" eb="2">
      <t>レイワ</t>
    </rPh>
    <phoneticPr fontId="2"/>
  </si>
  <si>
    <t>【ﾛ.工事完了予定期日】</t>
    <rPh sb="3" eb="7">
      <t>コウジカンリョウ</t>
    </rPh>
    <rPh sb="7" eb="9">
      <t>ヨテイ</t>
    </rPh>
    <rPh sb="9" eb="11">
      <t>キジツ</t>
    </rPh>
    <phoneticPr fontId="2"/>
  </si>
  <si>
    <t>【2.建築主】</t>
    <phoneticPr fontId="2"/>
  </si>
  <si>
    <t>【ｲ.建築主の種別】</t>
    <rPh sb="3" eb="6">
      <t>ケンチクヌシ</t>
    </rPh>
    <rPh sb="7" eb="9">
      <t>シュベツ</t>
    </rPh>
    <phoneticPr fontId="2"/>
  </si>
  <si>
    <t>(1)  1,000万円以下</t>
    <rPh sb="10" eb="14">
      <t>マンエンイカ</t>
    </rPh>
    <phoneticPr fontId="2"/>
  </si>
  <si>
    <t>(2)  1,000万円超～3,000万円以下</t>
    <rPh sb="10" eb="12">
      <t>マンエン</t>
    </rPh>
    <rPh sb="12" eb="13">
      <t>チョウ</t>
    </rPh>
    <rPh sb="19" eb="23">
      <t>マンエンイカ</t>
    </rPh>
    <phoneticPr fontId="2"/>
  </si>
  <si>
    <t>(3)  3,000万円超～1億円以下</t>
    <rPh sb="10" eb="12">
      <t>マンエン</t>
    </rPh>
    <rPh sb="12" eb="13">
      <t>チョウ</t>
    </rPh>
    <rPh sb="15" eb="16">
      <t>オク</t>
    </rPh>
    <rPh sb="16" eb="17">
      <t>エン</t>
    </rPh>
    <rPh sb="17" eb="19">
      <t>イカ</t>
    </rPh>
    <phoneticPr fontId="2"/>
  </si>
  <si>
    <t>(4)  1億円超～10億円以下</t>
    <rPh sb="6" eb="7">
      <t>オク</t>
    </rPh>
    <rPh sb="7" eb="8">
      <t>エン</t>
    </rPh>
    <rPh sb="8" eb="9">
      <t>チョウ</t>
    </rPh>
    <rPh sb="12" eb="16">
      <t>オクエンイカ</t>
    </rPh>
    <phoneticPr fontId="2"/>
  </si>
  <si>
    <t>(5)  10億円超</t>
    <rPh sb="8" eb="9">
      <t>エン</t>
    </rPh>
    <rPh sb="9" eb="10">
      <t>チョウ</t>
    </rPh>
    <phoneticPr fontId="2"/>
  </si>
  <si>
    <t>【3.敷地の位置】</t>
    <phoneticPr fontId="2"/>
  </si>
  <si>
    <t>※　該当する項目の先頭をクリックし「■」を選択してください。</t>
    <rPh sb="2" eb="4">
      <t>ガイトウ</t>
    </rPh>
    <rPh sb="6" eb="8">
      <t>コウモク</t>
    </rPh>
    <rPh sb="9" eb="11">
      <t>セントウ</t>
    </rPh>
    <rPh sb="21" eb="23">
      <t>センタク</t>
    </rPh>
    <phoneticPr fontId="2"/>
  </si>
  <si>
    <t>多用途</t>
    <rPh sb="0" eb="3">
      <t>タヨウト</t>
    </rPh>
    <phoneticPr fontId="2"/>
  </si>
  <si>
    <t>【ﾆ.工事の予定期間</t>
    <rPh sb="6" eb="10">
      <t>ヨテイキカン</t>
    </rPh>
    <phoneticPr fontId="2"/>
  </si>
  <si>
    <t>月間</t>
    <rPh sb="0" eb="2">
      <t>ゲツカン</t>
    </rPh>
    <phoneticPr fontId="2"/>
  </si>
  <si>
    <t>【ﾍ.建築工事費予定額】</t>
    <phoneticPr fontId="2"/>
  </si>
  <si>
    <t xml:space="preserve">【ﾊ.新設住宅の資金】  </t>
    <rPh sb="3" eb="5">
      <t>シンセツ</t>
    </rPh>
    <rPh sb="5" eb="7">
      <t>ジュウタク</t>
    </rPh>
    <phoneticPr fontId="2"/>
  </si>
  <si>
    <t>(1) 民間資金住宅</t>
    <rPh sb="8" eb="10">
      <t>ジュウタク</t>
    </rPh>
    <phoneticPr fontId="2"/>
  </si>
  <si>
    <t>(2) 公営住宅</t>
    <rPh sb="6" eb="8">
      <t>ジュウタク</t>
    </rPh>
    <phoneticPr fontId="2"/>
  </si>
  <si>
    <t>(3) 住宅金融支援機構住宅</t>
    <rPh sb="4" eb="6">
      <t>ジュウタク</t>
    </rPh>
    <rPh sb="8" eb="10">
      <t>シエン</t>
    </rPh>
    <rPh sb="10" eb="12">
      <t>キコウ</t>
    </rPh>
    <rPh sb="12" eb="14">
      <t>ジュウタク</t>
    </rPh>
    <phoneticPr fontId="2"/>
  </si>
  <si>
    <t>(4) 都市再生機構住宅</t>
    <rPh sb="4" eb="6">
      <t>トシ</t>
    </rPh>
    <rPh sb="6" eb="8">
      <t>サイセイ</t>
    </rPh>
    <rPh sb="8" eb="10">
      <t>キコウ</t>
    </rPh>
    <rPh sb="10" eb="12">
      <t>ジュウタク</t>
    </rPh>
    <phoneticPr fontId="2"/>
  </si>
  <si>
    <t xml:space="preserve">【ﾆ.住宅の建築工法】 </t>
    <rPh sb="3" eb="5">
      <t>ジュウタク</t>
    </rPh>
    <phoneticPr fontId="2"/>
  </si>
  <si>
    <t>【ﾎ.住宅の種類】</t>
    <rPh sb="3" eb="5">
      <t>ジュウタク</t>
    </rPh>
    <phoneticPr fontId="2"/>
  </si>
  <si>
    <t>【ﾍ.住宅の建て方】</t>
    <rPh sb="3" eb="5">
      <t>ジュウタク</t>
    </rPh>
    <rPh sb="6" eb="7">
      <t>タ</t>
    </rPh>
    <rPh sb="8" eb="9">
      <t>カタ</t>
    </rPh>
    <phoneticPr fontId="2"/>
  </si>
  <si>
    <t>(1) 一戸建住宅</t>
    <rPh sb="4" eb="6">
      <t>イッコ</t>
    </rPh>
    <rPh sb="6" eb="7">
      <t>ダテ</t>
    </rPh>
    <rPh sb="7" eb="9">
      <t>ジュウタク</t>
    </rPh>
    <phoneticPr fontId="2"/>
  </si>
  <si>
    <t>(2) 長屋建住宅</t>
    <rPh sb="4" eb="6">
      <t>ナガヤ</t>
    </rPh>
    <rPh sb="6" eb="7">
      <t>ダテ</t>
    </rPh>
    <rPh sb="7" eb="9">
      <t>ジュウタク</t>
    </rPh>
    <phoneticPr fontId="2"/>
  </si>
  <si>
    <t>(3) 共同建住宅</t>
    <rPh sb="4" eb="6">
      <t>キョウドウ</t>
    </rPh>
    <rPh sb="6" eb="7">
      <t>タ</t>
    </rPh>
    <phoneticPr fontId="2"/>
  </si>
  <si>
    <t>戸）</t>
    <rPh sb="0" eb="1">
      <t>コ</t>
    </rPh>
    <phoneticPr fontId="2"/>
  </si>
  <si>
    <t>※　下のセルで選択してください。選択したものが自動で入力されます。</t>
    <rPh sb="2" eb="3">
      <t>シタ</t>
    </rPh>
    <rPh sb="7" eb="9">
      <t>センタク</t>
    </rPh>
    <rPh sb="16" eb="18">
      <t>センタク</t>
    </rPh>
    <rPh sb="23" eb="25">
      <t>ジドウ</t>
    </rPh>
    <rPh sb="26" eb="28">
      <t>ニュウリョク</t>
    </rPh>
    <phoneticPr fontId="2"/>
  </si>
  <si>
    <t>※　2～6は該当する項目の先頭をクリックし「■」を選択してください。</t>
    <rPh sb="6" eb="8">
      <t>ガイトウ</t>
    </rPh>
    <rPh sb="10" eb="12">
      <t>コウモク</t>
    </rPh>
    <rPh sb="13" eb="15">
      <t>セントウ</t>
    </rPh>
    <rPh sb="25" eb="27">
      <t>センタク</t>
    </rPh>
    <phoneticPr fontId="2"/>
  </si>
  <si>
    <t>※　押印は必須事項ではありません。</t>
    <rPh sb="2" eb="4">
      <t>オウイン</t>
    </rPh>
    <rPh sb="5" eb="7">
      <t>ヒッス</t>
    </rPh>
    <rPh sb="7" eb="9">
      <t>ジコウ</t>
    </rPh>
    <phoneticPr fontId="2"/>
  </si>
  <si>
    <t>※　棟ごとの工事期間を入力してください。</t>
    <rPh sb="2" eb="3">
      <t>ムネ</t>
    </rPh>
    <rPh sb="6" eb="10">
      <t>コウジキカン</t>
    </rPh>
    <rPh sb="11" eb="13">
      <t>ニュウリョク</t>
    </rPh>
    <phoneticPr fontId="2"/>
  </si>
  <si>
    <t>国道</t>
    <rPh sb="0" eb="2">
      <t>コクドウ</t>
    </rPh>
    <phoneticPr fontId="2"/>
  </si>
  <si>
    <t>県道</t>
    <rPh sb="0" eb="2">
      <t>ケンドウ</t>
    </rPh>
    <phoneticPr fontId="2"/>
  </si>
  <si>
    <t>市道</t>
    <rPh sb="0" eb="2">
      <t>シドウ</t>
    </rPh>
    <phoneticPr fontId="2"/>
  </si>
  <si>
    <t>町道</t>
    <rPh sb="0" eb="2">
      <t>チョウドウ</t>
    </rPh>
    <phoneticPr fontId="2"/>
  </si>
  <si>
    <t>村道</t>
    <rPh sb="0" eb="2">
      <t>ソンドウ</t>
    </rPh>
    <phoneticPr fontId="2"/>
  </si>
  <si>
    <t>私道</t>
    <rPh sb="0" eb="2">
      <t>シドウ</t>
    </rPh>
    <phoneticPr fontId="2"/>
  </si>
  <si>
    <t>道路法認定外道路</t>
    <rPh sb="0" eb="2">
      <t>ドウロ</t>
    </rPh>
    <rPh sb="2" eb="3">
      <t>ホウ</t>
    </rPh>
    <rPh sb="3" eb="5">
      <t>ニンテイ</t>
    </rPh>
    <rPh sb="5" eb="6">
      <t>ガイ</t>
    </rPh>
    <rPh sb="6" eb="8">
      <t>ドウロ</t>
    </rPh>
    <phoneticPr fontId="2"/>
  </si>
  <si>
    <t>４．今回の申請地での建築行為について行政庁と打ち合わせした事項</t>
    <rPh sb="2" eb="4">
      <t>コンカイ</t>
    </rPh>
    <rPh sb="5" eb="7">
      <t>シンセイ</t>
    </rPh>
    <rPh sb="7" eb="8">
      <t>チ</t>
    </rPh>
    <rPh sb="10" eb="12">
      <t>ケンチク</t>
    </rPh>
    <rPh sb="12" eb="14">
      <t>コウイ</t>
    </rPh>
    <rPh sb="18" eb="21">
      <t>ギョウセイチョウ</t>
    </rPh>
    <rPh sb="22" eb="23">
      <t>ウ</t>
    </rPh>
    <rPh sb="24" eb="25">
      <t>ア</t>
    </rPh>
    <rPh sb="29" eb="31">
      <t>ジコウ</t>
    </rPh>
    <phoneticPr fontId="2"/>
  </si>
  <si>
    <t>３．その他の法令、条例等について</t>
    <rPh sb="4" eb="5">
      <t>タ</t>
    </rPh>
    <rPh sb="6" eb="8">
      <t>ホウレイ</t>
    </rPh>
    <rPh sb="9" eb="12">
      <t>ジョウレイトウ</t>
    </rPh>
    <phoneticPr fontId="2"/>
  </si>
  <si>
    <t>５．その他、必要事項</t>
    <rPh sb="4" eb="5">
      <t>タ</t>
    </rPh>
    <rPh sb="6" eb="8">
      <t>ヒツヨウ</t>
    </rPh>
    <rPh sb="8" eb="10">
      <t>ジコウ</t>
    </rPh>
    <phoneticPr fontId="2"/>
  </si>
  <si>
    <t>２．敷地に接する道路について</t>
    <rPh sb="2" eb="4">
      <t>シキチ</t>
    </rPh>
    <rPh sb="5" eb="6">
      <t>セッ</t>
    </rPh>
    <rPh sb="8" eb="10">
      <t>ドウロ</t>
    </rPh>
    <phoneticPr fontId="2"/>
  </si>
  <si>
    <t>所有権</t>
    <rPh sb="0" eb="3">
      <t>ショユウケン</t>
    </rPh>
    <phoneticPr fontId="2"/>
  </si>
  <si>
    <t>賃借権</t>
    <rPh sb="0" eb="3">
      <t>チンシャクケン</t>
    </rPh>
    <phoneticPr fontId="2"/>
  </si>
  <si>
    <t>使用貸借権</t>
    <rPh sb="0" eb="5">
      <t>シヨウタイシャクケン</t>
    </rPh>
    <phoneticPr fontId="2"/>
  </si>
  <si>
    <t>その他（</t>
    <rPh sb="2" eb="3">
      <t>タ</t>
    </rPh>
    <phoneticPr fontId="2"/>
  </si>
  <si>
    <t>）</t>
    <phoneticPr fontId="2"/>
  </si>
  <si>
    <t>該当なし</t>
    <rPh sb="0" eb="2">
      <t>ガイトウ</t>
    </rPh>
    <phoneticPr fontId="2"/>
  </si>
  <si>
    <t>隣地の承諾あり</t>
    <rPh sb="0" eb="2">
      <t>リンチ</t>
    </rPh>
    <rPh sb="3" eb="5">
      <t>ショウダク</t>
    </rPh>
    <phoneticPr fontId="2"/>
  </si>
  <si>
    <t>着工までに隣地の承諾を得る</t>
    <rPh sb="0" eb="2">
      <t>チャッコウ</t>
    </rPh>
    <rPh sb="5" eb="7">
      <t>リンチ</t>
    </rPh>
    <rPh sb="8" eb="10">
      <t>ショウダク</t>
    </rPh>
    <rPh sb="11" eb="12">
      <t>エ</t>
    </rPh>
    <phoneticPr fontId="2"/>
  </si>
  <si>
    <t>（</t>
    <phoneticPr fontId="2"/>
  </si>
  <si>
    <t>着工までに許可や承諾を得る</t>
    <rPh sb="0" eb="2">
      <t>チャッコウ</t>
    </rPh>
    <rPh sb="5" eb="7">
      <t>キョカ</t>
    </rPh>
    <rPh sb="8" eb="10">
      <t>ショウダク</t>
    </rPh>
    <rPh sb="11" eb="12">
      <t>エ</t>
    </rPh>
    <phoneticPr fontId="2"/>
  </si>
  <si>
    <t>放流先の許可または承認あり</t>
    <rPh sb="0" eb="3">
      <t>ホウリュウサキ</t>
    </rPh>
    <rPh sb="4" eb="6">
      <t>キョカ</t>
    </rPh>
    <rPh sb="9" eb="11">
      <t>ショウニン</t>
    </rPh>
    <phoneticPr fontId="2"/>
  </si>
  <si>
    <t>次の権利を有している</t>
    <rPh sb="0" eb="1">
      <t>ツギ</t>
    </rPh>
    <rPh sb="2" eb="4">
      <t>ケンリ</t>
    </rPh>
    <rPh sb="5" eb="6">
      <t>ユウ</t>
    </rPh>
    <phoneticPr fontId="2"/>
  </si>
  <si>
    <t>　　　　給排水管や送電線が隣地を経由していませんか？</t>
    <rPh sb="4" eb="8">
      <t>キュウハイスイカン</t>
    </rPh>
    <rPh sb="9" eb="12">
      <t>ソウデンセン</t>
    </rPh>
    <rPh sb="13" eb="15">
      <t>リンチ</t>
    </rPh>
    <rPh sb="16" eb="18">
      <t>ケイユ</t>
    </rPh>
    <phoneticPr fontId="2"/>
  </si>
  <si>
    <t>更地である。</t>
    <rPh sb="0" eb="2">
      <t>サラチ</t>
    </rPh>
    <phoneticPr fontId="2"/>
  </si>
  <si>
    <t>除却工事が完了し、別途届出済みである。</t>
    <rPh sb="0" eb="4">
      <t>ジョキャクコウジ</t>
    </rPh>
    <rPh sb="5" eb="7">
      <t>カンリョウ</t>
    </rPh>
    <rPh sb="9" eb="11">
      <t>ベット</t>
    </rPh>
    <rPh sb="11" eb="14">
      <t>トドケデズ</t>
    </rPh>
    <phoneticPr fontId="2"/>
  </si>
  <si>
    <t>既存建築物があり、配置図に図示のとおり。</t>
    <rPh sb="0" eb="5">
      <t>キソンケンチクブツ</t>
    </rPh>
    <rPh sb="9" eb="12">
      <t>ハイチズ</t>
    </rPh>
    <rPh sb="13" eb="15">
      <t>ズシ</t>
    </rPh>
    <phoneticPr fontId="2"/>
  </si>
  <si>
    <t>新設するので、図示した。</t>
    <rPh sb="0" eb="2">
      <t>シンセツ</t>
    </rPh>
    <rPh sb="7" eb="9">
      <t>ズシ</t>
    </rPh>
    <phoneticPr fontId="2"/>
  </si>
  <si>
    <t>既存のものがあるので、図示した。</t>
    <rPh sb="0" eb="2">
      <t>キソン</t>
    </rPh>
    <rPh sb="11" eb="13">
      <t>ズシ</t>
    </rPh>
    <phoneticPr fontId="2"/>
  </si>
  <si>
    <t>Q.２　申請地内の門・塀及び構造物について　（複数回答可）</t>
    <rPh sb="4" eb="6">
      <t>シンセイ</t>
    </rPh>
    <rPh sb="6" eb="7">
      <t>チ</t>
    </rPh>
    <rPh sb="7" eb="8">
      <t>ナイ</t>
    </rPh>
    <rPh sb="9" eb="10">
      <t>モン</t>
    </rPh>
    <rPh sb="11" eb="12">
      <t>ヘイ</t>
    </rPh>
    <rPh sb="12" eb="13">
      <t>オヨ</t>
    </rPh>
    <rPh sb="14" eb="17">
      <t>コウゾウブツ</t>
    </rPh>
    <phoneticPr fontId="2"/>
  </si>
  <si>
    <t>Q.１　申請地の既存建築物について　（複数回答可）</t>
    <rPh sb="4" eb="6">
      <t>シンセイ</t>
    </rPh>
    <rPh sb="6" eb="7">
      <t>チ</t>
    </rPh>
    <rPh sb="8" eb="13">
      <t>キソンケンチクブツ</t>
    </rPh>
    <phoneticPr fontId="2"/>
  </si>
  <si>
    <t>道路後退が不十分なものがあり、今回の工事で是正する。配置図に図示した。</t>
    <rPh sb="0" eb="4">
      <t>ドウロコウタイ</t>
    </rPh>
    <rPh sb="5" eb="8">
      <t>フジュウブン</t>
    </rPh>
    <rPh sb="15" eb="17">
      <t>コンカイ</t>
    </rPh>
    <rPh sb="18" eb="20">
      <t>コウジ</t>
    </rPh>
    <rPh sb="21" eb="23">
      <t>ゼセイ</t>
    </rPh>
    <rPh sb="26" eb="29">
      <t>ハイチズ</t>
    </rPh>
    <rPh sb="30" eb="32">
      <t>ズシ</t>
    </rPh>
    <phoneticPr fontId="2"/>
  </si>
  <si>
    <t>仕様基準に合わないものがあり、除却や改修をする。配置図に図示した。</t>
    <rPh sb="0" eb="2">
      <t>シヨウ</t>
    </rPh>
    <rPh sb="2" eb="4">
      <t>キジュン</t>
    </rPh>
    <rPh sb="5" eb="6">
      <t>ア</t>
    </rPh>
    <rPh sb="15" eb="17">
      <t>ジョキャク</t>
    </rPh>
    <rPh sb="18" eb="20">
      <t>カイシュウ</t>
    </rPh>
    <rPh sb="24" eb="27">
      <t>ハイチズ</t>
    </rPh>
    <rPh sb="28" eb="30">
      <t>ズシ</t>
    </rPh>
    <phoneticPr fontId="2"/>
  </si>
  <si>
    <t>仕様基準に合わないものがあるが、構造安全上支障ないと判断し、配置図に図示した。</t>
    <rPh sb="0" eb="2">
      <t>シヨウ</t>
    </rPh>
    <rPh sb="2" eb="4">
      <t>キジュン</t>
    </rPh>
    <rPh sb="5" eb="6">
      <t>ア</t>
    </rPh>
    <rPh sb="16" eb="21">
      <t>コウゾウアンゼンジョウ</t>
    </rPh>
    <rPh sb="21" eb="23">
      <t>シショウ</t>
    </rPh>
    <rPh sb="26" eb="28">
      <t>ハンダン</t>
    </rPh>
    <rPh sb="30" eb="33">
      <t>ハイチズ</t>
    </rPh>
    <rPh sb="34" eb="36">
      <t>ズシ</t>
    </rPh>
    <phoneticPr fontId="2"/>
  </si>
  <si>
    <t>Q.３　法４２条第２項道路について　（複数回答可）</t>
    <rPh sb="4" eb="5">
      <t>ホウ</t>
    </rPh>
    <rPh sb="7" eb="9">
      <t>ジョウダイ</t>
    </rPh>
    <rPh sb="10" eb="13">
      <t>コウドウロ</t>
    </rPh>
    <phoneticPr fontId="2"/>
  </si>
  <si>
    <t>道路後退済である。</t>
    <rPh sb="0" eb="4">
      <t>ドウロコウタイ</t>
    </rPh>
    <rPh sb="4" eb="5">
      <t>スミ</t>
    </rPh>
    <phoneticPr fontId="2"/>
  </si>
  <si>
    <t>Q.４　申請する敷地と建築主の権利関係は？　（複数回答可）</t>
    <rPh sb="4" eb="6">
      <t>シンセイ</t>
    </rPh>
    <rPh sb="8" eb="10">
      <t>シキチ</t>
    </rPh>
    <rPh sb="11" eb="14">
      <t>ケンチクヌシ</t>
    </rPh>
    <rPh sb="15" eb="19">
      <t>ケンリカンケイ</t>
    </rPh>
    <rPh sb="23" eb="27">
      <t>フクスウカイトウ</t>
    </rPh>
    <rPh sb="27" eb="28">
      <t>カ</t>
    </rPh>
    <phoneticPr fontId="2"/>
  </si>
  <si>
    <t>Q.５　民法第234条第１項（隣地境界線から外壁の５０㎝以上の距離確保）について</t>
    <rPh sb="4" eb="6">
      <t>ミンポウ</t>
    </rPh>
    <rPh sb="6" eb="7">
      <t>ダイ</t>
    </rPh>
    <rPh sb="10" eb="11">
      <t>ジョウ</t>
    </rPh>
    <rPh sb="11" eb="12">
      <t>ダイ</t>
    </rPh>
    <rPh sb="13" eb="14">
      <t>コウ</t>
    </rPh>
    <rPh sb="15" eb="19">
      <t>リンチキョウカイ</t>
    </rPh>
    <rPh sb="19" eb="20">
      <t>セン</t>
    </rPh>
    <rPh sb="22" eb="24">
      <t>ガイヘキ</t>
    </rPh>
    <rPh sb="28" eb="30">
      <t>イジョウ</t>
    </rPh>
    <rPh sb="31" eb="33">
      <t>キョリ</t>
    </rPh>
    <rPh sb="33" eb="35">
      <t>カクホ</t>
    </rPh>
    <phoneticPr fontId="2"/>
  </si>
  <si>
    <t>今回除却工事を伴うので、配置図に図示し、工事届第１面及び第４面を記載した。</t>
    <rPh sb="0" eb="6">
      <t>コンカイジョキャクコウジ</t>
    </rPh>
    <rPh sb="7" eb="8">
      <t>トモナ</t>
    </rPh>
    <rPh sb="12" eb="15">
      <t>ハイチズ</t>
    </rPh>
    <rPh sb="16" eb="18">
      <t>ズシ</t>
    </rPh>
    <rPh sb="20" eb="23">
      <t>コウジトドケ</t>
    </rPh>
    <rPh sb="23" eb="24">
      <t>ダイ</t>
    </rPh>
    <rPh sb="25" eb="26">
      <t>メン</t>
    </rPh>
    <rPh sb="26" eb="27">
      <t>オヨ</t>
    </rPh>
    <rPh sb="28" eb="29">
      <t>ダイ</t>
    </rPh>
    <rPh sb="30" eb="31">
      <t>メン</t>
    </rPh>
    <rPh sb="32" eb="34">
      <t>キサイ</t>
    </rPh>
    <phoneticPr fontId="2"/>
  </si>
  <si>
    <t>新設する予定はない。</t>
    <rPh sb="0" eb="2">
      <t>シンセツ</t>
    </rPh>
    <rPh sb="4" eb="6">
      <t>ヨテイ</t>
    </rPh>
    <phoneticPr fontId="2"/>
  </si>
  <si>
    <t>ガス(都市ｶﾞｽ)</t>
    <rPh sb="3" eb="5">
      <t>トシ</t>
    </rPh>
    <phoneticPr fontId="2"/>
  </si>
  <si>
    <t>ガス(ﾌﾟﾛﾊﾟﾝ)</t>
    <phoneticPr fontId="2"/>
  </si>
  <si>
    <t>　　 　民法第235条第１項（隣地境界線から1ｍ未満に隣地眺望窓等がある場合の目隠し設置）について</t>
    <phoneticPr fontId="2"/>
  </si>
  <si>
    <t>Q.６　民法第207条第（土地の所有権は、法令の制限内において、その土地の上下に及ぶ）について</t>
    <rPh sb="4" eb="6">
      <t>ミンポウ</t>
    </rPh>
    <rPh sb="6" eb="7">
      <t>ダイ</t>
    </rPh>
    <rPh sb="10" eb="11">
      <t>ジョウ</t>
    </rPh>
    <rPh sb="11" eb="12">
      <t>ダイ</t>
    </rPh>
    <rPh sb="13" eb="15">
      <t>トチ</t>
    </rPh>
    <rPh sb="16" eb="19">
      <t>ショユウケン</t>
    </rPh>
    <rPh sb="21" eb="23">
      <t>ホウレイ</t>
    </rPh>
    <rPh sb="24" eb="26">
      <t>セイゲン</t>
    </rPh>
    <rPh sb="26" eb="27">
      <t>ナイ</t>
    </rPh>
    <rPh sb="34" eb="36">
      <t>トチ</t>
    </rPh>
    <rPh sb="37" eb="39">
      <t>ジョウゲ</t>
    </rPh>
    <rPh sb="40" eb="41">
      <t>オヨ</t>
    </rPh>
    <phoneticPr fontId="2"/>
  </si>
  <si>
    <t>Q.７　浄化槽の処理水の放流について</t>
    <rPh sb="4" eb="7">
      <t>ジョウカソウ</t>
    </rPh>
    <rPh sb="8" eb="11">
      <t>ショリスイ</t>
    </rPh>
    <rPh sb="12" eb="14">
      <t>ホウリュウ</t>
    </rPh>
    <phoneticPr fontId="2"/>
  </si>
  <si>
    <t>地元行政庁に狭隘道路協議等終了。その写しを添付した。</t>
    <rPh sb="0" eb="2">
      <t>ジモト</t>
    </rPh>
    <rPh sb="2" eb="5">
      <t>ギョウセイチョウ</t>
    </rPh>
    <rPh sb="6" eb="12">
      <t>キョウアイドウロキョウギ</t>
    </rPh>
    <rPh sb="12" eb="13">
      <t>トウ</t>
    </rPh>
    <rPh sb="13" eb="15">
      <t>シュウリョウ</t>
    </rPh>
    <rPh sb="18" eb="19">
      <t>ウツ</t>
    </rPh>
    <rPh sb="21" eb="23">
      <t>テンプ</t>
    </rPh>
    <phoneticPr fontId="2"/>
  </si>
  <si>
    <t>地元行政庁に狭隘道路協議等の申請中。</t>
    <rPh sb="0" eb="2">
      <t>ジモト</t>
    </rPh>
    <rPh sb="2" eb="5">
      <t>ギョウセイチョウ</t>
    </rPh>
    <rPh sb="6" eb="12">
      <t>キョウアイドウロキョウギ</t>
    </rPh>
    <rPh sb="12" eb="13">
      <t>トウ</t>
    </rPh>
    <rPh sb="14" eb="16">
      <t>シンセイ</t>
    </rPh>
    <rPh sb="16" eb="17">
      <t>チュウ</t>
    </rPh>
    <phoneticPr fontId="2"/>
  </si>
  <si>
    <t>※　該当ないときでも、このシートを削除しないでください。</t>
    <rPh sb="2" eb="4">
      <t>ガイトウ</t>
    </rPh>
    <rPh sb="17" eb="19">
      <t>サクジョ</t>
    </rPh>
    <phoneticPr fontId="2"/>
  </si>
  <si>
    <t>1F</t>
    <phoneticPr fontId="2"/>
  </si>
  <si>
    <t>2F</t>
    <phoneticPr fontId="2"/>
  </si>
  <si>
    <t>(5) その他(</t>
    <rPh sb="6" eb="7">
      <t>タ</t>
    </rPh>
    <phoneticPr fontId="2"/>
  </si>
  <si>
    <t>申請形態</t>
    <rPh sb="0" eb="4">
      <t>シンセイケイタイ</t>
    </rPh>
    <phoneticPr fontId="2"/>
  </si>
  <si>
    <t>電子申請</t>
    <rPh sb="0" eb="4">
      <t>デンシシンセイ</t>
    </rPh>
    <phoneticPr fontId="2"/>
  </si>
  <si>
    <t>紙面による申請</t>
    <rPh sb="0" eb="2">
      <t>シメン</t>
    </rPh>
    <rPh sb="5" eb="7">
      <t>シンセイ</t>
    </rPh>
    <phoneticPr fontId="2"/>
  </si>
  <si>
    <t>補正方法</t>
    <rPh sb="0" eb="2">
      <t>ホセイ</t>
    </rPh>
    <rPh sb="2" eb="4">
      <t>ホウホウ</t>
    </rPh>
    <phoneticPr fontId="2"/>
  </si>
  <si>
    <t>電子申請は４号建築物に限ります。</t>
    <rPh sb="0" eb="4">
      <t>デンシシンセイ</t>
    </rPh>
    <rPh sb="6" eb="10">
      <t>ゴウケンチクブツ</t>
    </rPh>
    <rPh sb="11" eb="12">
      <t>カギ</t>
    </rPh>
    <phoneticPr fontId="2"/>
  </si>
  <si>
    <t>　　数十枚に渡る図書のメール送信はお控えください。</t>
    <rPh sb="2" eb="5">
      <t>スウジュウマイ</t>
    </rPh>
    <rPh sb="6" eb="7">
      <t>ワタ</t>
    </rPh>
    <rPh sb="8" eb="10">
      <t>トショ</t>
    </rPh>
    <rPh sb="14" eb="16">
      <t>ソウシン</t>
    </rPh>
    <rPh sb="18" eb="19">
      <t>ヒカ</t>
    </rPh>
    <phoneticPr fontId="2"/>
  </si>
  <si>
    <t>回答の
連絡方法</t>
    <rPh sb="0" eb="2">
      <t>カイトウ</t>
    </rPh>
    <rPh sb="4" eb="6">
      <t>レンラク</t>
    </rPh>
    <rPh sb="6" eb="8">
      <t>ホウホウ</t>
    </rPh>
    <phoneticPr fontId="2"/>
  </si>
  <si>
    <t>郵送希望（送付先）</t>
    <rPh sb="0" eb="2">
      <t>ユウソウ</t>
    </rPh>
    <rPh sb="2" eb="4">
      <t>キボウ</t>
    </rPh>
    <rPh sb="5" eb="8">
      <t>ソウフサキ</t>
    </rPh>
    <phoneticPr fontId="2"/>
  </si>
  <si>
    <t>【ﾛ.資本の額又は出資の総額】</t>
    <phoneticPr fontId="2"/>
  </si>
  <si>
    <t>【ﾄ.利用関係】</t>
    <phoneticPr fontId="2"/>
  </si>
  <si>
    <t xml:space="preserve">【ﾁ.住宅の戸数】 </t>
    <rPh sb="3" eb="5">
      <t>ジュウタク</t>
    </rPh>
    <phoneticPr fontId="2"/>
  </si>
  <si>
    <t>１．設問にお答えください。（該当するものに☑を付してください。　）権利を証する書面は求めません。</t>
    <rPh sb="2" eb="4">
      <t>セツモン</t>
    </rPh>
    <rPh sb="6" eb="7">
      <t>コタ</t>
    </rPh>
    <rPh sb="33" eb="35">
      <t>ケンリ</t>
    </rPh>
    <rPh sb="36" eb="37">
      <t>ショウ</t>
    </rPh>
    <rPh sb="39" eb="41">
      <t>ショメン</t>
    </rPh>
    <rPh sb="42" eb="43">
      <t>モト</t>
    </rPh>
    <phoneticPr fontId="2"/>
  </si>
  <si>
    <t>【１８．建築基準法第12条第１項の規定による調査の要否】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</si>
  <si>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【１９．建築基準法第12条第3項の規定による検査を要する防火設備の有無】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</si>
  <si>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【２０．その他必要な事項】</t>
    <rPh sb="6" eb="7">
      <t>タ</t>
    </rPh>
    <rPh sb="7" eb="9">
      <t>ヒツヨウ</t>
    </rPh>
    <rPh sb="10" eb="12">
      <t>ジコウ</t>
    </rPh>
    <phoneticPr fontId="2"/>
  </si>
  <si>
    <t>建築基準法第12条第３項の規定による検査を要する防火設備の有無</t>
    <phoneticPr fontId="2"/>
  </si>
  <si>
    <t>建築基準法第12条第１項の規定による調査の要否</t>
    <rPh sb="18" eb="20">
      <t>チョウサ</t>
    </rPh>
    <rPh sb="21" eb="23">
      <t>ヨウヒ</t>
    </rPh>
    <phoneticPr fontId="2"/>
  </si>
  <si>
    <t>【備　考】</t>
    <rPh sb="1" eb="2">
      <t>ビ</t>
    </rPh>
    <rPh sb="3" eb="4">
      <t>コウ</t>
    </rPh>
    <phoneticPr fontId="2"/>
  </si>
  <si>
    <t>一部　　木　　造</t>
    <rPh sb="0" eb="2">
      <t>イチブ</t>
    </rPh>
    <rPh sb="4" eb="5">
      <t>キ</t>
    </rPh>
    <rPh sb="7" eb="8">
      <t>ゾウ</t>
    </rPh>
    <phoneticPr fontId="2"/>
  </si>
  <si>
    <t>一部　　木造（枠組壁工法）</t>
    <rPh sb="0" eb="2">
      <t>イチブ</t>
    </rPh>
    <rPh sb="4" eb="6">
      <t>モクゾウ</t>
    </rPh>
    <rPh sb="7" eb="9">
      <t>ワクグ</t>
    </rPh>
    <rPh sb="9" eb="12">
      <t>カベコウホウ</t>
    </rPh>
    <phoneticPr fontId="2"/>
  </si>
  <si>
    <t>一部　　木造（木質プレハブ工法）</t>
    <rPh sb="0" eb="2">
      <t>イチブ</t>
    </rPh>
    <rPh sb="4" eb="6">
      <t>モクゾウ</t>
    </rPh>
    <rPh sb="7" eb="9">
      <t>モクシツ</t>
    </rPh>
    <rPh sb="13" eb="15">
      <t>コウホウ</t>
    </rPh>
    <phoneticPr fontId="2"/>
  </si>
  <si>
    <t>一部　　鉄骨造</t>
    <rPh sb="0" eb="2">
      <t>イチブ</t>
    </rPh>
    <rPh sb="4" eb="5">
      <t>テツ</t>
    </rPh>
    <rPh sb="5" eb="6">
      <t>ホネ</t>
    </rPh>
    <rPh sb="6" eb="7">
      <t>ゾウ</t>
    </rPh>
    <phoneticPr fontId="2"/>
  </si>
  <si>
    <t>一部　　軽量鉄骨造</t>
    <rPh sb="0" eb="2">
      <t>イチブ</t>
    </rPh>
    <rPh sb="4" eb="9">
      <t>ケイリョウテッコツゾウ</t>
    </rPh>
    <phoneticPr fontId="2"/>
  </si>
  <si>
    <t>一部　　薄板軽量形鋼造</t>
    <rPh sb="0" eb="2">
      <t>イチブ</t>
    </rPh>
    <rPh sb="4" eb="6">
      <t>ウスイタ</t>
    </rPh>
    <rPh sb="6" eb="8">
      <t>ケイリョウ</t>
    </rPh>
    <rPh sb="8" eb="9">
      <t>ガタ</t>
    </rPh>
    <rPh sb="9" eb="10">
      <t>コウ</t>
    </rPh>
    <rPh sb="10" eb="11">
      <t>ヅクリ</t>
    </rPh>
    <phoneticPr fontId="2"/>
  </si>
  <si>
    <t>一部　　鉄筋コンクリート造</t>
    <rPh sb="0" eb="2">
      <t>イチブ</t>
    </rPh>
    <rPh sb="4" eb="6">
      <t>テッキン</t>
    </rPh>
    <rPh sb="12" eb="13">
      <t>ゾウ</t>
    </rPh>
    <phoneticPr fontId="2"/>
  </si>
  <si>
    <t>一部　　壁式鉄筋コンクリート造</t>
    <rPh sb="0" eb="2">
      <t>イチブ</t>
    </rPh>
    <rPh sb="4" eb="6">
      <t>カベシキ</t>
    </rPh>
    <rPh sb="6" eb="8">
      <t>テッキン</t>
    </rPh>
    <rPh sb="14" eb="15">
      <t>ゾウ</t>
    </rPh>
    <phoneticPr fontId="2"/>
  </si>
  <si>
    <t>一部　　鉄骨鉄筋コンクリート造</t>
    <rPh sb="0" eb="2">
      <t>イチブ</t>
    </rPh>
    <rPh sb="4" eb="8">
      <t>テッコツテッキン</t>
    </rPh>
    <rPh sb="14" eb="15">
      <t>ゾウ</t>
    </rPh>
    <phoneticPr fontId="2"/>
  </si>
  <si>
    <t>一部　　補強コンクリートブロック造</t>
    <rPh sb="0" eb="2">
      <t>イチブ</t>
    </rPh>
    <rPh sb="4" eb="6">
      <t>ホキョウ</t>
    </rPh>
    <rPh sb="16" eb="17">
      <t>ゾウ</t>
    </rPh>
    <phoneticPr fontId="2"/>
  </si>
  <si>
    <t>一部　　組積造</t>
    <rPh sb="0" eb="2">
      <t>イチブ</t>
    </rPh>
    <rPh sb="4" eb="5">
      <t>クミ</t>
    </rPh>
    <rPh sb="5" eb="6">
      <t>セキ</t>
    </rPh>
    <rPh sb="6" eb="7">
      <t>ゾウ</t>
    </rPh>
    <phoneticPr fontId="2"/>
  </si>
  <si>
    <t>一部　　アルミニウム合金造</t>
    <rPh sb="0" eb="2">
      <t>イチブ</t>
    </rPh>
    <rPh sb="10" eb="13">
      <t>ゴウキンゾウ</t>
    </rPh>
    <phoneticPr fontId="2"/>
  </si>
  <si>
    <t>一部　　木造（丸太組構法）</t>
    <rPh sb="0" eb="2">
      <t>イチブ</t>
    </rPh>
    <rPh sb="4" eb="6">
      <t>モクゾウ</t>
    </rPh>
    <rPh sb="7" eb="12">
      <t>マルタグミコウホウ</t>
    </rPh>
    <phoneticPr fontId="2"/>
  </si>
  <si>
    <t>一部　　膜構造</t>
    <rPh sb="0" eb="2">
      <t>イチブ</t>
    </rPh>
    <rPh sb="4" eb="5">
      <t>マク</t>
    </rPh>
    <rPh sb="5" eb="6">
      <t>カマエ</t>
    </rPh>
    <rPh sb="6" eb="7">
      <t>ゾウ</t>
    </rPh>
    <phoneticPr fontId="2"/>
  </si>
  <si>
    <t>一部　　鉄筋コンクリート組積造</t>
    <rPh sb="0" eb="2">
      <t>イチブ</t>
    </rPh>
    <rPh sb="4" eb="6">
      <t>テッキン</t>
    </rPh>
    <rPh sb="12" eb="15">
      <t>ソセキゾウ</t>
    </rPh>
    <phoneticPr fontId="2"/>
  </si>
  <si>
    <t>要</t>
    <rPh sb="0" eb="1">
      <t>ヨウ</t>
    </rPh>
    <phoneticPr fontId="2"/>
  </si>
  <si>
    <t>否</t>
    <rPh sb="0" eb="1">
      <t>ヒ</t>
    </rPh>
    <phoneticPr fontId="2"/>
  </si>
  <si>
    <t>【ﾎ.工事部分の床面積</t>
    <phoneticPr fontId="2"/>
  </si>
  <si>
    <t xml:space="preserve">【ﾄ.新築工事の場合  </t>
    <rPh sb="3" eb="7">
      <t>シンチクコウジ</t>
    </rPh>
    <rPh sb="8" eb="10">
      <t>バアイ</t>
    </rPh>
    <phoneticPr fontId="2"/>
  </si>
  <si>
    <t xml:space="preserve">における地上の階数】 </t>
  </si>
  <si>
    <t xml:space="preserve">【ﾁ.新築工事の場合  </t>
    <rPh sb="3" eb="7">
      <t>シンチクコウジ</t>
    </rPh>
    <rPh sb="8" eb="10">
      <t>バアイ</t>
    </rPh>
    <phoneticPr fontId="2"/>
  </si>
  <si>
    <t xml:space="preserve">における地下の階数】    </t>
  </si>
  <si>
    <t>の合計】</t>
  </si>
  <si>
    <t>㎡)</t>
    <phoneticPr fontId="2"/>
  </si>
  <si>
    <t xml:space="preserve">【ﾘ.工事部分の </t>
    <phoneticPr fontId="2"/>
  </si>
  <si>
    <t xml:space="preserve">床面積の合計】    </t>
  </si>
  <si>
    <t>【ﾛ.新設又は</t>
    <rPh sb="5" eb="6">
      <t>マタ</t>
    </rPh>
    <phoneticPr fontId="2"/>
  </si>
  <si>
    <t xml:space="preserve">その他の別】    </t>
  </si>
  <si>
    <t>←(5)その他のときは具体的な資金源を（　）内に記載ください。</t>
    <rPh sb="6" eb="7">
      <t>タ</t>
    </rPh>
    <rPh sb="11" eb="13">
      <t>グタイ</t>
    </rPh>
    <rPh sb="13" eb="14">
      <t>テキ</t>
    </rPh>
    <rPh sb="15" eb="18">
      <t>シキンゲン</t>
    </rPh>
    <rPh sb="22" eb="23">
      <t>ナイ</t>
    </rPh>
    <rPh sb="24" eb="26">
      <t>キサイ</t>
    </rPh>
    <phoneticPr fontId="2"/>
  </si>
  <si>
    <t>)(</t>
    <phoneticPr fontId="2"/>
  </si>
  <si>
    <t>)</t>
    <phoneticPr fontId="2"/>
  </si>
  <si>
    <t>〒379-2136</t>
    <phoneticPr fontId="2"/>
  </si>
  <si>
    <t>群馬県前橋市房丸町174番地</t>
    <rPh sb="0" eb="3">
      <t>グンマケン</t>
    </rPh>
    <rPh sb="3" eb="6">
      <t>マエバシシ</t>
    </rPh>
    <rPh sb="6" eb="9">
      <t>ボウマルマチ</t>
    </rPh>
    <rPh sb="12" eb="13">
      <t>バン</t>
    </rPh>
    <rPh sb="13" eb="14">
      <t>チ</t>
    </rPh>
    <phoneticPr fontId="2"/>
  </si>
  <si>
    <t>参考</t>
    <rPh sb="0" eb="2">
      <t>サンコウ</t>
    </rPh>
    <phoneticPr fontId="2"/>
  </si>
  <si>
    <t>※　委任を受けた日付を入力してください。</t>
    <rPh sb="2" eb="4">
      <t>イニン</t>
    </rPh>
    <rPh sb="11" eb="13">
      <t>ニュウリョク</t>
    </rPh>
    <phoneticPr fontId="2"/>
  </si>
  <si>
    <t>第ＮＫＢＩ建-</t>
    <rPh sb="0" eb="1">
      <t>ダイ</t>
    </rPh>
    <rPh sb="5" eb="6">
      <t>ケン</t>
    </rPh>
    <phoneticPr fontId="2"/>
  </si>
  <si>
    <t>※　申請日を入力してください。</t>
    <rPh sb="2" eb="4">
      <t>シンセイ</t>
    </rPh>
    <rPh sb="4" eb="5">
      <t>ビ</t>
    </rPh>
    <rPh sb="6" eb="8">
      <t>ニュウリョク</t>
    </rPh>
    <phoneticPr fontId="2"/>
  </si>
  <si>
    <t>(FAX)</t>
  </si>
  <si>
    <t>　　概ね前々日の夕刻　指定方法にてご通知申し上げます。</t>
    <rPh sb="2" eb="3">
      <t>オオム</t>
    </rPh>
    <rPh sb="4" eb="7">
      <t>ゼンゼンジツ</t>
    </rPh>
    <rPh sb="8" eb="10">
      <t>ユウコク</t>
    </rPh>
    <rPh sb="11" eb="15">
      <t>シテイホウホウ</t>
    </rPh>
    <rPh sb="18" eb="20">
      <t>ツウチ</t>
    </rPh>
    <rPh sb="20" eb="21">
      <t>モウ</t>
    </rPh>
    <rPh sb="22" eb="23">
      <t>ア</t>
    </rPh>
    <phoneticPr fontId="2"/>
  </si>
  <si>
    <t>Fax番号</t>
  </si>
  <si>
    <t>１．建築士の情報登録</t>
    <rPh sb="2" eb="5">
      <t>ケンチクシ</t>
    </rPh>
    <rPh sb="6" eb="10">
      <t>ジョウホウトウロク</t>
    </rPh>
    <phoneticPr fontId="2"/>
  </si>
  <si>
    <t>整理</t>
    <rPh sb="0" eb="2">
      <t>セイリ</t>
    </rPh>
    <phoneticPr fontId="2"/>
  </si>
  <si>
    <t>資格</t>
    <rPh sb="0" eb="2">
      <t>シカク</t>
    </rPh>
    <phoneticPr fontId="2"/>
  </si>
  <si>
    <t>事務所登録</t>
    <rPh sb="0" eb="2">
      <t>ジム</t>
    </rPh>
    <rPh sb="2" eb="3">
      <t>ショ</t>
    </rPh>
    <rPh sb="3" eb="5">
      <t>トウロク</t>
    </rPh>
    <phoneticPr fontId="2"/>
  </si>
  <si>
    <t>建築士事務所</t>
    <rPh sb="0" eb="6">
      <t>ケンチクシジムショ</t>
    </rPh>
    <phoneticPr fontId="2"/>
  </si>
  <si>
    <t>No</t>
    <phoneticPr fontId="2"/>
  </si>
  <si>
    <t>級</t>
    <rPh sb="0" eb="1">
      <t>キュウ</t>
    </rPh>
    <phoneticPr fontId="2"/>
  </si>
  <si>
    <t>登録</t>
    <rPh sb="0" eb="2">
      <t>トウロク</t>
    </rPh>
    <phoneticPr fontId="2"/>
  </si>
  <si>
    <t>番号</t>
    <rPh sb="0" eb="2">
      <t>バンゴウ</t>
    </rPh>
    <phoneticPr fontId="2"/>
  </si>
  <si>
    <t>名称</t>
    <rPh sb="0" eb="2">
      <t>メイショウ</t>
    </rPh>
    <phoneticPr fontId="2"/>
  </si>
  <si>
    <t>郵便番号</t>
    <rPh sb="0" eb="4">
      <t>ユウビンバンゴウ</t>
    </rPh>
    <phoneticPr fontId="2"/>
  </si>
  <si>
    <t>所在地</t>
    <rPh sb="0" eb="3">
      <t>ショザイチ</t>
    </rPh>
    <phoneticPr fontId="2"/>
  </si>
  <si>
    <t>愛　右江男</t>
    <rPh sb="0" eb="1">
      <t>アイ</t>
    </rPh>
    <rPh sb="2" eb="3">
      <t>ウ</t>
    </rPh>
    <rPh sb="3" eb="4">
      <t>エ</t>
    </rPh>
    <rPh sb="4" eb="5">
      <t>オトコ</t>
    </rPh>
    <phoneticPr fontId="2"/>
  </si>
  <si>
    <t>一級</t>
  </si>
  <si>
    <t>A6666</t>
    <phoneticPr fontId="2"/>
  </si>
  <si>
    <t>ＡI都市空間デザイン</t>
    <rPh sb="2" eb="4">
      <t>トシ</t>
    </rPh>
    <rPh sb="4" eb="6">
      <t>クウカン</t>
    </rPh>
    <phoneticPr fontId="2"/>
  </si>
  <si>
    <t>300-1234</t>
    <phoneticPr fontId="2"/>
  </si>
  <si>
    <t>028-234-5678</t>
    <phoneticPr fontId="2"/>
  </si>
  <si>
    <t>垣　紅景子</t>
    <rPh sb="0" eb="1">
      <t>カキ</t>
    </rPh>
    <rPh sb="2" eb="3">
      <t>ク</t>
    </rPh>
    <rPh sb="3" eb="5">
      <t>ケイコ</t>
    </rPh>
    <phoneticPr fontId="2"/>
  </si>
  <si>
    <t>二級</t>
  </si>
  <si>
    <t>B0099</t>
    <phoneticPr fontId="2"/>
  </si>
  <si>
    <t>垣建築設計事務所</t>
    <rPh sb="0" eb="1">
      <t>カキ</t>
    </rPh>
    <rPh sb="1" eb="8">
      <t>セッケイ</t>
    </rPh>
    <phoneticPr fontId="2"/>
  </si>
  <si>
    <t>305-0000</t>
    <phoneticPr fontId="2"/>
  </si>
  <si>
    <t>茨城県宇都宮市榛名１丁目3-5</t>
    <rPh sb="0" eb="3">
      <t>イバラキケン</t>
    </rPh>
    <rPh sb="3" eb="7">
      <t>ウツノミヤシ</t>
    </rPh>
    <rPh sb="7" eb="9">
      <t>ハルナ</t>
    </rPh>
    <rPh sb="10" eb="12">
      <t>チョウメ</t>
    </rPh>
    <phoneticPr fontId="2"/>
  </si>
  <si>
    <t>029-578-0022</t>
    <phoneticPr fontId="2"/>
  </si>
  <si>
    <t>佐志　須瀬造</t>
    <rPh sb="0" eb="2">
      <t>サシ</t>
    </rPh>
    <rPh sb="3" eb="4">
      <t>ス</t>
    </rPh>
    <rPh sb="4" eb="5">
      <t>セ</t>
    </rPh>
    <rPh sb="5" eb="6">
      <t>ゾウ</t>
    </rPh>
    <phoneticPr fontId="2"/>
  </si>
  <si>
    <t>(イ）1212</t>
    <phoneticPr fontId="2"/>
  </si>
  <si>
    <t>SASHI一級建築設計事務所</t>
    <rPh sb="5" eb="14">
      <t>セッケイ</t>
    </rPh>
    <phoneticPr fontId="2"/>
  </si>
  <si>
    <t>298-9743</t>
    <phoneticPr fontId="2"/>
  </si>
  <si>
    <t>栃木県太田市大洗海岸7373</t>
    <rPh sb="0" eb="3">
      <t>トチギケン</t>
    </rPh>
    <rPh sb="3" eb="6">
      <t>オオタシ</t>
    </rPh>
    <rPh sb="6" eb="8">
      <t>オオアライ</t>
    </rPh>
    <rPh sb="8" eb="10">
      <t>カイガン</t>
    </rPh>
    <phoneticPr fontId="2"/>
  </si>
  <si>
    <t>090-0011-1100</t>
    <phoneticPr fontId="2"/>
  </si>
  <si>
    <t>舘　伝人</t>
    <rPh sb="0" eb="1">
      <t>タチ</t>
    </rPh>
    <rPh sb="2" eb="3">
      <t>ツテ</t>
    </rPh>
    <rPh sb="3" eb="4">
      <t>ヒト</t>
    </rPh>
    <phoneticPr fontId="2"/>
  </si>
  <si>
    <t>やかた設計</t>
    <rPh sb="3" eb="5">
      <t>セッケイ</t>
    </rPh>
    <phoneticPr fontId="2"/>
  </si>
  <si>
    <t>110-1190</t>
    <phoneticPr fontId="2"/>
  </si>
  <si>
    <t>埼玉県赤城白根山町5656</t>
    <rPh sb="0" eb="2">
      <t>サイタマ</t>
    </rPh>
    <rPh sb="2" eb="3">
      <t>ケン</t>
    </rPh>
    <rPh sb="3" eb="5">
      <t>アカギ</t>
    </rPh>
    <rPh sb="5" eb="8">
      <t>シラネサン</t>
    </rPh>
    <rPh sb="8" eb="9">
      <t>チョウ</t>
    </rPh>
    <phoneticPr fontId="2"/>
  </si>
  <si>
    <t>027-100-0001</t>
    <phoneticPr fontId="2"/>
  </si>
  <si>
    <t>南丹　縫音乃</t>
    <rPh sb="0" eb="1">
      <t>ナ</t>
    </rPh>
    <rPh sb="1" eb="2">
      <t>ニ</t>
    </rPh>
    <rPh sb="3" eb="4">
      <t>ヌ</t>
    </rPh>
    <rPh sb="4" eb="5">
      <t>ネ</t>
    </rPh>
    <rPh sb="5" eb="6">
      <t>ノ</t>
    </rPh>
    <phoneticPr fontId="2"/>
  </si>
  <si>
    <t>(5)5656</t>
    <phoneticPr fontId="2"/>
  </si>
  <si>
    <t>何々設計室</t>
    <rPh sb="0" eb="2">
      <t>ナニナニ</t>
    </rPh>
    <rPh sb="2" eb="5">
      <t>セッケイシツ</t>
    </rPh>
    <phoneticPr fontId="2"/>
  </si>
  <si>
    <t>080-1010-0110</t>
    <phoneticPr fontId="2"/>
  </si>
  <si>
    <t>２．工事施工者の情報登録</t>
    <rPh sb="2" eb="7">
      <t>コウジセコウシャ</t>
    </rPh>
    <rPh sb="8" eb="10">
      <t>ジョウホウ</t>
    </rPh>
    <rPh sb="10" eb="12">
      <t>トウロク</t>
    </rPh>
    <phoneticPr fontId="2"/>
  </si>
  <si>
    <t>　施　　工　　者</t>
    <rPh sb="1" eb="2">
      <t>シ</t>
    </rPh>
    <rPh sb="4" eb="5">
      <t>コウ</t>
    </rPh>
    <rPh sb="7" eb="8">
      <t>モノ</t>
    </rPh>
    <phoneticPr fontId="2"/>
  </si>
  <si>
    <t>建設業許可</t>
    <rPh sb="0" eb="3">
      <t>ケンセツギョウ</t>
    </rPh>
    <rPh sb="3" eb="5">
      <t>キョカ</t>
    </rPh>
    <phoneticPr fontId="2"/>
  </si>
  <si>
    <t>商　号</t>
    <rPh sb="0" eb="1">
      <t>ショウ</t>
    </rPh>
    <rPh sb="2" eb="3">
      <t>ゴウ</t>
    </rPh>
    <phoneticPr fontId="2"/>
  </si>
  <si>
    <t>役職名</t>
    <rPh sb="0" eb="2">
      <t>ヤクショク</t>
    </rPh>
    <rPh sb="2" eb="3">
      <t>メイ</t>
    </rPh>
    <phoneticPr fontId="2"/>
  </si>
  <si>
    <t>許可権者</t>
    <rPh sb="0" eb="3">
      <t>キョカケン</t>
    </rPh>
    <rPh sb="3" eb="4">
      <t>シャ</t>
    </rPh>
    <phoneticPr fontId="2"/>
  </si>
  <si>
    <t>種別</t>
    <rPh sb="0" eb="2">
      <t>シュベツ</t>
    </rPh>
    <phoneticPr fontId="2"/>
  </si>
  <si>
    <t>年度</t>
    <rPh sb="0" eb="2">
      <t>ネンド</t>
    </rPh>
    <phoneticPr fontId="2"/>
  </si>
  <si>
    <t>許可番号</t>
    <rPh sb="0" eb="2">
      <t>キョカ</t>
    </rPh>
    <rPh sb="2" eb="4">
      <t>バンゴウ</t>
    </rPh>
    <phoneticPr fontId="2"/>
  </si>
  <si>
    <t>代表取締役　</t>
    <rPh sb="0" eb="2">
      <t>ダイヒョウ</t>
    </rPh>
    <rPh sb="2" eb="5">
      <t>トリシマリヤク</t>
    </rPh>
    <phoneticPr fontId="2"/>
  </si>
  <si>
    <t>100-0000</t>
    <phoneticPr fontId="2"/>
  </si>
  <si>
    <t>東京都中央区1-1　都心ビル</t>
    <rPh sb="0" eb="3">
      <t>トウキョウト</t>
    </rPh>
    <rPh sb="3" eb="6">
      <t>チュウオウク</t>
    </rPh>
    <rPh sb="10" eb="12">
      <t>トシン</t>
    </rPh>
    <phoneticPr fontId="2"/>
  </si>
  <si>
    <t>03-0001-0001</t>
    <phoneticPr fontId="2"/>
  </si>
  <si>
    <t>特</t>
  </si>
  <si>
    <t>社長</t>
    <rPh sb="0" eb="2">
      <t>シャチョウ</t>
    </rPh>
    <phoneticPr fontId="2"/>
  </si>
  <si>
    <t>水戸光邦</t>
    <rPh sb="0" eb="2">
      <t>ミト</t>
    </rPh>
    <rPh sb="2" eb="3">
      <t>ヒカル</t>
    </rPh>
    <rPh sb="3" eb="4">
      <t>クニ</t>
    </rPh>
    <phoneticPr fontId="2"/>
  </si>
  <si>
    <t>310-0000</t>
    <phoneticPr fontId="2"/>
  </si>
  <si>
    <t>茨城県筑波山市千波湖町310</t>
    <rPh sb="0" eb="2">
      <t>イバラキ</t>
    </rPh>
    <rPh sb="2" eb="3">
      <t>ケン</t>
    </rPh>
    <rPh sb="3" eb="5">
      <t>ツクバ</t>
    </rPh>
    <rPh sb="5" eb="6">
      <t>サン</t>
    </rPh>
    <rPh sb="6" eb="7">
      <t>シ</t>
    </rPh>
    <rPh sb="7" eb="9">
      <t>センバ</t>
    </rPh>
    <rPh sb="9" eb="10">
      <t>コ</t>
    </rPh>
    <rPh sb="10" eb="11">
      <t>マチ</t>
    </rPh>
    <phoneticPr fontId="2"/>
  </si>
  <si>
    <t>0120-310-310</t>
    <phoneticPr fontId="2"/>
  </si>
  <si>
    <t>般</t>
  </si>
  <si>
    <t>千葉県房総群南島町1-1</t>
    <rPh sb="0" eb="3">
      <t>チバケン</t>
    </rPh>
    <rPh sb="3" eb="6">
      <t>ボウソウグン</t>
    </rPh>
    <rPh sb="6" eb="9">
      <t>ミナミシママチ</t>
    </rPh>
    <phoneticPr fontId="2"/>
  </si>
  <si>
    <t>455-0022</t>
    <phoneticPr fontId="2"/>
  </si>
  <si>
    <t>新</t>
    <rPh sb="0" eb="1">
      <t>シン</t>
    </rPh>
    <phoneticPr fontId="2"/>
  </si>
  <si>
    <t>建築士と施工業者を予め「業者date」に登録します。確２面では、欄外の□にdateの業者No.を入力するだけで</t>
    <rPh sb="0" eb="3">
      <t>ケンチクシ</t>
    </rPh>
    <rPh sb="4" eb="8">
      <t>セコウギョウシャ</t>
    </rPh>
    <rPh sb="9" eb="10">
      <t>アラカジ</t>
    </rPh>
    <rPh sb="12" eb="14">
      <t>ギョウシャ</t>
    </rPh>
    <rPh sb="20" eb="22">
      <t>トウロク</t>
    </rPh>
    <rPh sb="26" eb="27">
      <t>カク</t>
    </rPh>
    <rPh sb="28" eb="29">
      <t>メン</t>
    </rPh>
    <rPh sb="32" eb="34">
      <t>ランガイ</t>
    </rPh>
    <rPh sb="42" eb="44">
      <t>ギョウシャ</t>
    </rPh>
    <rPh sb="48" eb="50">
      <t>ニュウリョク</t>
    </rPh>
    <phoneticPr fontId="2"/>
  </si>
  <si>
    <t>必要な項目が印字されます。</t>
    <rPh sb="0" eb="2">
      <t>ヒツヨウ</t>
    </rPh>
    <rPh sb="3" eb="5">
      <t>コウモク</t>
    </rPh>
    <rPh sb="6" eb="8">
      <t>インジ</t>
    </rPh>
    <phoneticPr fontId="2"/>
  </si>
  <si>
    <t>建築士を１０人まで登録しておけます。  ※モデルを入力していますので、上書きして使用して下さい。</t>
    <rPh sb="0" eb="3">
      <t>ケンチクシ</t>
    </rPh>
    <rPh sb="6" eb="7">
      <t>ニン</t>
    </rPh>
    <rPh sb="9" eb="11">
      <t>トウロク</t>
    </rPh>
    <rPh sb="25" eb="27">
      <t>ニュウリョク</t>
    </rPh>
    <rPh sb="35" eb="37">
      <t>ウワガ</t>
    </rPh>
    <rPh sb="40" eb="42">
      <t>シヨウ</t>
    </rPh>
    <rPh sb="44" eb="45">
      <t>クダ</t>
    </rPh>
    <phoneticPr fontId="2"/>
  </si>
  <si>
    <t>⇦　実務担当者を記して下さい。</t>
    <rPh sb="2" eb="7">
      <t>ジツムタントウシャ</t>
    </rPh>
    <rPh sb="8" eb="9">
      <t>キ</t>
    </rPh>
    <rPh sb="11" eb="12">
      <t>クダ</t>
    </rPh>
    <phoneticPr fontId="2"/>
  </si>
  <si>
    <r>
      <t>※　審査結果のお知らせの連絡方法を</t>
    </r>
    <r>
      <rPr>
        <b/>
        <sz val="11"/>
        <color theme="1"/>
        <rFont val="ＭＳ Ｐゴシック"/>
        <family val="3"/>
        <charset val="128"/>
      </rPr>
      <t>１つだけ</t>
    </r>
    <r>
      <rPr>
        <sz val="11"/>
        <color theme="1"/>
        <rFont val="ＭＳ Ｐ明朝"/>
        <family val="1"/>
        <charset val="128"/>
      </rPr>
      <t>選択してください。</t>
    </r>
    <rPh sb="2" eb="4">
      <t>シンサ</t>
    </rPh>
    <rPh sb="4" eb="6">
      <t>ケッカ</t>
    </rPh>
    <rPh sb="8" eb="9">
      <t>シ</t>
    </rPh>
    <rPh sb="12" eb="14">
      <t>レンラク</t>
    </rPh>
    <rPh sb="14" eb="16">
      <t>ホウホウ</t>
    </rPh>
    <rPh sb="21" eb="23">
      <t>センタク</t>
    </rPh>
    <phoneticPr fontId="2"/>
  </si>
  <si>
    <t>　</t>
  </si>
  <si>
    <t xml:space="preserve"> </t>
  </si>
  <si>
    <t>※　該当ない項目は「　」スペースを入力しておくと「0」表示になりません。</t>
    <rPh sb="2" eb="4">
      <t>ガイトウ</t>
    </rPh>
    <rPh sb="6" eb="8">
      <t>コウモク</t>
    </rPh>
    <rPh sb="17" eb="19">
      <t>ニュウリョク</t>
    </rPh>
    <rPh sb="27" eb="29">
      <t>ヒョウジ</t>
    </rPh>
    <phoneticPr fontId="2"/>
  </si>
  <si>
    <t>群馬県つくば市高尾山１００</t>
    <rPh sb="0" eb="2">
      <t>グンマ</t>
    </rPh>
    <rPh sb="2" eb="3">
      <t>ケン</t>
    </rPh>
    <rPh sb="6" eb="7">
      <t>シ</t>
    </rPh>
    <rPh sb="7" eb="9">
      <t>タカオ</t>
    </rPh>
    <rPh sb="10" eb="11">
      <t>サキヤマ</t>
    </rPh>
    <phoneticPr fontId="2"/>
  </si>
  <si>
    <t>直　営</t>
    <rPh sb="0" eb="1">
      <t>ナオ</t>
    </rPh>
    <rPh sb="2" eb="3">
      <t>エイ</t>
    </rPh>
    <phoneticPr fontId="2"/>
  </si>
  <si>
    <t>未　定</t>
    <rPh sb="0" eb="1">
      <t>ミ</t>
    </rPh>
    <rPh sb="2" eb="3">
      <t>サダム</t>
    </rPh>
    <phoneticPr fontId="2"/>
  </si>
  <si>
    <t>※　施工者「未定」のときは、工事着工前に施工者決定届が必要です。</t>
    <rPh sb="2" eb="5">
      <t>セコウシャ</t>
    </rPh>
    <rPh sb="6" eb="8">
      <t>ミテイ</t>
    </rPh>
    <rPh sb="14" eb="19">
      <t>コウジチャッコウマエ</t>
    </rPh>
    <rPh sb="20" eb="26">
      <t>セコウシャケッテイトドケ</t>
    </rPh>
    <rPh sb="27" eb="29">
      <t>ヒツヨウ</t>
    </rPh>
    <phoneticPr fontId="2"/>
  </si>
  <si>
    <t>日ノ本太郎</t>
    <rPh sb="0" eb="1">
      <t>ヒ</t>
    </rPh>
    <rPh sb="2" eb="3">
      <t>モト</t>
    </rPh>
    <rPh sb="3" eb="5">
      <t>タロウ</t>
    </rPh>
    <phoneticPr fontId="2"/>
  </si>
  <si>
    <t>つくば周辺総合開発株式会社</t>
    <rPh sb="3" eb="5">
      <t>シュウヘン</t>
    </rPh>
    <rPh sb="5" eb="9">
      <t>ソウゴウカイハツ</t>
    </rPh>
    <rPh sb="9" eb="13">
      <t>カブ</t>
    </rPh>
    <phoneticPr fontId="2"/>
  </si>
  <si>
    <t>大東亜工務店</t>
    <rPh sb="0" eb="3">
      <t>ダイトウア</t>
    </rPh>
    <rPh sb="3" eb="6">
      <t>コウムテン</t>
    </rPh>
    <phoneticPr fontId="2"/>
  </si>
  <si>
    <t>08220</t>
    <phoneticPr fontId="2"/>
  </si>
  <si>
    <t>児童福祉施設等（入所する者の寝室がないものに限る。）</t>
    <rPh sb="8" eb="10">
      <t>ニュウショ</t>
    </rPh>
    <rPh sb="12" eb="13">
      <t>モノ</t>
    </rPh>
    <rPh sb="14" eb="16">
      <t>シンシツ</t>
    </rPh>
    <rPh sb="22" eb="23">
      <t>カギ</t>
    </rPh>
    <phoneticPr fontId="2"/>
  </si>
  <si>
    <t>08152</t>
    <phoneticPr fontId="2"/>
  </si>
  <si>
    <t>美術館その他これに類するもの</t>
    <rPh sb="0" eb="3">
      <t>ビジュツカン</t>
    </rPh>
    <phoneticPr fontId="2"/>
  </si>
  <si>
    <t>助産所（入所する者の寝室があるものに限る。）</t>
    <rPh sb="4" eb="6">
      <t>ニュウショ</t>
    </rPh>
    <phoneticPr fontId="2"/>
  </si>
  <si>
    <t>08192</t>
    <phoneticPr fontId="2"/>
  </si>
  <si>
    <t>助産所（入所する者の寝室がないものに限る。）</t>
    <rPh sb="4" eb="6">
      <t>ニュウショ</t>
    </rPh>
    <phoneticPr fontId="2"/>
  </si>
  <si>
    <t>児童福祉施設等（入所する者の寝室があるものに限る。）</t>
    <rPh sb="0" eb="7">
      <t>ジドウフクシシセツトウ</t>
    </rPh>
    <rPh sb="8" eb="10">
      <t>ニュウショ</t>
    </rPh>
    <phoneticPr fontId="2"/>
  </si>
  <si>
    <t>※　構造を選択してください。混構造の時は、S19セルも選択。</t>
    <rPh sb="2" eb="4">
      <t>コウゾウ</t>
    </rPh>
    <rPh sb="5" eb="7">
      <t>センタク</t>
    </rPh>
    <rPh sb="14" eb="15">
      <t>コン</t>
    </rPh>
    <rPh sb="15" eb="17">
      <t>コウゾウ</t>
    </rPh>
    <rPh sb="18" eb="19">
      <t>トキ</t>
    </rPh>
    <rPh sb="27" eb="29">
      <t>センタク</t>
    </rPh>
    <phoneticPr fontId="2"/>
  </si>
  <si>
    <t>　　選択肢にないものは、H61セルに直接入力。</t>
    <rPh sb="2" eb="5">
      <t>センタクシ</t>
    </rPh>
    <rPh sb="18" eb="20">
      <t>チョクセツ</t>
    </rPh>
    <rPh sb="20" eb="22">
      <t>ニュウリョク</t>
    </rPh>
    <phoneticPr fontId="2"/>
  </si>
  <si>
    <t>混構造のときはT88セルも選択。</t>
    <rPh sb="0" eb="3">
      <t>コンコウゾウ</t>
    </rPh>
    <rPh sb="13" eb="15">
      <t>センタク</t>
    </rPh>
    <phoneticPr fontId="2"/>
  </si>
  <si>
    <t>「業者date」シートの建築士整理Noを入力してください。</t>
    <rPh sb="1" eb="3">
      <t>ギョウシャ</t>
    </rPh>
    <rPh sb="12" eb="15">
      <t>ケンチクシ</t>
    </rPh>
    <rPh sb="15" eb="17">
      <t>セイリ</t>
    </rPh>
    <rPh sb="20" eb="22">
      <t>ニュウリョク</t>
    </rPh>
    <phoneticPr fontId="2"/>
  </si>
  <si>
    <t>「業者date」シートの工事施工者整理Noを入力してください。</t>
    <rPh sb="1" eb="3">
      <t>ギョウシャ</t>
    </rPh>
    <rPh sb="12" eb="17">
      <t>コウジセコウシャ</t>
    </rPh>
    <rPh sb="17" eb="19">
      <t>セイリ</t>
    </rPh>
    <rPh sb="22" eb="24">
      <t>ニュウリョク</t>
    </rPh>
    <phoneticPr fontId="2"/>
  </si>
  <si>
    <t>施工者を10社まで登録しておけます。　※モデルを入力していますので、上書きして使用して下さい。</t>
    <rPh sb="0" eb="2">
      <t>セコウ</t>
    </rPh>
    <rPh sb="2" eb="3">
      <t>シャ</t>
    </rPh>
    <rPh sb="6" eb="7">
      <t>シャ</t>
    </rPh>
    <rPh sb="9" eb="11">
      <t>トウロク</t>
    </rPh>
    <phoneticPr fontId="2"/>
  </si>
  <si>
    <t>0099</t>
    <phoneticPr fontId="2"/>
  </si>
  <si>
    <t>02</t>
    <phoneticPr fontId="2"/>
  </si>
  <si>
    <t>※　申請日は、本申請の日付としてください。</t>
    <rPh sb="2" eb="4">
      <t>シンセイ</t>
    </rPh>
    <rPh sb="4" eb="5">
      <t>ビ</t>
    </rPh>
    <rPh sb="7" eb="8">
      <t>ホン</t>
    </rPh>
    <rPh sb="8" eb="10">
      <t>シンセイ</t>
    </rPh>
    <rPh sb="11" eb="13">
      <t>ヒヅケ</t>
    </rPh>
    <phoneticPr fontId="2"/>
  </si>
  <si>
    <t xml:space="preserve">着工までに権利を確定する </t>
    <rPh sb="0" eb="2">
      <t>チャッコウ</t>
    </rPh>
    <rPh sb="5" eb="7">
      <t>ケンリ</t>
    </rPh>
    <rPh sb="8" eb="10">
      <t>カクテイ</t>
    </rPh>
    <phoneticPr fontId="2"/>
  </si>
  <si>
    <t>※　確認申請時に検査申請の委任まで受けている場合は、委任状を省略できます。</t>
    <rPh sb="2" eb="7">
      <t>カクニンシンセイジ</t>
    </rPh>
    <rPh sb="8" eb="10">
      <t>ケンサ</t>
    </rPh>
    <rPh sb="10" eb="12">
      <t>シンセイ</t>
    </rPh>
    <rPh sb="13" eb="15">
      <t>イニン</t>
    </rPh>
    <rPh sb="17" eb="18">
      <t>ウ</t>
    </rPh>
    <rPh sb="22" eb="24">
      <t>バアイ</t>
    </rPh>
    <rPh sb="26" eb="29">
      <t>イニンジョウ</t>
    </rPh>
    <rPh sb="30" eb="32">
      <t>ショウリャク</t>
    </rPh>
    <phoneticPr fontId="2"/>
  </si>
  <si>
    <t>住宅瑕疵担保保険の躯体検査受検により特定工程の検査省略（検査合格証添付）</t>
    <rPh sb="0" eb="8">
      <t>ジュウタクカシタンポホケン</t>
    </rPh>
    <rPh sb="9" eb="13">
      <t>クタイケンサ</t>
    </rPh>
    <rPh sb="13" eb="15">
      <t>ジュケン</t>
    </rPh>
    <rPh sb="18" eb="22">
      <t>トクテイコウテイ</t>
    </rPh>
    <rPh sb="23" eb="27">
      <t>ケンサショウリャク</t>
    </rPh>
    <rPh sb="28" eb="30">
      <t>ケンサ</t>
    </rPh>
    <rPh sb="30" eb="33">
      <t>ゴウカクショウ</t>
    </rPh>
    <rPh sb="33" eb="35">
      <t>テンプ</t>
    </rPh>
    <phoneticPr fontId="2"/>
  </si>
  <si>
    <t>フラット３５の中間検査受検により特定工程の検査省略（検査合格証添付）</t>
    <rPh sb="7" eb="11">
      <t>チュウカンケンサ</t>
    </rPh>
    <rPh sb="11" eb="13">
      <t>ジュケン</t>
    </rPh>
    <rPh sb="16" eb="20">
      <t>トクテイコウテイ</t>
    </rPh>
    <rPh sb="21" eb="25">
      <t>ケンサショウリャク</t>
    </rPh>
    <rPh sb="26" eb="28">
      <t>ケンサ</t>
    </rPh>
    <rPh sb="28" eb="31">
      <t>ゴウカクショウ</t>
    </rPh>
    <rPh sb="31" eb="33">
      <t>テンプ</t>
    </rPh>
    <phoneticPr fontId="2"/>
  </si>
  <si>
    <t>住宅性能評価の中間検査受検により特定工程の検査省略（検査合格証添付）</t>
    <rPh sb="0" eb="4">
      <t>ジュウタクセイノウ</t>
    </rPh>
    <rPh sb="4" eb="6">
      <t>ヒョウカ</t>
    </rPh>
    <rPh sb="7" eb="11">
      <t>チュウカンケンサ</t>
    </rPh>
    <rPh sb="11" eb="13">
      <t>ジュケン</t>
    </rPh>
    <rPh sb="16" eb="20">
      <t>トクテイコウテイ</t>
    </rPh>
    <rPh sb="21" eb="25">
      <t>ケンサショウリャク</t>
    </rPh>
    <rPh sb="26" eb="28">
      <t>ケンサ</t>
    </rPh>
    <rPh sb="28" eb="31">
      <t>ゴウカクショウ</t>
    </rPh>
    <rPh sb="31" eb="33">
      <t>テンプ</t>
    </rPh>
    <phoneticPr fontId="2"/>
  </si>
  <si>
    <t>該当するものの番号を入力してください。</t>
    <rPh sb="0" eb="2">
      <t>ガイトウ</t>
    </rPh>
    <rPh sb="7" eb="9">
      <t>バンゴウ</t>
    </rPh>
    <rPh sb="10" eb="12">
      <t>ニュウリョク</t>
    </rPh>
    <phoneticPr fontId="2"/>
  </si>
  <si>
    <t>【ﾎ．認定機械室等の部分】</t>
    <rPh sb="3" eb="8">
      <t>ニンテイキカイシツ</t>
    </rPh>
    <rPh sb="8" eb="9">
      <t>トウ</t>
    </rPh>
    <rPh sb="10" eb="12">
      <t>ブブン</t>
    </rPh>
    <phoneticPr fontId="2"/>
  </si>
  <si>
    <t>【ﾍ．自動車車庫等の部分】</t>
    <rPh sb="3" eb="6">
      <t>ジドウシャ</t>
    </rPh>
    <rPh sb="6" eb="8">
      <t>シャコ</t>
    </rPh>
    <rPh sb="8" eb="9">
      <t>トウ</t>
    </rPh>
    <rPh sb="10" eb="12">
      <t>ブブン</t>
    </rPh>
    <phoneticPr fontId="2"/>
  </si>
  <si>
    <t>【ﾄ．備蓄倉庫の部分】</t>
    <rPh sb="3" eb="5">
      <t>ビチク</t>
    </rPh>
    <rPh sb="5" eb="7">
      <t>ソウコ</t>
    </rPh>
    <rPh sb="8" eb="10">
      <t>ブブン</t>
    </rPh>
    <phoneticPr fontId="2"/>
  </si>
  <si>
    <t>【ﾁ．蓄電池の設置部分】</t>
    <rPh sb="3" eb="6">
      <t>チクデンチ</t>
    </rPh>
    <rPh sb="7" eb="9">
      <t>セッチ</t>
    </rPh>
    <rPh sb="9" eb="11">
      <t>ブブン</t>
    </rPh>
    <phoneticPr fontId="2"/>
  </si>
  <si>
    <t>【ﾘ．自家発電設備の設置部分】</t>
    <rPh sb="3" eb="5">
      <t>ジカ</t>
    </rPh>
    <rPh sb="5" eb="7">
      <t>ハツデン</t>
    </rPh>
    <rPh sb="7" eb="9">
      <t>セツビ</t>
    </rPh>
    <rPh sb="10" eb="12">
      <t>セッチ</t>
    </rPh>
    <rPh sb="12" eb="14">
      <t>ブブン</t>
    </rPh>
    <phoneticPr fontId="2"/>
  </si>
  <si>
    <t>【ﾇ．貯水槽の設置部分】</t>
    <rPh sb="3" eb="6">
      <t>チョスイソウ</t>
    </rPh>
    <rPh sb="7" eb="9">
      <t>セッチ</t>
    </rPh>
    <rPh sb="9" eb="11">
      <t>ブブン</t>
    </rPh>
    <phoneticPr fontId="2"/>
  </si>
  <si>
    <t>【ﾙ．宅配ﾎﾞｯｸｽの設置部分】</t>
    <rPh sb="3" eb="5">
      <t>タクハイ</t>
    </rPh>
    <rPh sb="11" eb="13">
      <t>セッチ</t>
    </rPh>
    <rPh sb="14" eb="15">
      <t>ブブン</t>
    </rPh>
    <phoneticPr fontId="2"/>
  </si>
  <si>
    <t>【ｦ．その他の不算入部分】</t>
    <rPh sb="5" eb="6">
      <t>タ</t>
    </rPh>
    <rPh sb="7" eb="10">
      <t>フサンニュウ</t>
    </rPh>
    <rPh sb="10" eb="12">
      <t>ブブン</t>
    </rPh>
    <rPh sb="11" eb="12">
      <t>ブブン</t>
    </rPh>
    <phoneticPr fontId="2"/>
  </si>
  <si>
    <t>【ﾜ．住宅の部分】</t>
    <rPh sb="3" eb="5">
      <t>ジュウタク</t>
    </rPh>
    <rPh sb="6" eb="8">
      <t>ブブン</t>
    </rPh>
    <phoneticPr fontId="2"/>
  </si>
  <si>
    <t>【ｶ．老人ﾎｰﾑ等の部分】</t>
    <rPh sb="3" eb="5">
      <t>ロウジン</t>
    </rPh>
    <rPh sb="8" eb="9">
      <t>トウ</t>
    </rPh>
    <rPh sb="10" eb="12">
      <t>ブブン</t>
    </rPh>
    <phoneticPr fontId="2"/>
  </si>
  <si>
    <t>【ﾖ．延べ面積】</t>
    <rPh sb="3" eb="4">
      <t>ノ</t>
    </rPh>
    <rPh sb="5" eb="7">
      <t>メンセキ</t>
    </rPh>
    <phoneticPr fontId="2"/>
  </si>
  <si>
    <t>【ﾀ．容積率】</t>
    <rPh sb="3" eb="5">
      <t>ヨウセキ</t>
    </rPh>
    <rPh sb="5" eb="6">
      <t>リツ</t>
    </rPh>
    <phoneticPr fontId="2"/>
  </si>
  <si>
    <t>※　ト．は、災害用のものです。</t>
    <rPh sb="6" eb="9">
      <t>サイガイヨウ</t>
    </rPh>
    <phoneticPr fontId="2"/>
  </si>
  <si>
    <t>確認申請申込 事前情報</t>
    <rPh sb="0" eb="4">
      <t>カクニンシンセイ</t>
    </rPh>
    <rPh sb="4" eb="6">
      <t>モウシコミ</t>
    </rPh>
    <rPh sb="7" eb="9">
      <t>ジゼン</t>
    </rPh>
    <rPh sb="9" eb="11">
      <t>ジョウホウ</t>
    </rPh>
    <phoneticPr fontId="2"/>
  </si>
  <si>
    <t>・電子申請の設計図書はプロパティに設計図書作成者の署名をしてください。</t>
    <rPh sb="1" eb="5">
      <t>デンシシンセイ</t>
    </rPh>
    <rPh sb="6" eb="8">
      <t>セッケイ</t>
    </rPh>
    <rPh sb="8" eb="10">
      <t>トショ</t>
    </rPh>
    <rPh sb="17" eb="19">
      <t>セッケイ</t>
    </rPh>
    <rPh sb="19" eb="21">
      <t>トショ</t>
    </rPh>
    <rPh sb="21" eb="24">
      <t>サクセイシャ</t>
    </rPh>
    <rPh sb="25" eb="27">
      <t>ショメイ</t>
    </rPh>
    <phoneticPr fontId="2"/>
  </si>
  <si>
    <t>・事前相談の回答を受けている場合は、使用した図書を申請正本に添付してください。</t>
    <rPh sb="1" eb="3">
      <t>ジゼン</t>
    </rPh>
    <rPh sb="3" eb="5">
      <t>ソウダン</t>
    </rPh>
    <rPh sb="6" eb="8">
      <t>カイトウ</t>
    </rPh>
    <rPh sb="9" eb="10">
      <t>ウ</t>
    </rPh>
    <rPh sb="14" eb="16">
      <t>バアイ</t>
    </rPh>
    <rPh sb="18" eb="20">
      <t>シヨウ</t>
    </rPh>
    <rPh sb="22" eb="24">
      <t>トショ</t>
    </rPh>
    <rPh sb="25" eb="27">
      <t>シンセイ</t>
    </rPh>
    <rPh sb="27" eb="29">
      <t>セイホン</t>
    </rPh>
    <rPh sb="30" eb="32">
      <t>テンプ</t>
    </rPh>
    <phoneticPr fontId="2"/>
  </si>
  <si>
    <t>・ご提供の情報にのみ基づく審査ですので、隠れた条件がある場合は結論が変わることがあります。</t>
    <rPh sb="2" eb="4">
      <t>テイキョウ</t>
    </rPh>
    <rPh sb="5" eb="7">
      <t>ジョウホウ</t>
    </rPh>
    <rPh sb="10" eb="11">
      <t>モト</t>
    </rPh>
    <rPh sb="13" eb="15">
      <t>シンサ</t>
    </rPh>
    <rPh sb="20" eb="21">
      <t>カク</t>
    </rPh>
    <rPh sb="23" eb="25">
      <t>ジョウケン</t>
    </rPh>
    <rPh sb="28" eb="30">
      <t>バアイ</t>
    </rPh>
    <rPh sb="31" eb="33">
      <t>ケツロン</t>
    </rPh>
    <rPh sb="34" eb="35">
      <t>カ</t>
    </rPh>
    <phoneticPr fontId="2"/>
  </si>
  <si>
    <t>・紙面申請の設計図書はA3版を標準とし、A2版のものは４つ折り袋詰めにて提出してください。</t>
    <rPh sb="1" eb="5">
      <t>シメンシンセイ</t>
    </rPh>
    <rPh sb="6" eb="8">
      <t>セッケイ</t>
    </rPh>
    <rPh sb="8" eb="10">
      <t>トショ</t>
    </rPh>
    <rPh sb="13" eb="14">
      <t>バン</t>
    </rPh>
    <rPh sb="15" eb="17">
      <t>ヒョウジュン</t>
    </rPh>
    <rPh sb="22" eb="23">
      <t>バン</t>
    </rPh>
    <rPh sb="29" eb="30">
      <t>オ</t>
    </rPh>
    <rPh sb="31" eb="32">
      <t>フクロ</t>
    </rPh>
    <rPh sb="32" eb="33">
      <t>ヅ</t>
    </rPh>
    <rPh sb="36" eb="38">
      <t>テイシュツ</t>
    </rPh>
    <phoneticPr fontId="2"/>
  </si>
  <si>
    <t>←漏れ多し（入力すると色が消えます。）</t>
    <rPh sb="1" eb="2">
      <t>モ</t>
    </rPh>
    <rPh sb="3" eb="4">
      <t>オオ</t>
    </rPh>
    <rPh sb="6" eb="8">
      <t>ニュウリョク</t>
    </rPh>
    <rPh sb="11" eb="12">
      <t>イロ</t>
    </rPh>
    <rPh sb="13" eb="14">
      <t>キ</t>
    </rPh>
    <phoneticPr fontId="2"/>
  </si>
  <si>
    <t>㊟　「自己資金」は、民間資金です。</t>
    <rPh sb="3" eb="7">
      <t>ジコシキン</t>
    </rPh>
    <rPh sb="10" eb="14">
      <t>ミンカンシキン</t>
    </rPh>
    <phoneticPr fontId="2"/>
  </si>
  <si>
    <t>㊟　本票を使用する場合は、申請書提出前に、必ず委任者に写しをお渡しください。</t>
    <rPh sb="2" eb="4">
      <t>ホンヒョウ</t>
    </rPh>
    <rPh sb="5" eb="7">
      <t>シヨウ</t>
    </rPh>
    <rPh sb="9" eb="11">
      <t>バアイ</t>
    </rPh>
    <rPh sb="13" eb="19">
      <t>シンセイショテイシュツマエ</t>
    </rPh>
    <rPh sb="21" eb="22">
      <t>カナラ</t>
    </rPh>
    <rPh sb="23" eb="26">
      <t>イニンシャ</t>
    </rPh>
    <rPh sb="27" eb="28">
      <t>ウツ</t>
    </rPh>
    <rPh sb="31" eb="32">
      <t>ワタ</t>
    </rPh>
    <phoneticPr fontId="2"/>
  </si>
  <si>
    <t>※　ご連絡先とご連絡方法（選択式）を入力して下さい。</t>
    <rPh sb="3" eb="6">
      <t>レンラクサキ</t>
    </rPh>
    <rPh sb="8" eb="12">
      <t>レンラクホウホウ</t>
    </rPh>
    <rPh sb="13" eb="16">
      <t>センタクシキ</t>
    </rPh>
    <rPh sb="18" eb="20">
      <t>ニュウリョク</t>
    </rPh>
    <rPh sb="22" eb="23">
      <t>クダ</t>
    </rPh>
    <phoneticPr fontId="2"/>
  </si>
  <si>
    <t>確認申請申込 事前情報</t>
    <rPh sb="0" eb="4">
      <t>カクニンシンセイ</t>
    </rPh>
    <rPh sb="4" eb="6">
      <t>モウシコミ</t>
    </rPh>
    <rPh sb="7" eb="11">
      <t>ジゼンジョウホウ</t>
    </rPh>
    <phoneticPr fontId="2"/>
  </si>
  <si>
    <t>追加説明書（確認申請）</t>
  </si>
  <si>
    <t>令和</t>
    <rPh sb="0" eb="2">
      <t>レイワ</t>
    </rPh>
    <phoneticPr fontId="32"/>
  </si>
  <si>
    <t>年</t>
    <rPh sb="0" eb="1">
      <t>ネン</t>
    </rPh>
    <phoneticPr fontId="32"/>
  </si>
  <si>
    <t>株式会社北関東建築検査機構</t>
    <phoneticPr fontId="32"/>
  </si>
  <si>
    <t>代表取締役　田口和宏　　様</t>
    <phoneticPr fontId="32"/>
  </si>
  <si>
    <t>代理者</t>
    <rPh sb="0" eb="3">
      <t>ダイリシャ</t>
    </rPh>
    <phoneticPr fontId="32"/>
  </si>
  <si>
    <t>事務所名</t>
    <rPh sb="0" eb="4">
      <t>ジムショメイ</t>
    </rPh>
    <phoneticPr fontId="32"/>
  </si>
  <si>
    <t>氏　　　名</t>
    <rPh sb="0" eb="1">
      <t>シ</t>
    </rPh>
    <rPh sb="4" eb="5">
      <t>ナ</t>
    </rPh>
    <phoneticPr fontId="32"/>
  </si>
  <si>
    <r>
      <t>建築基準法第</t>
    </r>
    <r>
      <rPr>
        <sz val="11"/>
        <color indexed="8"/>
        <rFont val="ＭＳ 明朝"/>
        <family val="1"/>
        <charset val="128"/>
      </rPr>
      <t>18条の３及び確認審査等に関する指針（平19年第835号）第１第５項第三号ロによる</t>
    </r>
    <phoneticPr fontId="32"/>
  </si>
  <si>
    <t>追加説明書を下記のとおり提出します。</t>
  </si>
  <si>
    <t>１、物 件 番 号</t>
    <rPh sb="2" eb="3">
      <t>モノ</t>
    </rPh>
    <rPh sb="4" eb="5">
      <t>ケン</t>
    </rPh>
    <rPh sb="6" eb="7">
      <t>バン</t>
    </rPh>
    <rPh sb="8" eb="9">
      <t>ゴウ</t>
    </rPh>
    <phoneticPr fontId="32"/>
  </si>
  <si>
    <t>２、建　 築  主</t>
    <rPh sb="2" eb="3">
      <t>ケン</t>
    </rPh>
    <rPh sb="5" eb="6">
      <t>チク</t>
    </rPh>
    <rPh sb="8" eb="9">
      <t>シュ</t>
    </rPh>
    <phoneticPr fontId="32"/>
  </si>
  <si>
    <t>３、建 築 場 所</t>
    <phoneticPr fontId="32"/>
  </si>
  <si>
    <t>※　建築場所は「〇市〇町」程度で支障ありません。</t>
    <rPh sb="2" eb="6">
      <t>ケンチクバショ</t>
    </rPh>
    <rPh sb="9" eb="10">
      <t>シ</t>
    </rPh>
    <rPh sb="11" eb="12">
      <t>マチ</t>
    </rPh>
    <rPh sb="13" eb="15">
      <t>テイド</t>
    </rPh>
    <rPh sb="16" eb="18">
      <t>シショウ</t>
    </rPh>
    <phoneticPr fontId="2"/>
  </si>
  <si>
    <t>指摘事項</t>
  </si>
  <si>
    <t>報告内容</t>
  </si>
  <si>
    <t>全項目</t>
    <rPh sb="0" eb="3">
      <t>ゼンコウモク</t>
    </rPh>
    <phoneticPr fontId="2"/>
  </si>
  <si>
    <t>添付の修正図書のとおりです。</t>
    <rPh sb="0" eb="2">
      <t>テンプ</t>
    </rPh>
    <rPh sb="3" eb="7">
      <t>シュウセイトショ</t>
    </rPh>
    <phoneticPr fontId="2"/>
  </si>
  <si>
    <t>※　説明が必要な場合は、こちらに記述して下さい。</t>
    <rPh sb="2" eb="4">
      <t>セツメイ</t>
    </rPh>
    <rPh sb="5" eb="7">
      <t>ヒツヨウ</t>
    </rPh>
    <rPh sb="8" eb="10">
      <t>バアイ</t>
    </rPh>
    <rPh sb="16" eb="18">
      <t>キジュツ</t>
    </rPh>
    <rPh sb="20" eb="21">
      <t>クダ</t>
    </rPh>
    <phoneticPr fontId="2"/>
  </si>
  <si>
    <t>㊟　別添がある場合は、その旨を本書に記載する。</t>
    <phoneticPr fontId="32"/>
  </si>
  <si>
    <t>←　確認申請書　第１面から連動しています。</t>
    <rPh sb="2" eb="6">
      <t>カクニンシンセイ</t>
    </rPh>
    <rPh sb="6" eb="7">
      <t>ショ</t>
    </rPh>
    <rPh sb="8" eb="9">
      <t>ダイ</t>
    </rPh>
    <rPh sb="10" eb="11">
      <t>メン</t>
    </rPh>
    <rPh sb="13" eb="15">
      <t>レンドウ</t>
    </rPh>
    <phoneticPr fontId="2"/>
  </si>
  <si>
    <t>【ﾊ．建蔽率】</t>
    <rPh sb="3" eb="6">
      <t>ケンペイリツ</t>
    </rPh>
    <phoneticPr fontId="2"/>
  </si>
  <si>
    <t>【ﾛ．建蔽率の算定の基礎となる建築面積】</t>
    <rPh sb="3" eb="6">
      <t>ケンペイリツ</t>
    </rPh>
    <rPh sb="7" eb="9">
      <t>サンテイ</t>
    </rPh>
    <rPh sb="10" eb="12">
      <t>キソ</t>
    </rPh>
    <rPh sb="15" eb="17">
      <t>ケンチク</t>
    </rPh>
    <rPh sb="17" eb="19">
      <t>メンセキ</t>
    </rPh>
    <phoneticPr fontId="2"/>
  </si>
  <si>
    <t>←</t>
    <phoneticPr fontId="2"/>
  </si>
  <si>
    <t>確認済証の交付を受けたら日付・番号を入力しておきましょう。</t>
    <rPh sb="0" eb="4">
      <t>カクニンズミショウ</t>
    </rPh>
    <rPh sb="5" eb="7">
      <t>コウフ</t>
    </rPh>
    <rPh sb="8" eb="9">
      <t>ウ</t>
    </rPh>
    <rPh sb="12" eb="14">
      <t>ヒヅケ</t>
    </rPh>
    <rPh sb="15" eb="17">
      <t>バンゴウ</t>
    </rPh>
    <rPh sb="18" eb="20">
      <t>ニュウリョク</t>
    </rPh>
    <phoneticPr fontId="2"/>
  </si>
  <si>
    <t>検査申請書に番号・日付が連動します。</t>
    <rPh sb="0" eb="5">
      <t>ケンサシンセイショ</t>
    </rPh>
    <rPh sb="6" eb="8">
      <t>バンゴウ</t>
    </rPh>
    <rPh sb="9" eb="11">
      <t>ヒヅケ</t>
    </rPh>
    <rPh sb="12" eb="14">
      <t>レンドウ</t>
    </rPh>
    <phoneticPr fontId="2"/>
  </si>
  <si>
    <t>例）　23RK1234V</t>
    <rPh sb="0" eb="1">
      <t>レイ</t>
    </rPh>
    <phoneticPr fontId="2"/>
  </si>
  <si>
    <t/>
  </si>
  <si>
    <t>－</t>
    <phoneticPr fontId="2"/>
  </si>
  <si>
    <t>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</si>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</sst>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176" formatCode="000\-0000"/>
    <numFmt numFmtId="177" formatCode="0.00_ "/>
    <numFmt numFmtId="178" formatCode="#,##0_ "/>
    <numFmt numFmtId="179" formatCode="#,##0.00_ "/>
    <numFmt numFmtId="180" formatCode="0_ "/>
    <numFmt numFmtId="181" formatCode="#,##0.000_ "/>
    <numFmt numFmtId="182" formatCode="0.00_);[Red]\(0.00\)"/>
    <numFmt numFmtId="183" formatCode="[$-411]ggge&quot;年&quot;m&quot;月&quot;d&quot;日&quot;;@"/>
    <numFmt numFmtId="184" formatCode="0_);[Red]\(0\)"/>
    <numFmt numFmtId="185" formatCode="0.000_);[Red]\(0.000\)"/>
    <numFmt numFmtId="186" formatCode="#,##0_);[Red]\(#,##0\)"/>
    <numFmt numFmtId="187" formatCode="yyyy/m/d;@"/>
    <numFmt numFmtId="188" formatCode="#,###&quot;㎡&quot;"/>
    <numFmt numFmtId="189" formatCode="#,##0;&quot;▲ &quot;#,##0"/>
    <numFmt numFmtId="190" formatCode="[$]ggge&quot;年&quot;m&quot;月&quot;d&quot;日&quot;;@" x16r2:formatCode16="[$-ja-JP-x-gannen]ggge&quot;年&quot;m&quot;月&quot;d&quot;日&quot;;@"/>
    <numFmt numFmtId="191" formatCode="[$-411]ge\.m\.d;@"/>
    <numFmt numFmtId="192" formatCode="m"/>
    <numFmt numFmtId="193" formatCode="d"/>
    <numFmt numFmtId="194" formatCode="e"/>
  </numFmts>
  <fonts count="6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0.5"/>
      <name val="ＭＳ Ｐ明朝"/>
      <family val="1"/>
      <charset val="128"/>
    </font>
    <font>
      <sz val="11"/>
      <name val="ＭＳ Ｐ明朝"/>
      <family val="1"/>
      <charset val="128"/>
    </font>
    <font>
      <sz val="10.5"/>
      <name val="Century"/>
      <family val="1"/>
    </font>
    <font>
      <b/>
      <sz val="11"/>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10.5"/>
      <color indexed="8"/>
      <name val="ＭＳ Ｐゴシック"/>
      <family val="3"/>
      <charset val="128"/>
    </font>
    <font>
      <b/>
      <sz val="22"/>
      <name val="ＭＳ Ｐ明朝"/>
      <family val="1"/>
      <charset val="128"/>
    </font>
    <font>
      <sz val="11"/>
      <color indexed="8"/>
      <name val="ＭＳ Ｐ明朝"/>
      <family val="1"/>
      <charset val="128"/>
    </font>
    <font>
      <b/>
      <sz val="16"/>
      <name val="ＭＳ Ｐ明朝"/>
      <family val="1"/>
      <charset val="128"/>
    </font>
    <font>
      <sz val="8"/>
      <name val="ＭＳ Ｐ明朝"/>
      <family val="1"/>
      <charset val="128"/>
    </font>
    <font>
      <sz val="22"/>
      <name val="ＭＳ Ｐ明朝"/>
      <family val="1"/>
      <charset val="128"/>
    </font>
    <font>
      <sz val="10.5"/>
      <color indexed="8"/>
      <name val="ＭＳ Ｐ明朝"/>
      <family val="1"/>
      <charset val="128"/>
    </font>
    <font>
      <b/>
      <sz val="22"/>
      <color indexed="8"/>
      <name val="ＭＳ Ｐ明朝"/>
      <family val="1"/>
      <charset val="128"/>
    </font>
    <font>
      <sz val="9"/>
      <color indexed="8"/>
      <name val="ＭＳ Ｐ明朝"/>
      <family val="1"/>
      <charset val="128"/>
    </font>
    <font>
      <sz val="20"/>
      <color indexed="8"/>
      <name val="ＭＳ Ｐ明朝"/>
      <family val="1"/>
      <charset val="128"/>
    </font>
    <font>
      <sz val="8.5"/>
      <color indexed="8"/>
      <name val="ＭＳ Ｐ明朝"/>
      <family val="1"/>
      <charset val="128"/>
    </font>
    <font>
      <sz val="10"/>
      <name val="ＭＳ Ｐゴシック"/>
      <family val="3"/>
      <charset val="128"/>
    </font>
    <font>
      <b/>
      <sz val="10.5"/>
      <name val="ＭＳ Ｐ明朝"/>
      <family val="1"/>
      <charset val="128"/>
    </font>
    <font>
      <sz val="10.5"/>
      <name val="ＭＳ 明朝"/>
      <family val="1"/>
      <charset val="128"/>
    </font>
    <font>
      <sz val="10.5"/>
      <name val="ＭＳ Ｐゴシック"/>
      <family val="3"/>
      <charset val="128"/>
    </font>
    <font>
      <b/>
      <sz val="10.5"/>
      <color indexed="10"/>
      <name val="ＭＳ Ｐゴシック"/>
      <family val="3"/>
      <charset val="128"/>
    </font>
    <font>
      <sz val="10.5"/>
      <color indexed="10"/>
      <name val="ＭＳ Ｐ明朝"/>
      <family val="1"/>
      <charset val="128"/>
    </font>
    <font>
      <sz val="10"/>
      <name val="ＭＳ 明朝"/>
      <family val="1"/>
      <charset val="128"/>
    </font>
    <font>
      <sz val="6"/>
      <name val="ＭＳ Ｐゴシック"/>
      <family val="3"/>
      <charset val="128"/>
    </font>
    <font>
      <sz val="8"/>
      <color indexed="8"/>
      <name val="ＭＳ Ｐ明朝"/>
      <family val="1"/>
      <charset val="128"/>
    </font>
    <font>
      <sz val="6"/>
      <name val="ＭＳ Ｐ明朝"/>
      <family val="1"/>
      <charset val="128"/>
    </font>
    <font>
      <sz val="14"/>
      <name val="ＭＳ Ｐ明朝"/>
      <family val="1"/>
      <charset val="128"/>
    </font>
    <font>
      <sz val="11"/>
      <color theme="1"/>
      <name val="ＭＳ Ｐゴシック"/>
      <family val="3"/>
      <charset val="128"/>
      <scheme val="minor"/>
    </font>
    <font>
      <sz val="12"/>
      <color theme="1"/>
      <name val="ＭＳ Ｐ明朝"/>
      <family val="1"/>
      <charset val="128"/>
    </font>
    <font>
      <b/>
      <sz val="10.5"/>
      <color rgb="FFFF0000"/>
      <name val="ＭＳ Ｐ明朝"/>
      <family val="1"/>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3"/>
      <color theme="1"/>
      <name val="ＭＳ Ｐ明朝"/>
      <family val="1"/>
      <charset val="128"/>
    </font>
    <font>
      <b/>
      <sz val="11"/>
      <color theme="1"/>
      <name val="ＭＳ Ｐ明朝"/>
      <family val="1"/>
      <charset val="128"/>
    </font>
    <font>
      <sz val="10.5"/>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ゴシック"/>
      <family val="3"/>
      <charset val="128"/>
    </font>
    <font>
      <sz val="8"/>
      <color theme="1"/>
      <name val="ＭＳ Ｐ明朝"/>
      <family val="1"/>
      <charset val="128"/>
    </font>
    <font>
      <sz val="9"/>
      <color theme="1"/>
      <name val="ＭＳ Ｐゴシック"/>
      <family val="3"/>
      <charset val="128"/>
    </font>
    <font>
      <sz val="10.5"/>
      <color rgb="FFFF0000"/>
      <name val="ＭＳ Ｐ明朝"/>
      <family val="1"/>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b/>
      <sz val="11"/>
      <color rgb="FFFFFF00"/>
      <name val="ＭＳ Ｐ明朝"/>
      <family val="1"/>
      <charset val="128"/>
    </font>
    <font>
      <sz val="11"/>
      <color rgb="FFFFFF00"/>
      <name val="ＭＳ Ｐ明朝"/>
      <family val="1"/>
      <charset val="128"/>
    </font>
    <font>
      <b/>
      <sz val="12"/>
      <name val="ＭＳ Ｐゴシック"/>
      <family val="3"/>
      <charset val="128"/>
    </font>
    <font>
      <b/>
      <sz val="11"/>
      <name val="ＭＳ Ｐゴシック"/>
      <family val="3"/>
      <charset val="128"/>
    </font>
    <font>
      <b/>
      <sz val="10"/>
      <name val="ＭＳ Ｐ明朝"/>
      <family val="1"/>
      <charset val="128"/>
    </font>
    <font>
      <b/>
      <sz val="11"/>
      <color theme="1"/>
      <name val="ＭＳ Ｐゴシック"/>
      <family val="3"/>
      <charset val="128"/>
    </font>
    <font>
      <b/>
      <sz val="10.5"/>
      <color rgb="FFFF0000"/>
      <name val="ＭＳ Ｐゴシック"/>
      <family val="3"/>
      <charset val="128"/>
    </font>
    <font>
      <b/>
      <sz val="12"/>
      <name val="ＭＳ Ｐ明朝"/>
      <family val="1"/>
      <charset val="128"/>
    </font>
    <font>
      <sz val="16"/>
      <color theme="1"/>
      <name val="ＭＳ 明朝"/>
      <family val="1"/>
      <charset val="128"/>
    </font>
    <font>
      <sz val="11"/>
      <color theme="1"/>
      <name val="ＭＳ 明朝"/>
      <family val="1"/>
      <charset val="128"/>
    </font>
    <font>
      <sz val="10"/>
      <color theme="1"/>
      <name val="ＭＳ 明朝"/>
      <family val="1"/>
      <charset val="128"/>
    </font>
    <font>
      <sz val="11"/>
      <color indexed="8"/>
      <name val="ＭＳ 明朝"/>
      <family val="1"/>
      <charset val="128"/>
    </font>
    <font>
      <sz val="9"/>
      <color theme="1"/>
      <name val="ＭＳ 明朝"/>
      <family val="1"/>
      <charset val="128"/>
    </font>
    <font>
      <b/>
      <sz val="12"/>
      <name val="HG創英角ﾎﾟｯﾌﾟ体"/>
      <family val="3"/>
      <charset val="128"/>
    </font>
  </fonts>
  <fills count="13">
    <fill>
      <patternFill patternType="none"/>
    </fill>
    <fill>
      <patternFill patternType="gray125"/>
    </fill>
    <fill>
      <patternFill patternType="solid">
        <fgColor indexed="43"/>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20">
    <border>
      <left/>
      <right/>
      <top/>
      <bottom/>
      <diagonal/>
    </border>
    <border>
      <left/>
      <right/>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hair">
        <color indexed="64"/>
      </left>
      <right/>
      <top style="hair">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8"/>
      </left>
      <right style="thin">
        <color indexed="8"/>
      </right>
      <top style="thin">
        <color indexed="8"/>
      </top>
      <bottom/>
      <diagonal/>
    </border>
    <border>
      <left/>
      <right style="thin">
        <color indexed="64"/>
      </right>
      <top style="hair">
        <color indexed="64"/>
      </top>
      <bottom/>
      <diagonal/>
    </border>
    <border>
      <left/>
      <right style="thin">
        <color indexed="64"/>
      </right>
      <top/>
      <bottom style="hair">
        <color indexed="64"/>
      </bottom>
      <diagonal/>
    </border>
    <border>
      <left/>
      <right/>
      <top/>
      <bottom style="thin">
        <color indexed="8"/>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style="thick">
        <color indexed="64"/>
      </right>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top style="thin">
        <color indexed="64"/>
      </top>
      <bottom style="hair">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diagonalUp="1">
      <left style="thin">
        <color indexed="8"/>
      </left>
      <right style="thin">
        <color indexed="8"/>
      </right>
      <top style="thin">
        <color indexed="8"/>
      </top>
      <bottom/>
      <diagonal style="hair">
        <color indexed="8"/>
      </diagonal>
    </border>
    <border diagonalUp="1">
      <left style="thin">
        <color indexed="8"/>
      </left>
      <right style="thin">
        <color indexed="8"/>
      </right>
      <top/>
      <bottom/>
      <diagonal style="hair">
        <color indexed="8"/>
      </diagonal>
    </border>
    <border diagonalUp="1">
      <left style="thin">
        <color indexed="8"/>
      </left>
      <right style="thin">
        <color indexed="8"/>
      </right>
      <top/>
      <bottom style="thin">
        <color indexed="8"/>
      </bottom>
      <diagonal style="hair">
        <color indexed="8"/>
      </diagonal>
    </border>
  </borders>
  <cellStyleXfs count="10">
    <xf numFmtId="0" fontId="0" fillId="0" borderId="0"/>
    <xf numFmtId="0" fontId="4" fillId="0" borderId="0" applyNumberFormat="0" applyFill="0" applyBorder="0" applyAlignment="0" applyProtection="0">
      <alignment vertical="top"/>
      <protection locked="0"/>
    </xf>
    <xf numFmtId="0" fontId="1" fillId="0" borderId="0"/>
    <xf numFmtId="0" fontId="35" fillId="0" borderId="0">
      <alignment vertical="center"/>
    </xf>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cellStyleXfs>
  <cellXfs count="1177">
    <xf numFmtId="0" fontId="0" fillId="0" borderId="0" xfId="0"/>
    <xf numFmtId="0" fontId="3" fillId="0" borderId="0" xfId="0" applyFont="1"/>
    <xf numFmtId="0" fontId="3" fillId="0" borderId="1" xfId="0" applyFont="1" applyBorder="1"/>
    <xf numFmtId="0" fontId="6" fillId="0" borderId="0" xfId="0" applyFont="1"/>
    <xf numFmtId="0" fontId="12" fillId="0" borderId="0" xfId="0" applyFont="1" applyAlignment="1">
      <alignment vertical="center"/>
    </xf>
    <xf numFmtId="0" fontId="6" fillId="0" borderId="0" xfId="0" applyFont="1" applyAlignment="1">
      <alignment vertical="center"/>
    </xf>
    <xf numFmtId="0" fontId="10" fillId="0" borderId="0" xfId="0" applyFont="1"/>
    <xf numFmtId="0" fontId="1" fillId="0" borderId="0" xfId="5">
      <alignment vertical="center"/>
    </xf>
    <xf numFmtId="0" fontId="8" fillId="0" borderId="0" xfId="5" applyFont="1">
      <alignment vertical="center"/>
    </xf>
    <xf numFmtId="0" fontId="6" fillId="0" borderId="0" xfId="5" applyFont="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11" fillId="0" borderId="10" xfId="0" applyFont="1" applyBorder="1" applyAlignment="1">
      <alignment vertical="center"/>
    </xf>
    <xf numFmtId="183" fontId="6" fillId="0" borderId="0" xfId="0" applyNumberFormat="1" applyFont="1" applyAlignment="1">
      <alignment vertical="center"/>
    </xf>
    <xf numFmtId="0" fontId="5"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xf>
    <xf numFmtId="0" fontId="9" fillId="0" borderId="0" xfId="0" applyFont="1" applyAlignment="1">
      <alignment horizontal="center" vertical="center"/>
    </xf>
    <xf numFmtId="0" fontId="6" fillId="0" borderId="14" xfId="0" applyFont="1" applyBorder="1" applyAlignment="1">
      <alignment vertical="center"/>
    </xf>
    <xf numFmtId="0" fontId="11" fillId="0" borderId="0" xfId="0" applyFont="1" applyAlignment="1">
      <alignment horizontal="center" vertical="center"/>
    </xf>
    <xf numFmtId="0" fontId="14" fillId="0" borderId="0" xfId="0" applyFont="1"/>
    <xf numFmtId="0" fontId="14" fillId="0" borderId="0" xfId="0" applyFont="1" applyAlignment="1">
      <alignment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 xfId="0" applyFont="1" applyBorder="1" applyAlignment="1">
      <alignment vertical="center"/>
    </xf>
    <xf numFmtId="0" fontId="11" fillId="0" borderId="9" xfId="0" applyFont="1" applyBorder="1" applyAlignment="1">
      <alignment vertical="center"/>
    </xf>
    <xf numFmtId="183" fontId="6" fillId="0" borderId="1" xfId="0" applyNumberFormat="1" applyFont="1" applyBorder="1" applyAlignment="1">
      <alignment vertical="center"/>
    </xf>
    <xf numFmtId="0" fontId="13" fillId="0" borderId="0" xfId="0" applyFont="1" applyAlignment="1">
      <alignment horizontal="center" vertical="center"/>
    </xf>
    <xf numFmtId="0" fontId="18"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2"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16"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horizontal="center"/>
    </xf>
    <xf numFmtId="0" fontId="9" fillId="0" borderId="0" xfId="0" applyFont="1" applyAlignment="1">
      <alignment horizontal="right" vertical="center"/>
    </xf>
    <xf numFmtId="0" fontId="11" fillId="0" borderId="0" xfId="0" applyFont="1" applyAlignment="1">
      <alignment horizontal="right" vertical="center"/>
    </xf>
    <xf numFmtId="0" fontId="9" fillId="0" borderId="6" xfId="0" applyFont="1" applyBorder="1" applyAlignment="1">
      <alignment vertical="center"/>
    </xf>
    <xf numFmtId="0" fontId="6" fillId="0" borderId="1" xfId="0" applyFont="1" applyBorder="1" applyAlignment="1">
      <alignment vertical="center" shrinkToFit="1"/>
    </xf>
    <xf numFmtId="0" fontId="6" fillId="0" borderId="0" xfId="0" applyFont="1" applyAlignment="1">
      <alignment vertical="center" shrinkToFit="1"/>
    </xf>
    <xf numFmtId="0" fontId="9" fillId="0" borderId="1" xfId="0" applyFont="1" applyBorder="1" applyAlignment="1">
      <alignment vertical="center"/>
    </xf>
    <xf numFmtId="183" fontId="9" fillId="0" borderId="0" xfId="0" applyNumberFormat="1" applyFont="1" applyAlignment="1">
      <alignment vertical="center"/>
    </xf>
    <xf numFmtId="180" fontId="9" fillId="0" borderId="0" xfId="0" applyNumberFormat="1" applyFont="1" applyAlignment="1">
      <alignment vertical="center"/>
    </xf>
    <xf numFmtId="0" fontId="6" fillId="0" borderId="1" xfId="0" applyFont="1" applyBorder="1" applyAlignment="1">
      <alignment horizontal="left" vertical="center"/>
    </xf>
    <xf numFmtId="183" fontId="9" fillId="0" borderId="1" xfId="0" applyNumberFormat="1" applyFont="1" applyBorder="1" applyAlignment="1">
      <alignment vertical="center"/>
    </xf>
    <xf numFmtId="0" fontId="9" fillId="0" borderId="10" xfId="0" applyFont="1" applyBorder="1" applyAlignment="1">
      <alignment vertical="center"/>
    </xf>
    <xf numFmtId="0" fontId="9" fillId="0" borderId="0" xfId="0" applyFont="1" applyAlignment="1">
      <alignment horizontal="left" vertical="center"/>
    </xf>
    <xf numFmtId="0" fontId="6" fillId="0" borderId="7" xfId="0" applyFont="1" applyBorder="1" applyAlignment="1">
      <alignment vertical="top"/>
    </xf>
    <xf numFmtId="0" fontId="6" fillId="0" borderId="0" xfId="0" applyFont="1" applyAlignment="1">
      <alignment vertical="top"/>
    </xf>
    <xf numFmtId="0" fontId="6" fillId="0" borderId="11" xfId="0" applyFont="1" applyBorder="1" applyAlignment="1">
      <alignment vertical="top"/>
    </xf>
    <xf numFmtId="0" fontId="6" fillId="0" borderId="9" xfId="0" applyFont="1" applyBorder="1" applyAlignment="1">
      <alignment vertical="top"/>
    </xf>
    <xf numFmtId="0" fontId="9" fillId="0" borderId="1" xfId="0" applyFont="1" applyBorder="1" applyAlignment="1">
      <alignment horizontal="left" vertical="center"/>
    </xf>
    <xf numFmtId="0" fontId="6" fillId="0" borderId="13" xfId="0" applyFont="1" applyBorder="1" applyAlignment="1">
      <alignment horizontal="left" vertical="center"/>
    </xf>
    <xf numFmtId="0" fontId="9" fillId="0" borderId="13" xfId="0" applyFont="1" applyBorder="1" applyAlignment="1">
      <alignment vertical="center"/>
    </xf>
    <xf numFmtId="0" fontId="9" fillId="0" borderId="13" xfId="0" applyFont="1" applyBorder="1" applyAlignment="1">
      <alignment horizontal="right" vertical="center"/>
    </xf>
    <xf numFmtId="183" fontId="9" fillId="0" borderId="13" xfId="0" applyNumberFormat="1" applyFont="1" applyBorder="1" applyAlignment="1">
      <alignment vertical="center"/>
    </xf>
    <xf numFmtId="0" fontId="6" fillId="0" borderId="25" xfId="0" applyFont="1" applyBorder="1" applyAlignment="1">
      <alignment vertical="center"/>
    </xf>
    <xf numFmtId="0" fontId="6" fillId="0" borderId="12" xfId="0" applyFont="1" applyBorder="1" applyAlignment="1">
      <alignment horizontal="left" vertical="center"/>
    </xf>
    <xf numFmtId="0" fontId="9" fillId="0" borderId="12" xfId="0" applyFont="1" applyBorder="1" applyAlignment="1">
      <alignment vertical="center"/>
    </xf>
    <xf numFmtId="0" fontId="9" fillId="0" borderId="12" xfId="0" applyFont="1" applyBorder="1" applyAlignment="1">
      <alignment horizontal="right" vertical="center"/>
    </xf>
    <xf numFmtId="0" fontId="6" fillId="0" borderId="26" xfId="0" applyFont="1" applyBorder="1" applyAlignment="1">
      <alignment vertical="center"/>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5" applyFont="1">
      <alignment vertical="center"/>
    </xf>
    <xf numFmtId="0" fontId="6" fillId="0" borderId="11" xfId="5" applyFont="1" applyBorder="1">
      <alignment vertical="center"/>
    </xf>
    <xf numFmtId="0" fontId="6" fillId="0" borderId="6" xfId="5" applyFont="1" applyBorder="1">
      <alignment vertical="center"/>
    </xf>
    <xf numFmtId="0" fontId="6" fillId="0" borderId="7" xfId="5" applyFont="1" applyBorder="1">
      <alignment vertical="center"/>
    </xf>
    <xf numFmtId="0" fontId="8" fillId="0" borderId="6" xfId="0" applyFont="1" applyBorder="1" applyAlignment="1">
      <alignment vertical="center"/>
    </xf>
    <xf numFmtId="0" fontId="9" fillId="0" borderId="5" xfId="5" applyFont="1" applyBorder="1">
      <alignment vertical="center"/>
    </xf>
    <xf numFmtId="0" fontId="9" fillId="0" borderId="10" xfId="5" applyFont="1" applyBorder="1">
      <alignment vertical="center"/>
    </xf>
    <xf numFmtId="0" fontId="9" fillId="0" borderId="0" xfId="5" applyFont="1" applyAlignment="1">
      <alignment horizontal="center" vertical="center"/>
    </xf>
    <xf numFmtId="0" fontId="6" fillId="0" borderId="0" xfId="5" applyFont="1" applyAlignment="1">
      <alignment horizontal="left" vertical="top" indent="1"/>
    </xf>
    <xf numFmtId="49" fontId="6" fillId="0" borderId="0" xfId="0" applyNumberFormat="1" applyFont="1" applyAlignment="1">
      <alignment horizontal="center" vertical="center" shrinkToFit="1"/>
    </xf>
    <xf numFmtId="49" fontId="6" fillId="0" borderId="1" xfId="0" applyNumberFormat="1" applyFont="1" applyBorder="1" applyAlignment="1">
      <alignment horizontal="center" vertical="center"/>
    </xf>
    <xf numFmtId="49" fontId="6" fillId="0" borderId="0" xfId="0" applyNumberFormat="1" applyFont="1" applyAlignment="1">
      <alignment horizontal="center" vertical="center"/>
    </xf>
    <xf numFmtId="0" fontId="6" fillId="0" borderId="1" xfId="0" applyFont="1" applyBorder="1" applyAlignment="1">
      <alignment vertical="top"/>
    </xf>
    <xf numFmtId="0" fontId="9" fillId="0" borderId="0" xfId="5" applyFont="1">
      <alignment vertical="center"/>
    </xf>
    <xf numFmtId="0" fontId="9" fillId="0" borderId="1" xfId="0" applyFont="1" applyBorder="1" applyAlignment="1">
      <alignment horizontal="center" vertical="center"/>
    </xf>
    <xf numFmtId="0" fontId="6" fillId="0" borderId="0" xfId="0" applyFont="1" applyAlignment="1">
      <alignment horizontal="left" vertical="top"/>
    </xf>
    <xf numFmtId="0" fontId="23" fillId="0" borderId="0" xfId="6" applyFont="1">
      <alignment vertical="center"/>
    </xf>
    <xf numFmtId="0" fontId="9" fillId="0" borderId="7" xfId="0" applyFont="1" applyBorder="1" applyAlignment="1">
      <alignment vertical="center"/>
    </xf>
    <xf numFmtId="0" fontId="9" fillId="0" borderId="8" xfId="0" applyFont="1" applyBorder="1" applyAlignment="1">
      <alignment vertical="center"/>
    </xf>
    <xf numFmtId="49" fontId="5" fillId="0" borderId="0" xfId="0" applyNumberFormat="1" applyFont="1" applyAlignment="1">
      <alignment vertical="center"/>
    </xf>
    <xf numFmtId="0" fontId="5" fillId="0" borderId="1" xfId="0" applyFont="1" applyBorder="1" applyAlignment="1">
      <alignment vertical="center"/>
    </xf>
    <xf numFmtId="0" fontId="6" fillId="0" borderId="0" xfId="0" applyFont="1"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left"/>
      <protection hidden="1"/>
    </xf>
    <xf numFmtId="0" fontId="18"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14" fillId="0" borderId="0" xfId="0" applyFont="1" applyAlignment="1" applyProtection="1">
      <alignment horizontal="center"/>
      <protection hidden="1"/>
    </xf>
    <xf numFmtId="0" fontId="14" fillId="0" borderId="0" xfId="0" applyFont="1" applyAlignment="1" applyProtection="1">
      <alignment horizontal="right"/>
      <protection hidden="1"/>
    </xf>
    <xf numFmtId="0" fontId="14" fillId="0" borderId="0" xfId="0" applyFont="1" applyProtection="1">
      <protection hidden="1"/>
    </xf>
    <xf numFmtId="0" fontId="14" fillId="0" borderId="6" xfId="0" applyFont="1" applyBorder="1" applyProtection="1">
      <protection hidden="1"/>
    </xf>
    <xf numFmtId="0" fontId="6" fillId="0" borderId="0" xfId="0" applyFont="1" applyAlignment="1" applyProtection="1">
      <alignment horizontal="left" vertical="center"/>
      <protection hidden="1"/>
    </xf>
    <xf numFmtId="0" fontId="5" fillId="0" borderId="0" xfId="0" applyFont="1" applyAlignment="1">
      <alignment horizontal="center" vertical="center"/>
    </xf>
    <xf numFmtId="0" fontId="5" fillId="0" borderId="6" xfId="0" applyFont="1" applyBorder="1" applyAlignment="1">
      <alignment vertical="center"/>
    </xf>
    <xf numFmtId="176" fontId="5" fillId="0" borderId="0" xfId="0" applyNumberFormat="1" applyFont="1" applyAlignment="1">
      <alignment vertical="center"/>
    </xf>
    <xf numFmtId="0" fontId="5" fillId="0" borderId="0" xfId="0" applyFont="1" applyAlignment="1">
      <alignment horizontal="right" vertical="center"/>
    </xf>
    <xf numFmtId="0" fontId="5" fillId="0" borderId="0" xfId="0" applyFont="1" applyAlignment="1" applyProtection="1">
      <alignment vertical="center"/>
      <protection locked="0"/>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Alignment="1" applyProtection="1">
      <alignment horizontal="center" vertical="center"/>
      <protection locked="0"/>
    </xf>
    <xf numFmtId="0" fontId="24" fillId="0" borderId="0" xfId="0" applyFont="1" applyAlignment="1">
      <alignment vertical="center"/>
    </xf>
    <xf numFmtId="0" fontId="5" fillId="0" borderId="0" xfId="0" applyFont="1"/>
    <xf numFmtId="0" fontId="5" fillId="0" borderId="1" xfId="0" applyFont="1" applyBorder="1"/>
    <xf numFmtId="0" fontId="5" fillId="0" borderId="0" xfId="0" applyFont="1" applyProtection="1">
      <protection locked="0"/>
    </xf>
    <xf numFmtId="179" fontId="26" fillId="0" borderId="0" xfId="0" applyNumberFormat="1" applyFont="1" applyProtection="1">
      <protection hidden="1"/>
    </xf>
    <xf numFmtId="178" fontId="5" fillId="0" borderId="0" xfId="0" applyNumberFormat="1" applyFont="1" applyAlignment="1">
      <alignment vertical="center"/>
    </xf>
    <xf numFmtId="180" fontId="5" fillId="0" borderId="0" xfId="0" applyNumberFormat="1" applyFont="1" applyAlignment="1">
      <alignment vertical="center"/>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49" fontId="5" fillId="0" borderId="0" xfId="0" applyNumberFormat="1" applyFont="1" applyAlignment="1" applyProtection="1">
      <alignment vertical="center"/>
      <protection hidden="1"/>
    </xf>
    <xf numFmtId="0" fontId="5" fillId="0" borderId="1" xfId="0" applyFont="1" applyBorder="1" applyAlignment="1" applyProtection="1">
      <alignment vertical="center"/>
      <protection hidden="1"/>
    </xf>
    <xf numFmtId="0" fontId="5" fillId="0" borderId="0" xfId="0" applyFont="1" applyAlignment="1">
      <alignment horizontal="right"/>
    </xf>
    <xf numFmtId="0" fontId="5" fillId="0" borderId="0" xfId="0" applyFont="1" applyAlignment="1" applyProtection="1">
      <alignment horizontal="center"/>
      <protection locked="0"/>
    </xf>
    <xf numFmtId="0" fontId="5" fillId="0" borderId="0" xfId="0" applyFont="1" applyAlignment="1" applyProtection="1">
      <alignment horizontal="left"/>
      <protection hidden="1"/>
    </xf>
    <xf numFmtId="0" fontId="5" fillId="0" borderId="0" xfId="0" applyFont="1" applyProtection="1">
      <protection hidden="1"/>
    </xf>
    <xf numFmtId="0" fontId="5" fillId="0" borderId="0" xfId="0" applyFont="1" applyAlignment="1" applyProtection="1">
      <alignment horizontal="right"/>
      <protection hidden="1"/>
    </xf>
    <xf numFmtId="0" fontId="5" fillId="0" borderId="0" xfId="0" applyFont="1" applyAlignment="1" applyProtection="1">
      <alignment horizontal="center"/>
      <protection hidden="1"/>
    </xf>
    <xf numFmtId="0" fontId="5" fillId="0" borderId="0" xfId="0" applyFont="1" applyAlignment="1" applyProtection="1">
      <alignment horizontal="center"/>
      <protection locked="0" hidden="1"/>
    </xf>
    <xf numFmtId="49" fontId="5" fillId="0" borderId="0" xfId="0" applyNumberFormat="1" applyFont="1" applyProtection="1">
      <protection hidden="1"/>
    </xf>
    <xf numFmtId="0" fontId="5" fillId="0" borderId="0" xfId="0" applyFont="1" applyAlignment="1">
      <alignment vertical="top" wrapText="1"/>
    </xf>
    <xf numFmtId="49" fontId="5" fillId="0" borderId="0" xfId="0" applyNumberFormat="1" applyFont="1" applyAlignment="1">
      <alignment horizontal="left"/>
    </xf>
    <xf numFmtId="49" fontId="5" fillId="0" borderId="0" xfId="0" applyNumberFormat="1" applyFont="1"/>
    <xf numFmtId="49" fontId="5" fillId="0" borderId="0" xfId="0" applyNumberFormat="1" applyFont="1" applyAlignment="1">
      <alignment horizontal="right"/>
    </xf>
    <xf numFmtId="183" fontId="5" fillId="0" borderId="0" xfId="0" applyNumberFormat="1" applyFont="1"/>
    <xf numFmtId="0" fontId="5" fillId="0" borderId="0" xfId="0" applyFont="1" applyAlignment="1">
      <alignment horizontal="left"/>
    </xf>
    <xf numFmtId="0" fontId="5" fillId="0" borderId="0" xfId="0" applyFont="1" applyAlignment="1" applyProtection="1">
      <alignment horizontal="left" vertical="center"/>
      <protection hidden="1"/>
    </xf>
    <xf numFmtId="183" fontId="5" fillId="0" borderId="0" xfId="0" applyNumberFormat="1" applyFont="1" applyAlignment="1" applyProtection="1">
      <alignment vertical="center"/>
      <protection hidden="1"/>
    </xf>
    <xf numFmtId="180" fontId="5" fillId="0" borderId="0" xfId="0" applyNumberFormat="1" applyFont="1" applyAlignment="1" applyProtection="1">
      <alignment vertical="center"/>
      <protection hidden="1"/>
    </xf>
    <xf numFmtId="183" fontId="23" fillId="0" borderId="12" xfId="0" applyNumberFormat="1" applyFont="1" applyBorder="1" applyAlignment="1">
      <alignmen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18" fillId="0" borderId="27"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8"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right" vertical="center"/>
      <protection hidden="1"/>
    </xf>
    <xf numFmtId="0" fontId="14" fillId="0" borderId="0" xfId="0" applyFont="1" applyAlignment="1" applyProtection="1">
      <alignment vertical="center"/>
      <protection hidden="1"/>
    </xf>
    <xf numFmtId="0" fontId="14" fillId="0" borderId="6" xfId="0" applyFont="1" applyBorder="1" applyAlignment="1">
      <alignment vertical="center"/>
    </xf>
    <xf numFmtId="0" fontId="14" fillId="0" borderId="6" xfId="0" applyFont="1" applyBorder="1" applyAlignment="1" applyProtection="1">
      <alignment vertical="center"/>
      <protection hidden="1"/>
    </xf>
    <xf numFmtId="0" fontId="18" fillId="0" borderId="0" xfId="0" applyFont="1" applyAlignment="1">
      <alignment vertical="center" shrinkToFit="1"/>
    </xf>
    <xf numFmtId="0" fontId="14" fillId="0" borderId="1" xfId="0" applyFont="1" applyBorder="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49" fontId="14" fillId="0" borderId="8" xfId="0" applyNumberFormat="1"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1" fillId="0" borderId="0" xfId="7" quotePrefix="1">
      <alignment vertical="center"/>
    </xf>
    <xf numFmtId="179" fontId="5" fillId="0" borderId="0" xfId="0" applyNumberFormat="1" applyFont="1" applyAlignment="1" applyProtection="1">
      <alignment vertical="center"/>
      <protection hidden="1"/>
    </xf>
    <xf numFmtId="0" fontId="5" fillId="0" borderId="6" xfId="0" applyFont="1" applyBorder="1" applyAlignment="1" applyProtection="1">
      <alignment vertical="center"/>
      <protection hidden="1"/>
    </xf>
    <xf numFmtId="176" fontId="5" fillId="0" borderId="0" xfId="0" applyNumberFormat="1" applyFont="1" applyAlignment="1" applyProtection="1">
      <alignment vertical="center"/>
      <protection hidden="1"/>
    </xf>
    <xf numFmtId="0" fontId="5" fillId="0" borderId="0" xfId="0" applyFont="1" applyAlignment="1" applyProtection="1">
      <alignment vertical="center"/>
      <protection locked="0" hidden="1"/>
    </xf>
    <xf numFmtId="0" fontId="5" fillId="0" borderId="12"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 xfId="0" applyFont="1" applyBorder="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0" borderId="1" xfId="0" applyFont="1" applyBorder="1" applyProtection="1">
      <protection hidden="1"/>
    </xf>
    <xf numFmtId="0" fontId="5" fillId="0" borderId="0" xfId="0" applyFont="1" applyProtection="1">
      <protection locked="0" hidden="1"/>
    </xf>
    <xf numFmtId="0" fontId="18" fillId="0" borderId="0" xfId="0" applyFont="1" applyAlignment="1" applyProtection="1">
      <alignment vertical="center" shrinkToFit="1"/>
      <protection hidden="1"/>
    </xf>
    <xf numFmtId="49" fontId="18" fillId="0" borderId="0" xfId="0" applyNumberFormat="1" applyFont="1" applyAlignment="1" applyProtection="1">
      <alignment vertical="center" shrinkToFit="1"/>
      <protection hidden="1"/>
    </xf>
    <xf numFmtId="183" fontId="18" fillId="0" borderId="0" xfId="0" applyNumberFormat="1" applyFont="1" applyAlignment="1" applyProtection="1">
      <alignment vertical="center"/>
      <protection hidden="1"/>
    </xf>
    <xf numFmtId="0" fontId="18" fillId="0" borderId="1" xfId="0" applyFont="1" applyBorder="1" applyAlignment="1" applyProtection="1">
      <alignment vertical="center"/>
      <protection hidden="1"/>
    </xf>
    <xf numFmtId="49" fontId="18" fillId="0" borderId="0" xfId="0" applyNumberFormat="1" applyFont="1" applyAlignment="1" applyProtection="1">
      <alignment vertical="center"/>
      <protection hidden="1"/>
    </xf>
    <xf numFmtId="183" fontId="5" fillId="0" borderId="1" xfId="0" applyNumberFormat="1" applyFont="1" applyBorder="1" applyAlignment="1" applyProtection="1">
      <alignment horizontal="center" vertical="center"/>
      <protection hidden="1"/>
    </xf>
    <xf numFmtId="183" fontId="5" fillId="0" borderId="1" xfId="0" applyNumberFormat="1" applyFont="1" applyBorder="1" applyAlignment="1" applyProtection="1">
      <alignment vertical="center"/>
      <protection hidden="1"/>
    </xf>
    <xf numFmtId="0" fontId="18" fillId="0" borderId="1" xfId="0" applyFont="1" applyBorder="1" applyAlignment="1" applyProtection="1">
      <alignment horizontal="center" vertical="center"/>
      <protection hidden="1"/>
    </xf>
    <xf numFmtId="183" fontId="5" fillId="0" borderId="6" xfId="0" applyNumberFormat="1" applyFont="1" applyBorder="1" applyAlignment="1" applyProtection="1">
      <alignment horizontal="center" vertical="center"/>
      <protection hidden="1"/>
    </xf>
    <xf numFmtId="183" fontId="5" fillId="0" borderId="6" xfId="0" applyNumberFormat="1" applyFont="1" applyBorder="1" applyAlignment="1" applyProtection="1">
      <alignment vertical="center"/>
      <protection hidden="1"/>
    </xf>
    <xf numFmtId="0" fontId="18" fillId="0" borderId="6" xfId="0" applyFont="1" applyBorder="1" applyAlignment="1" applyProtection="1">
      <alignment horizontal="center" vertical="center"/>
      <protection hidden="1"/>
    </xf>
    <xf numFmtId="0" fontId="18" fillId="0" borderId="6" xfId="0" applyFont="1" applyBorder="1" applyAlignment="1" applyProtection="1">
      <alignment vertical="center"/>
      <protection hidden="1"/>
    </xf>
    <xf numFmtId="14" fontId="18" fillId="0" borderId="0" xfId="0" applyNumberFormat="1" applyFont="1" applyAlignment="1" applyProtection="1">
      <alignment vertical="center" wrapText="1"/>
      <protection hidden="1"/>
    </xf>
    <xf numFmtId="0" fontId="24" fillId="0" borderId="0" xfId="0" applyFont="1" applyAlignment="1" applyProtection="1">
      <alignment vertical="center"/>
      <protection hidden="1"/>
    </xf>
    <xf numFmtId="0" fontId="9" fillId="0" borderId="11" xfId="0" applyFont="1" applyBorder="1" applyAlignment="1">
      <alignment vertical="center"/>
    </xf>
    <xf numFmtId="0" fontId="9" fillId="0" borderId="11" xfId="0" applyFont="1" applyBorder="1" applyAlignment="1">
      <alignment horizontal="left" vertical="center"/>
    </xf>
    <xf numFmtId="179" fontId="9" fillId="0" borderId="0" xfId="0" applyNumberFormat="1" applyFont="1" applyAlignment="1">
      <alignment vertical="center"/>
    </xf>
    <xf numFmtId="0" fontId="23" fillId="0" borderId="13" xfId="0" applyFont="1" applyBorder="1" applyAlignment="1">
      <alignment vertical="center"/>
    </xf>
    <xf numFmtId="0" fontId="23" fillId="0" borderId="1" xfId="0" applyFont="1" applyBorder="1" applyAlignment="1">
      <alignment vertical="center"/>
    </xf>
    <xf numFmtId="0" fontId="23" fillId="0" borderId="0" xfId="0" applyFont="1" applyAlignment="1">
      <alignment vertical="center"/>
    </xf>
    <xf numFmtId="0" fontId="23" fillId="0" borderId="0" xfId="0" applyFont="1" applyAlignment="1">
      <alignment horizontal="center" vertical="center" shrinkToFit="1"/>
    </xf>
    <xf numFmtId="0" fontId="6" fillId="0" borderId="30" xfId="0" applyFont="1" applyBorder="1" applyAlignment="1">
      <alignment horizontal="center" vertical="center"/>
    </xf>
    <xf numFmtId="0" fontId="1" fillId="0" borderId="0" xfId="7">
      <alignment vertical="center"/>
    </xf>
    <xf numFmtId="0" fontId="6" fillId="0" borderId="7" xfId="0" applyFont="1" applyBorder="1" applyAlignment="1">
      <alignment horizontal="left" vertical="center"/>
    </xf>
    <xf numFmtId="0" fontId="14" fillId="0" borderId="0" xfId="0" applyFont="1" applyAlignment="1" applyProtection="1">
      <alignment horizontal="center" shrinkToFit="1"/>
      <protection hidden="1"/>
    </xf>
    <xf numFmtId="0" fontId="14" fillId="0" borderId="0" xfId="0" applyFont="1" applyAlignment="1" applyProtection="1">
      <alignment horizontal="right" shrinkToFit="1"/>
      <protection hidden="1"/>
    </xf>
    <xf numFmtId="0" fontId="14" fillId="0" borderId="0" xfId="0" applyFont="1" applyAlignment="1" applyProtection="1">
      <alignment shrinkToFit="1"/>
      <protection hidden="1"/>
    </xf>
    <xf numFmtId="177" fontId="5" fillId="0" borderId="0" xfId="0" applyNumberFormat="1" applyFont="1" applyAlignment="1" applyProtection="1">
      <alignment vertical="center"/>
      <protection hidden="1"/>
    </xf>
    <xf numFmtId="186" fontId="6" fillId="0" borderId="0" xfId="0" applyNumberFormat="1" applyFont="1" applyAlignment="1">
      <alignment horizontal="right" vertical="center"/>
    </xf>
    <xf numFmtId="186" fontId="6" fillId="0" borderId="0" xfId="0" applyNumberFormat="1" applyFont="1" applyAlignment="1">
      <alignment vertical="center"/>
    </xf>
    <xf numFmtId="0" fontId="5" fillId="3" borderId="0" xfId="0" applyFont="1" applyFill="1" applyAlignment="1">
      <alignment vertical="center"/>
    </xf>
    <xf numFmtId="0" fontId="26" fillId="3" borderId="0" xfId="0" applyFont="1" applyFill="1" applyAlignment="1">
      <alignment vertical="center"/>
    </xf>
    <xf numFmtId="0" fontId="3" fillId="0" borderId="0" xfId="0" applyFont="1" applyAlignment="1">
      <alignment vertical="center"/>
    </xf>
    <xf numFmtId="0" fontId="20" fillId="0" borderId="31" xfId="0" applyFont="1" applyBorder="1" applyAlignment="1">
      <alignment horizontal="left" vertical="center"/>
    </xf>
    <xf numFmtId="0" fontId="20" fillId="0" borderId="5"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8" xfId="0" applyFont="1" applyBorder="1" applyAlignment="1">
      <alignment vertical="center"/>
    </xf>
    <xf numFmtId="0" fontId="20" fillId="0" borderId="1" xfId="0" applyFont="1" applyBorder="1" applyAlignment="1">
      <alignment vertical="center"/>
    </xf>
    <xf numFmtId="0" fontId="20" fillId="0" borderId="9" xfId="0" applyFont="1" applyBorder="1" applyAlignment="1">
      <alignment vertical="center"/>
    </xf>
    <xf numFmtId="0" fontId="3" fillId="2" borderId="0" xfId="0" applyFont="1" applyFill="1" applyAlignment="1">
      <alignment horizontal="left" vertical="center"/>
    </xf>
    <xf numFmtId="179" fontId="24" fillId="0" borderId="0" xfId="0" applyNumberFormat="1" applyFont="1" applyAlignment="1">
      <alignment vertical="center"/>
    </xf>
    <xf numFmtId="0" fontId="5" fillId="0" borderId="0" xfId="0" applyFont="1" applyAlignment="1" applyProtection="1">
      <alignment horizontal="center" vertical="center"/>
      <protection hidden="1"/>
    </xf>
    <xf numFmtId="0" fontId="27" fillId="0" borderId="0" xfId="0" applyFont="1" applyAlignment="1" applyProtection="1">
      <alignment vertical="center"/>
      <protection hidden="1"/>
    </xf>
    <xf numFmtId="0" fontId="5" fillId="0" borderId="0" xfId="0" quotePrefix="1" applyFont="1" applyAlignment="1" applyProtection="1">
      <alignment vertical="center"/>
      <protection hidden="1"/>
    </xf>
    <xf numFmtId="0" fontId="6" fillId="0" borderId="0" xfId="0" applyFont="1" applyAlignment="1" applyProtection="1">
      <alignment horizontal="center" vertical="center"/>
      <protection hidden="1"/>
    </xf>
    <xf numFmtId="179" fontId="6" fillId="0" borderId="0" xfId="0" applyNumberFormat="1" applyFont="1" applyAlignment="1">
      <alignment vertical="center"/>
    </xf>
    <xf numFmtId="0" fontId="6" fillId="0" borderId="0" xfId="0" applyFont="1" applyAlignment="1" applyProtection="1">
      <alignment horizontal="left" vertical="top" wrapText="1"/>
      <protection hidden="1"/>
    </xf>
    <xf numFmtId="49" fontId="6" fillId="0" borderId="0" xfId="0" applyNumberFormat="1" applyFont="1" applyAlignment="1" applyProtection="1">
      <alignment vertical="center"/>
      <protection hidden="1"/>
    </xf>
    <xf numFmtId="186" fontId="6" fillId="0" borderId="0" xfId="0" applyNumberFormat="1" applyFont="1" applyAlignment="1">
      <alignment horizontal="center" vertical="center"/>
    </xf>
    <xf numFmtId="0" fontId="6" fillId="0" borderId="0" xfId="0" applyFont="1" applyAlignment="1" applyProtection="1">
      <alignment vertical="center"/>
      <protection locked="0"/>
    </xf>
    <xf numFmtId="0" fontId="3" fillId="0" borderId="0" xfId="0" applyFont="1" applyAlignment="1">
      <alignment horizontal="left" vertical="center"/>
    </xf>
    <xf numFmtId="179" fontId="25" fillId="0" borderId="0" xfId="0" applyNumberFormat="1" applyFont="1" applyAlignment="1" applyProtection="1">
      <alignment vertical="center"/>
      <protection hidden="1"/>
    </xf>
    <xf numFmtId="0" fontId="25" fillId="0" borderId="0" xfId="0" applyFont="1" applyProtection="1">
      <protection hidden="1"/>
    </xf>
    <xf numFmtId="0" fontId="28" fillId="0" borderId="0" xfId="0" applyFont="1" applyAlignment="1" applyProtection="1">
      <alignment vertical="center"/>
      <protection hidden="1"/>
    </xf>
    <xf numFmtId="178" fontId="5" fillId="0" borderId="0" xfId="0" applyNumberFormat="1" applyFont="1" applyAlignment="1" applyProtection="1">
      <alignment vertical="center"/>
      <protection hidden="1"/>
    </xf>
    <xf numFmtId="185" fontId="5" fillId="0" borderId="0" xfId="0" applyNumberFormat="1" applyFont="1" applyAlignment="1" applyProtection="1">
      <alignment vertical="center"/>
      <protection hidden="1"/>
    </xf>
    <xf numFmtId="185" fontId="5" fillId="0" borderId="0" xfId="0" applyNumberFormat="1" applyFont="1" applyAlignment="1" applyProtection="1">
      <alignment horizontal="right" vertical="center"/>
      <protection hidden="1"/>
    </xf>
    <xf numFmtId="49" fontId="5" fillId="0" borderId="1" xfId="0" applyNumberFormat="1" applyFont="1" applyBorder="1" applyAlignment="1" applyProtection="1">
      <alignment horizontal="left" vertical="center"/>
      <protection hidden="1"/>
    </xf>
    <xf numFmtId="0" fontId="13" fillId="0" borderId="0" xfId="0" applyFont="1" applyAlignment="1" applyProtection="1">
      <alignment vertical="center"/>
      <protection hidden="1"/>
    </xf>
    <xf numFmtId="0" fontId="8" fillId="0" borderId="0" xfId="0" applyFont="1" applyAlignment="1" applyProtection="1">
      <alignment horizontal="center"/>
      <protection hidden="1"/>
    </xf>
    <xf numFmtId="0" fontId="1" fillId="0" borderId="0" xfId="8" applyProtection="1">
      <alignment vertical="center"/>
      <protection hidden="1"/>
    </xf>
    <xf numFmtId="0" fontId="14" fillId="0" borderId="0" xfId="0" applyFont="1" applyAlignment="1" applyProtection="1">
      <alignment horizontal="left"/>
      <protection hidden="1"/>
    </xf>
    <xf numFmtId="183" fontId="6" fillId="0" borderId="0" xfId="0" applyNumberFormat="1" applyFont="1" applyProtection="1">
      <protection hidden="1"/>
    </xf>
    <xf numFmtId="0" fontId="18" fillId="0" borderId="0" xfId="0" applyFont="1" applyAlignment="1" applyProtection="1">
      <alignment horizontal="right"/>
      <protection hidden="1"/>
    </xf>
    <xf numFmtId="0" fontId="14" fillId="0" borderId="1" xfId="0" applyFont="1" applyBorder="1" applyProtection="1">
      <protection hidden="1"/>
    </xf>
    <xf numFmtId="49" fontId="14" fillId="0" borderId="0" xfId="0" applyNumberFormat="1" applyFont="1" applyProtection="1">
      <protection hidden="1"/>
    </xf>
    <xf numFmtId="0" fontId="6" fillId="0" borderId="5" xfId="0" applyFont="1" applyBorder="1" applyAlignment="1" applyProtection="1">
      <alignment vertical="center"/>
      <protection hidden="1"/>
    </xf>
    <xf numFmtId="0" fontId="6" fillId="0" borderId="6" xfId="0" applyFont="1" applyBorder="1" applyAlignment="1" applyProtection="1">
      <alignment vertical="center"/>
      <protection hidden="1"/>
    </xf>
    <xf numFmtId="0" fontId="6" fillId="0" borderId="6" xfId="0" applyFont="1" applyBorder="1" applyProtection="1">
      <protection hidden="1"/>
    </xf>
    <xf numFmtId="0" fontId="14" fillId="0" borderId="7" xfId="0" applyFont="1" applyBorder="1" applyProtection="1">
      <protection hidden="1"/>
    </xf>
    <xf numFmtId="49" fontId="14" fillId="0" borderId="10" xfId="0" applyNumberFormat="1" applyFont="1" applyBorder="1" applyProtection="1">
      <protection hidden="1"/>
    </xf>
    <xf numFmtId="0" fontId="14" fillId="0" borderId="11" xfId="0" applyFont="1" applyBorder="1" applyProtection="1">
      <protection hidden="1"/>
    </xf>
    <xf numFmtId="49" fontId="14" fillId="0" borderId="8" xfId="0" applyNumberFormat="1" applyFont="1" applyBorder="1" applyProtection="1">
      <protection hidden="1"/>
    </xf>
    <xf numFmtId="0" fontId="6" fillId="0" borderId="1" xfId="0" applyFont="1" applyBorder="1" applyProtection="1">
      <protection hidden="1"/>
    </xf>
    <xf numFmtId="0" fontId="14" fillId="0" borderId="9" xfId="0" applyFont="1" applyBorder="1" applyProtection="1">
      <protection hidden="1"/>
    </xf>
    <xf numFmtId="0" fontId="6" fillId="0" borderId="7" xfId="0" applyFont="1" applyBorder="1" applyAlignment="1" applyProtection="1">
      <alignment vertical="center"/>
      <protection hidden="1"/>
    </xf>
    <xf numFmtId="0" fontId="6" fillId="0" borderId="1" xfId="0" applyFont="1" applyBorder="1" applyAlignment="1" applyProtection="1">
      <alignment vertical="center"/>
      <protection hidden="1"/>
    </xf>
    <xf numFmtId="0" fontId="6" fillId="0" borderId="9" xfId="0" applyFont="1" applyBorder="1" applyAlignment="1" applyProtection="1">
      <alignment vertical="center"/>
      <protection hidden="1"/>
    </xf>
    <xf numFmtId="0" fontId="20" fillId="0" borderId="0" xfId="0" applyFont="1" applyProtection="1">
      <protection hidden="1"/>
    </xf>
    <xf numFmtId="0" fontId="6" fillId="0" borderId="11"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6" xfId="0" applyFont="1" applyBorder="1" applyAlignment="1" applyProtection="1">
      <alignment vertical="top"/>
      <protection hidden="1"/>
    </xf>
    <xf numFmtId="0" fontId="36" fillId="0" borderId="0" xfId="0" applyFont="1" applyAlignment="1" applyProtection="1">
      <alignment vertical="center"/>
      <protection hidden="1"/>
    </xf>
    <xf numFmtId="181" fontId="5"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29" fillId="2" borderId="0" xfId="0" applyFont="1" applyFill="1" applyAlignment="1" applyProtection="1">
      <alignment vertical="center"/>
      <protection hidden="1"/>
    </xf>
    <xf numFmtId="0" fontId="1" fillId="0" borderId="0" xfId="7" applyProtection="1">
      <alignment vertical="center"/>
      <protection hidden="1"/>
    </xf>
    <xf numFmtId="49" fontId="25" fillId="0" borderId="0" xfId="0" applyNumberFormat="1" applyFont="1" applyProtection="1">
      <protection hidden="1"/>
    </xf>
    <xf numFmtId="2" fontId="5" fillId="0" borderId="0" xfId="0" applyNumberFormat="1" applyFont="1" applyAlignment="1" applyProtection="1">
      <alignment vertical="center"/>
      <protection hidden="1"/>
    </xf>
    <xf numFmtId="179" fontId="5" fillId="5" borderId="14" xfId="0" applyNumberFormat="1" applyFont="1" applyFill="1" applyBorder="1" applyAlignment="1" applyProtection="1">
      <alignment vertical="center"/>
      <protection hidden="1"/>
    </xf>
    <xf numFmtId="179" fontId="5" fillId="5" borderId="0" xfId="0" applyNumberFormat="1" applyFont="1" applyFill="1" applyAlignment="1" applyProtection="1">
      <alignment vertical="center"/>
      <protection hidden="1"/>
    </xf>
    <xf numFmtId="179" fontId="25" fillId="0" borderId="0" xfId="0" applyNumberFormat="1" applyFont="1" applyProtection="1">
      <protection hidden="1"/>
    </xf>
    <xf numFmtId="184" fontId="5" fillId="0" borderId="0" xfId="0" applyNumberFormat="1" applyFont="1" applyAlignment="1" applyProtection="1">
      <alignment vertical="center"/>
      <protection hidden="1"/>
    </xf>
    <xf numFmtId="0" fontId="5" fillId="0" borderId="0" xfId="0" applyFont="1" applyAlignment="1" applyProtection="1">
      <alignment vertical="center" shrinkToFit="1"/>
      <protection hidden="1"/>
    </xf>
    <xf numFmtId="0" fontId="0" fillId="0" borderId="0" xfId="0" applyProtection="1">
      <protection hidden="1"/>
    </xf>
    <xf numFmtId="49" fontId="5" fillId="0" borderId="0" xfId="0" applyNumberFormat="1" applyFont="1" applyAlignment="1" applyProtection="1">
      <alignment horizontal="left" vertical="center"/>
      <protection hidden="1"/>
    </xf>
    <xf numFmtId="0" fontId="5" fillId="0" borderId="10" xfId="0" applyFont="1" applyBorder="1" applyAlignment="1" applyProtection="1">
      <alignment vertical="center"/>
      <protection hidden="1"/>
    </xf>
    <xf numFmtId="0" fontId="26" fillId="0" borderId="0" xfId="0" applyFont="1" applyAlignment="1" applyProtection="1">
      <alignment vertical="center"/>
      <protection hidden="1"/>
    </xf>
    <xf numFmtId="49" fontId="5" fillId="0" borderId="1" xfId="0" applyNumberFormat="1" applyFont="1" applyBorder="1" applyAlignment="1" applyProtection="1">
      <alignment vertical="center"/>
      <protection hidden="1"/>
    </xf>
    <xf numFmtId="0" fontId="8" fillId="0" borderId="0" xfId="0" applyFont="1" applyAlignment="1" applyProtection="1">
      <alignment vertical="center"/>
      <protection hidden="1"/>
    </xf>
    <xf numFmtId="183" fontId="6" fillId="0" borderId="0" xfId="0" applyNumberFormat="1" applyFont="1" applyAlignment="1" applyProtection="1">
      <alignment vertical="center"/>
      <protection hidden="1"/>
    </xf>
    <xf numFmtId="0" fontId="6" fillId="0" borderId="0" xfId="0" applyFont="1" applyAlignment="1" applyProtection="1">
      <alignment vertical="center" shrinkToFit="1"/>
      <protection hidden="1"/>
    </xf>
    <xf numFmtId="0" fontId="9" fillId="0" borderId="0" xfId="0" applyFont="1" applyAlignment="1" applyProtection="1">
      <alignment vertical="center"/>
      <protection hidden="1"/>
    </xf>
    <xf numFmtId="49" fontId="6" fillId="0" borderId="0" xfId="0" applyNumberFormat="1" applyFont="1" applyAlignment="1" applyProtection="1">
      <alignment vertical="center" shrinkToFit="1"/>
      <protection hidden="1"/>
    </xf>
    <xf numFmtId="0" fontId="11" fillId="0" borderId="0" xfId="0" applyFont="1" applyAlignment="1" applyProtection="1">
      <alignment vertical="center"/>
      <protection hidden="1"/>
    </xf>
    <xf numFmtId="184" fontId="6" fillId="0" borderId="0" xfId="0" applyNumberFormat="1" applyFont="1" applyAlignment="1" applyProtection="1">
      <alignment vertical="center"/>
      <protection hidden="1"/>
    </xf>
    <xf numFmtId="184" fontId="6" fillId="0" borderId="0" xfId="0" applyNumberFormat="1" applyFont="1" applyAlignment="1" applyProtection="1">
      <alignment horizontal="left" vertical="center"/>
      <protection hidden="1"/>
    </xf>
    <xf numFmtId="0" fontId="5" fillId="0" borderId="5"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5" fillId="0" borderId="7" xfId="0" applyFont="1" applyBorder="1" applyAlignment="1" applyProtection="1">
      <alignment vertical="center"/>
      <protection hidden="1"/>
    </xf>
    <xf numFmtId="58" fontId="5" fillId="0" borderId="0" xfId="0" applyNumberFormat="1" applyFont="1" applyAlignment="1" applyProtection="1">
      <alignment vertical="center"/>
      <protection hidden="1"/>
    </xf>
    <xf numFmtId="49" fontId="5" fillId="0" borderId="0" xfId="0" applyNumberFormat="1" applyFont="1" applyAlignment="1" applyProtection="1">
      <alignment horizontal="right" vertical="center"/>
      <protection hidden="1"/>
    </xf>
    <xf numFmtId="179" fontId="5" fillId="0" borderId="0" xfId="0" applyNumberFormat="1" applyFont="1" applyAlignment="1">
      <alignment vertical="center"/>
    </xf>
    <xf numFmtId="0" fontId="6" fillId="0" borderId="5" xfId="2" applyFont="1" applyBorder="1" applyAlignment="1" applyProtection="1">
      <alignment vertical="center"/>
      <protection hidden="1"/>
    </xf>
    <xf numFmtId="0" fontId="6" fillId="0" borderId="6" xfId="2" applyFont="1" applyBorder="1" applyAlignment="1" applyProtection="1">
      <alignment vertical="center"/>
      <protection hidden="1"/>
    </xf>
    <xf numFmtId="0" fontId="6" fillId="0" borderId="7" xfId="2" applyFont="1" applyBorder="1" applyAlignment="1" applyProtection="1">
      <alignment vertical="center"/>
      <protection hidden="1"/>
    </xf>
    <xf numFmtId="0" fontId="6" fillId="0" borderId="5" xfId="2" applyFont="1" applyBorder="1" applyAlignment="1" applyProtection="1">
      <alignment horizontal="left" vertical="top"/>
      <protection hidden="1"/>
    </xf>
    <xf numFmtId="0" fontId="6" fillId="0" borderId="6" xfId="2" applyFont="1" applyBorder="1" applyAlignment="1" applyProtection="1">
      <alignment horizontal="left" vertical="top"/>
      <protection hidden="1"/>
    </xf>
    <xf numFmtId="0" fontId="6" fillId="0" borderId="7" xfId="2" applyFont="1" applyBorder="1" applyAlignment="1" applyProtection="1">
      <alignment horizontal="left" vertical="top"/>
      <protection hidden="1"/>
    </xf>
    <xf numFmtId="0" fontId="6" fillId="0" borderId="8" xfId="2" applyFont="1" applyBorder="1" applyAlignment="1" applyProtection="1">
      <alignment vertical="center"/>
      <protection hidden="1"/>
    </xf>
    <xf numFmtId="0" fontId="6" fillId="0" borderId="1" xfId="2" applyFont="1" applyBorder="1" applyAlignment="1" applyProtection="1">
      <alignment vertical="center"/>
      <protection hidden="1"/>
    </xf>
    <xf numFmtId="0" fontId="6" fillId="0" borderId="9" xfId="2" applyFont="1" applyBorder="1" applyAlignment="1" applyProtection="1">
      <alignment vertical="center"/>
      <protection hidden="1"/>
    </xf>
    <xf numFmtId="0" fontId="6" fillId="0" borderId="10" xfId="2" applyFont="1" applyBorder="1" applyAlignment="1" applyProtection="1">
      <alignment vertical="center"/>
      <protection hidden="1"/>
    </xf>
    <xf numFmtId="0" fontId="6" fillId="0" borderId="0" xfId="2" applyFont="1" applyAlignment="1" applyProtection="1">
      <alignment vertical="center"/>
      <protection hidden="1"/>
    </xf>
    <xf numFmtId="0" fontId="6" fillId="0" borderId="8" xfId="2" applyFont="1" applyBorder="1" applyAlignment="1" applyProtection="1">
      <alignment horizontal="left" vertical="top"/>
      <protection hidden="1"/>
    </xf>
    <xf numFmtId="0" fontId="6" fillId="0" borderId="1" xfId="2" applyFont="1" applyBorder="1" applyAlignment="1" applyProtection="1">
      <alignment horizontal="left" vertical="top"/>
      <protection hidden="1"/>
    </xf>
    <xf numFmtId="0" fontId="6" fillId="0" borderId="9" xfId="2" applyFont="1" applyBorder="1" applyAlignment="1" applyProtection="1">
      <alignment horizontal="left" vertical="top"/>
      <protection hidden="1"/>
    </xf>
    <xf numFmtId="0" fontId="11" fillId="0" borderId="5" xfId="2" applyFont="1" applyBorder="1" applyAlignment="1" applyProtection="1">
      <alignment vertical="center"/>
      <protection hidden="1"/>
    </xf>
    <xf numFmtId="0" fontId="11" fillId="0" borderId="6" xfId="2" applyFont="1" applyBorder="1" applyAlignment="1" applyProtection="1">
      <alignment vertical="center"/>
      <protection hidden="1"/>
    </xf>
    <xf numFmtId="0" fontId="11" fillId="0" borderId="7" xfId="2" applyFont="1" applyBorder="1" applyAlignment="1" applyProtection="1">
      <alignment vertical="center"/>
      <protection hidden="1"/>
    </xf>
    <xf numFmtId="0" fontId="6" fillId="0" borderId="11" xfId="2" applyFont="1" applyBorder="1" applyAlignment="1" applyProtection="1">
      <alignment vertical="center"/>
      <protection hidden="1"/>
    </xf>
    <xf numFmtId="0" fontId="11" fillId="0" borderId="10" xfId="2" applyFont="1" applyBorder="1" applyAlignment="1" applyProtection="1">
      <alignment vertical="center"/>
      <protection hidden="1"/>
    </xf>
    <xf numFmtId="0" fontId="11" fillId="0" borderId="0" xfId="2" applyFont="1" applyAlignment="1" applyProtection="1">
      <alignment vertical="center"/>
      <protection hidden="1"/>
    </xf>
    <xf numFmtId="0" fontId="11" fillId="0" borderId="11" xfId="2" applyFont="1" applyBorder="1" applyAlignment="1" applyProtection="1">
      <alignment vertical="center"/>
      <protection hidden="1"/>
    </xf>
    <xf numFmtId="0" fontId="6" fillId="0" borderId="7" xfId="2" applyFont="1" applyBorder="1" applyAlignment="1" applyProtection="1">
      <alignment horizontal="right" vertical="center"/>
      <protection hidden="1"/>
    </xf>
    <xf numFmtId="0" fontId="6" fillId="0" borderId="6" xfId="2" applyFont="1" applyBorder="1" applyAlignment="1" applyProtection="1">
      <alignment vertical="top"/>
      <protection hidden="1"/>
    </xf>
    <xf numFmtId="0" fontId="6" fillId="0" borderId="7" xfId="2" applyFont="1" applyBorder="1" applyAlignment="1" applyProtection="1">
      <alignment vertical="top"/>
      <protection hidden="1"/>
    </xf>
    <xf numFmtId="0" fontId="6" fillId="0" borderId="10" xfId="2" applyFont="1" applyBorder="1" applyAlignment="1" applyProtection="1">
      <alignment vertical="top"/>
      <protection hidden="1"/>
    </xf>
    <xf numFmtId="0" fontId="6" fillId="0" borderId="0" xfId="2" applyFont="1" applyAlignment="1" applyProtection="1">
      <alignment vertical="top"/>
      <protection hidden="1"/>
    </xf>
    <xf numFmtId="0" fontId="6" fillId="0" borderId="11" xfId="2" applyFont="1" applyBorder="1" applyAlignment="1" applyProtection="1">
      <alignment vertical="top"/>
      <protection hidden="1"/>
    </xf>
    <xf numFmtId="0" fontId="11" fillId="0" borderId="8" xfId="2" applyFont="1" applyBorder="1" applyAlignment="1" applyProtection="1">
      <alignment vertical="center"/>
      <protection hidden="1"/>
    </xf>
    <xf numFmtId="0" fontId="11" fillId="0" borderId="1" xfId="2" applyFont="1" applyBorder="1" applyAlignment="1" applyProtection="1">
      <alignment vertical="center"/>
      <protection hidden="1"/>
    </xf>
    <xf numFmtId="0" fontId="11" fillId="0" borderId="9" xfId="2" applyFont="1" applyBorder="1" applyAlignment="1" applyProtection="1">
      <alignment vertical="center"/>
      <protection hidden="1"/>
    </xf>
    <xf numFmtId="0" fontId="6" fillId="0" borderId="8" xfId="2" applyFont="1" applyBorder="1" applyAlignment="1" applyProtection="1">
      <alignment vertical="top"/>
      <protection hidden="1"/>
    </xf>
    <xf numFmtId="0" fontId="6" fillId="0" borderId="1" xfId="2" applyFont="1" applyBorder="1" applyAlignment="1" applyProtection="1">
      <alignment vertical="top"/>
      <protection hidden="1"/>
    </xf>
    <xf numFmtId="0" fontId="6" fillId="0" borderId="9" xfId="2" applyFont="1" applyBorder="1" applyAlignment="1" applyProtection="1">
      <alignment vertical="top"/>
      <protection hidden="1"/>
    </xf>
    <xf numFmtId="49" fontId="14" fillId="0" borderId="5" xfId="0" applyNumberFormat="1" applyFont="1" applyBorder="1" applyAlignment="1">
      <alignment vertical="center"/>
    </xf>
    <xf numFmtId="49" fontId="14" fillId="0" borderId="6" xfId="0" applyNumberFormat="1" applyFont="1" applyBorder="1" applyAlignment="1">
      <alignment vertical="center"/>
    </xf>
    <xf numFmtId="49" fontId="14" fillId="0" borderId="7" xfId="0" applyNumberFormat="1" applyFont="1" applyBorder="1" applyAlignment="1">
      <alignment vertical="center"/>
    </xf>
    <xf numFmtId="0" fontId="14" fillId="0" borderId="5" xfId="0" applyFont="1" applyBorder="1" applyAlignment="1">
      <alignment vertical="center"/>
    </xf>
    <xf numFmtId="0" fontId="5" fillId="6" borderId="0" xfId="0" applyFont="1" applyFill="1" applyAlignment="1" applyProtection="1">
      <alignment horizontal="center" vertical="center"/>
      <protection hidden="1"/>
    </xf>
    <xf numFmtId="0" fontId="5" fillId="0" borderId="8" xfId="0" applyFont="1" applyBorder="1" applyAlignment="1" applyProtection="1">
      <alignment vertical="center"/>
      <protection hidden="1"/>
    </xf>
    <xf numFmtId="0" fontId="26" fillId="0" borderId="0" xfId="7" applyFont="1" applyProtection="1">
      <alignment vertical="center"/>
      <protection hidden="1"/>
    </xf>
    <xf numFmtId="0" fontId="26" fillId="0" borderId="0" xfId="7" quotePrefix="1" applyFont="1" applyProtection="1">
      <alignment vertical="center"/>
      <protection hidden="1"/>
    </xf>
    <xf numFmtId="180" fontId="5" fillId="0" borderId="0" xfId="0" applyNumberFormat="1" applyFont="1" applyAlignment="1">
      <alignment vertical="center" shrinkToFit="1"/>
    </xf>
    <xf numFmtId="49" fontId="26" fillId="0" borderId="0" xfId="7" applyNumberFormat="1" applyFont="1" applyProtection="1">
      <alignment vertical="center"/>
      <protection hidden="1"/>
    </xf>
    <xf numFmtId="179" fontId="16" fillId="0" borderId="0" xfId="0" applyNumberFormat="1" applyFont="1" applyAlignment="1">
      <alignment vertical="center"/>
    </xf>
    <xf numFmtId="0" fontId="5" fillId="0" borderId="35" xfId="0" applyFont="1" applyBorder="1" applyAlignment="1">
      <alignment vertical="center"/>
    </xf>
    <xf numFmtId="0" fontId="6" fillId="0" borderId="36" xfId="0" applyFont="1" applyBorder="1" applyAlignment="1" applyProtection="1">
      <alignment vertical="center"/>
      <protection hidden="1"/>
    </xf>
    <xf numFmtId="0" fontId="6" fillId="0" borderId="37" xfId="0" applyFont="1" applyBorder="1" applyAlignment="1" applyProtection="1">
      <alignment vertical="center"/>
      <protection hidden="1"/>
    </xf>
    <xf numFmtId="0" fontId="5" fillId="0" borderId="36" xfId="0" applyFont="1" applyBorder="1"/>
    <xf numFmtId="0" fontId="5" fillId="0" borderId="38" xfId="0" applyFont="1" applyBorder="1"/>
    <xf numFmtId="0" fontId="5" fillId="0" borderId="35" xfId="0" applyFont="1" applyBorder="1"/>
    <xf numFmtId="0" fontId="5" fillId="0" borderId="35" xfId="0" applyFont="1" applyBorder="1" applyAlignment="1" applyProtection="1">
      <alignment vertical="center"/>
      <protection hidden="1"/>
    </xf>
    <xf numFmtId="0" fontId="5" fillId="0" borderId="36" xfId="0" applyFont="1" applyBorder="1" applyAlignment="1" applyProtection="1">
      <alignment vertical="center"/>
      <protection hidden="1"/>
    </xf>
    <xf numFmtId="0" fontId="5" fillId="0" borderId="37" xfId="0" applyFont="1" applyBorder="1" applyAlignment="1" applyProtection="1">
      <alignment vertical="center"/>
      <protection hidden="1"/>
    </xf>
    <xf numFmtId="0" fontId="6" fillId="0" borderId="35"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14" fillId="0" borderId="38" xfId="0" applyFont="1" applyBorder="1" applyProtection="1">
      <protection hidden="1"/>
    </xf>
    <xf numFmtId="0" fontId="14" fillId="0" borderId="35" xfId="0" applyFont="1" applyBorder="1" applyProtection="1">
      <protection hidden="1"/>
    </xf>
    <xf numFmtId="0" fontId="14" fillId="0" borderId="39" xfId="0" applyFont="1" applyBorder="1" applyProtection="1">
      <protection hidden="1"/>
    </xf>
    <xf numFmtId="0" fontId="5" fillId="0" borderId="12" xfId="0" applyFont="1" applyBorder="1"/>
    <xf numFmtId="0" fontId="5" fillId="0" borderId="13" xfId="0" applyFont="1" applyBorder="1"/>
    <xf numFmtId="0" fontId="5" fillId="0" borderId="39" xfId="0" applyFont="1" applyBorder="1"/>
    <xf numFmtId="0" fontId="5" fillId="0" borderId="38" xfId="0" applyFont="1" applyBorder="1" applyAlignment="1" applyProtection="1">
      <alignment vertical="center"/>
      <protection hidden="1"/>
    </xf>
    <xf numFmtId="0" fontId="5" fillId="0" borderId="39" xfId="0" applyFont="1" applyBorder="1" applyAlignment="1" applyProtection="1">
      <alignment vertical="center"/>
      <protection hidden="1"/>
    </xf>
    <xf numFmtId="0" fontId="3" fillId="0" borderId="38" xfId="0" applyFont="1" applyBorder="1"/>
    <xf numFmtId="0" fontId="3" fillId="0" borderId="35" xfId="0" applyFont="1" applyBorder="1"/>
    <xf numFmtId="0" fontId="3" fillId="0" borderId="39" xfId="0" applyFont="1" applyBorder="1"/>
    <xf numFmtId="0" fontId="6" fillId="0" borderId="38" xfId="0" applyFont="1" applyBorder="1" applyProtection="1">
      <protection hidden="1"/>
    </xf>
    <xf numFmtId="0" fontId="6" fillId="0" borderId="35" xfId="0" applyFont="1" applyBorder="1" applyProtection="1">
      <protection hidden="1"/>
    </xf>
    <xf numFmtId="0" fontId="6" fillId="0" borderId="39" xfId="0" applyFont="1" applyBorder="1" applyProtection="1">
      <protection hidden="1"/>
    </xf>
    <xf numFmtId="0" fontId="5" fillId="0" borderId="38" xfId="0" applyFont="1" applyBorder="1" applyAlignment="1">
      <alignment vertical="center"/>
    </xf>
    <xf numFmtId="0" fontId="5" fillId="0" borderId="39" xfId="0" applyFont="1" applyBorder="1" applyAlignment="1">
      <alignment vertical="center"/>
    </xf>
    <xf numFmtId="0" fontId="10" fillId="0" borderId="35" xfId="0" applyFont="1" applyBorder="1"/>
    <xf numFmtId="0" fontId="18" fillId="0" borderId="38" xfId="0" applyFont="1" applyBorder="1" applyAlignment="1" applyProtection="1">
      <alignment vertical="center"/>
      <protection hidden="1"/>
    </xf>
    <xf numFmtId="0" fontId="18" fillId="0" borderId="35" xfId="0" applyFont="1" applyBorder="1" applyAlignment="1" applyProtection="1">
      <alignment vertical="center"/>
      <protection hidden="1"/>
    </xf>
    <xf numFmtId="0" fontId="18" fillId="0" borderId="39" xfId="0" applyFont="1" applyBorder="1" applyAlignment="1" applyProtection="1">
      <alignment vertical="center"/>
      <protection hidden="1"/>
    </xf>
    <xf numFmtId="0" fontId="5" fillId="0" borderId="35" xfId="0" applyFont="1" applyBorder="1" applyProtection="1">
      <protection hidden="1"/>
    </xf>
    <xf numFmtId="0" fontId="5" fillId="0" borderId="38" xfId="0" applyFont="1" applyBorder="1" applyProtection="1">
      <protection hidden="1"/>
    </xf>
    <xf numFmtId="0" fontId="5" fillId="0" borderId="39" xfId="0" applyFont="1" applyBorder="1" applyProtection="1">
      <protection hidden="1"/>
    </xf>
    <xf numFmtId="0" fontId="5" fillId="0" borderId="12" xfId="0" applyFont="1" applyBorder="1" applyProtection="1">
      <protection hidden="1"/>
    </xf>
    <xf numFmtId="0" fontId="5" fillId="0" borderId="13" xfId="0" applyFont="1" applyBorder="1" applyProtection="1">
      <protection hidden="1"/>
    </xf>
    <xf numFmtId="0" fontId="10" fillId="0" borderId="38" xfId="0" applyFont="1" applyBorder="1"/>
    <xf numFmtId="0" fontId="10" fillId="0" borderId="39" xfId="0" applyFont="1" applyBorder="1"/>
    <xf numFmtId="49" fontId="5" fillId="0" borderId="0" xfId="0" applyNumberFormat="1" applyFont="1" applyAlignment="1">
      <alignment horizontal="left" vertical="center"/>
    </xf>
    <xf numFmtId="176" fontId="5" fillId="0" borderId="0" xfId="0" applyNumberFormat="1" applyFont="1" applyAlignment="1">
      <alignment horizontal="left" vertical="center"/>
    </xf>
    <xf numFmtId="0" fontId="5" fillId="0" borderId="0" xfId="0" applyFont="1" applyAlignment="1" applyProtection="1">
      <alignment horizontal="left"/>
      <protection locked="0"/>
    </xf>
    <xf numFmtId="0" fontId="33" fillId="0" borderId="0" xfId="0" applyFont="1" applyAlignment="1">
      <alignment horizontal="left" vertical="center"/>
    </xf>
    <xf numFmtId="0" fontId="1" fillId="0" borderId="0" xfId="7" quotePrefix="1" applyAlignment="1" applyProtection="1">
      <alignment horizontal="center" vertical="center"/>
      <protection hidden="1"/>
    </xf>
    <xf numFmtId="0" fontId="0" fillId="0" borderId="0" xfId="0" applyAlignment="1" applyProtection="1">
      <alignment horizontal="center"/>
      <protection hidden="1"/>
    </xf>
    <xf numFmtId="0" fontId="5" fillId="0" borderId="6" xfId="0" applyFont="1" applyBorder="1" applyAlignment="1" applyProtection="1">
      <alignment horizontal="right" vertical="center"/>
      <protection hidden="1"/>
    </xf>
    <xf numFmtId="0" fontId="5" fillId="0" borderId="6" xfId="0" applyFont="1" applyBorder="1" applyAlignment="1">
      <alignment horizontal="right" vertical="center"/>
    </xf>
    <xf numFmtId="186" fontId="5" fillId="0" borderId="1" xfId="0" applyNumberFormat="1" applyFont="1" applyBorder="1" applyAlignment="1">
      <alignment vertical="center"/>
    </xf>
    <xf numFmtId="186" fontId="5" fillId="0" borderId="6" xfId="0" applyNumberFormat="1" applyFont="1" applyBorder="1" applyAlignment="1">
      <alignment vertical="center"/>
    </xf>
    <xf numFmtId="0" fontId="18" fillId="0" borderId="1" xfId="0" applyFont="1" applyBorder="1" applyAlignment="1" applyProtection="1">
      <alignment horizontal="right" vertical="center"/>
      <protection hidden="1"/>
    </xf>
    <xf numFmtId="0" fontId="18" fillId="0" borderId="6" xfId="0" applyFont="1" applyBorder="1" applyAlignment="1" applyProtection="1">
      <alignment horizontal="right" vertical="center"/>
      <protection hidden="1"/>
    </xf>
    <xf numFmtId="0" fontId="37" fillId="0" borderId="0" xfId="3" applyFont="1" applyProtection="1">
      <alignment vertical="center"/>
      <protection hidden="1"/>
    </xf>
    <xf numFmtId="0" fontId="38" fillId="0" borderId="0" xfId="3" applyFont="1" applyProtection="1">
      <alignment vertical="center"/>
      <protection hidden="1"/>
    </xf>
    <xf numFmtId="0" fontId="37" fillId="0" borderId="0" xfId="3" applyFont="1" applyAlignment="1" applyProtection="1">
      <alignment horizontal="center" vertical="center"/>
      <protection hidden="1"/>
    </xf>
    <xf numFmtId="0" fontId="39" fillId="0" borderId="0" xfId="3" applyFont="1" applyAlignment="1" applyProtection="1">
      <alignment horizontal="left"/>
      <protection hidden="1"/>
    </xf>
    <xf numFmtId="0" fontId="39" fillId="0" borderId="0" xfId="3" applyFont="1" applyAlignment="1" applyProtection="1">
      <alignment horizontal="center" vertical="center"/>
      <protection hidden="1"/>
    </xf>
    <xf numFmtId="0" fontId="39" fillId="0" borderId="12" xfId="3" applyFont="1" applyBorder="1" applyAlignment="1" applyProtection="1">
      <alignment horizontal="right" vertical="center"/>
      <protection hidden="1"/>
    </xf>
    <xf numFmtId="0" fontId="35" fillId="0" borderId="0" xfId="3" applyProtection="1">
      <alignment vertical="center"/>
      <protection hidden="1"/>
    </xf>
    <xf numFmtId="0" fontId="40" fillId="0" borderId="12" xfId="3" applyFont="1" applyBorder="1" applyProtection="1">
      <alignment vertical="center"/>
      <protection hidden="1"/>
    </xf>
    <xf numFmtId="0" fontId="41" fillId="0" borderId="0" xfId="3" applyFont="1" applyProtection="1">
      <alignment vertical="center"/>
      <protection hidden="1"/>
    </xf>
    <xf numFmtId="0" fontId="42" fillId="0" borderId="40" xfId="3" applyFont="1" applyBorder="1" applyAlignment="1" applyProtection="1">
      <alignment horizontal="center" vertical="center"/>
      <protection hidden="1"/>
    </xf>
    <xf numFmtId="0" fontId="38" fillId="0" borderId="0" xfId="3" applyFont="1" applyAlignment="1" applyProtection="1">
      <alignment horizontal="right" vertical="center"/>
      <protection hidden="1"/>
    </xf>
    <xf numFmtId="0" fontId="40" fillId="0" borderId="0" xfId="3" applyFont="1" applyAlignment="1" applyProtection="1">
      <alignment horizontal="center" vertical="center"/>
      <protection hidden="1"/>
    </xf>
    <xf numFmtId="0" fontId="38" fillId="0" borderId="0" xfId="3" applyFont="1" applyAlignment="1" applyProtection="1">
      <alignment horizontal="center" vertical="center"/>
      <protection hidden="1"/>
    </xf>
    <xf numFmtId="0" fontId="38" fillId="0" borderId="41" xfId="3" applyFont="1" applyBorder="1" applyAlignment="1" applyProtection="1">
      <alignment horizontal="center" vertical="center"/>
      <protection hidden="1"/>
    </xf>
    <xf numFmtId="0" fontId="38" fillId="0" borderId="42" xfId="3" applyFont="1" applyBorder="1" applyProtection="1">
      <alignment vertical="center"/>
      <protection hidden="1"/>
    </xf>
    <xf numFmtId="0" fontId="38" fillId="0" borderId="0" xfId="3" applyFont="1" applyAlignment="1" applyProtection="1">
      <alignment horizontal="distributed" vertical="center" indent="1"/>
      <protection hidden="1"/>
    </xf>
    <xf numFmtId="0" fontId="38" fillId="0" borderId="6" xfId="3" applyFont="1" applyBorder="1" applyProtection="1">
      <alignment vertical="center"/>
      <protection hidden="1"/>
    </xf>
    <xf numFmtId="0" fontId="38" fillId="0" borderId="7" xfId="3" applyFont="1" applyBorder="1" applyProtection="1">
      <alignment vertical="center"/>
      <protection hidden="1"/>
    </xf>
    <xf numFmtId="0" fontId="38" fillId="0" borderId="43" xfId="3" applyFont="1" applyBorder="1" applyProtection="1">
      <alignment vertical="center"/>
      <protection hidden="1"/>
    </xf>
    <xf numFmtId="0" fontId="38" fillId="0" borderId="43" xfId="3" applyFont="1" applyBorder="1" applyAlignment="1" applyProtection="1">
      <alignment horizontal="center" vertical="center"/>
      <protection hidden="1"/>
    </xf>
    <xf numFmtId="0" fontId="38" fillId="0" borderId="43" xfId="3" applyFont="1" applyBorder="1" applyAlignment="1" applyProtection="1">
      <alignment horizontal="left" vertical="center"/>
      <protection hidden="1"/>
    </xf>
    <xf numFmtId="0" fontId="38" fillId="0" borderId="44" xfId="3" applyFont="1" applyBorder="1" applyProtection="1">
      <alignment vertical="center"/>
      <protection hidden="1"/>
    </xf>
    <xf numFmtId="0" fontId="38" fillId="0" borderId="45" xfId="3" applyFont="1" applyBorder="1" applyProtection="1">
      <alignment vertical="center"/>
      <protection hidden="1"/>
    </xf>
    <xf numFmtId="0" fontId="38" fillId="0" borderId="13" xfId="3" applyFont="1" applyBorder="1" applyProtection="1">
      <alignment vertical="center"/>
      <protection hidden="1"/>
    </xf>
    <xf numFmtId="0" fontId="38" fillId="0" borderId="11" xfId="3" applyFont="1" applyBorder="1" applyProtection="1">
      <alignment vertical="center"/>
      <protection hidden="1"/>
    </xf>
    <xf numFmtId="0" fontId="38" fillId="0" borderId="8" xfId="3" applyFont="1" applyBorder="1" applyProtection="1">
      <alignment vertical="center"/>
      <protection hidden="1"/>
    </xf>
    <xf numFmtId="0" fontId="38" fillId="0" borderId="1" xfId="3" applyFont="1" applyBorder="1" applyProtection="1">
      <alignment vertical="center"/>
      <protection hidden="1"/>
    </xf>
    <xf numFmtId="0" fontId="38" fillId="0" borderId="9" xfId="3" applyFont="1" applyBorder="1" applyProtection="1">
      <alignment vertical="center"/>
      <protection hidden="1"/>
    </xf>
    <xf numFmtId="0" fontId="38" fillId="0" borderId="33" xfId="3" applyFont="1" applyBorder="1" applyAlignment="1" applyProtection="1">
      <alignment horizontal="distributed" vertical="center" indent="1"/>
      <protection hidden="1"/>
    </xf>
    <xf numFmtId="0" fontId="38" fillId="0" borderId="33" xfId="3" applyFont="1" applyBorder="1" applyAlignment="1" applyProtection="1">
      <alignment horizontal="center" vertical="center"/>
      <protection hidden="1"/>
    </xf>
    <xf numFmtId="0" fontId="38" fillId="0" borderId="33" xfId="3" applyFont="1" applyBorder="1" applyProtection="1">
      <alignment vertical="center"/>
      <protection hidden="1"/>
    </xf>
    <xf numFmtId="0" fontId="38" fillId="0" borderId="30" xfId="3" applyFont="1" applyBorder="1" applyProtection="1">
      <alignment vertical="center"/>
      <protection hidden="1"/>
    </xf>
    <xf numFmtId="0" fontId="40" fillId="0" borderId="33" xfId="3" applyFont="1" applyBorder="1" applyAlignment="1" applyProtection="1">
      <alignment horizontal="center" vertical="center"/>
      <protection hidden="1"/>
    </xf>
    <xf numFmtId="0" fontId="38" fillId="0" borderId="33" xfId="3" applyFont="1" applyBorder="1" applyAlignment="1" applyProtection="1">
      <alignment vertical="center" shrinkToFit="1"/>
      <protection hidden="1"/>
    </xf>
    <xf numFmtId="0" fontId="38" fillId="0" borderId="34" xfId="3" applyFont="1" applyBorder="1" applyAlignment="1" applyProtection="1">
      <alignment vertical="center" shrinkToFit="1"/>
      <protection hidden="1"/>
    </xf>
    <xf numFmtId="0" fontId="43" fillId="0" borderId="0" xfId="3" applyFont="1" applyProtection="1">
      <alignment vertical="center"/>
      <protection hidden="1"/>
    </xf>
    <xf numFmtId="0" fontId="44" fillId="0" borderId="0" xfId="3" applyFont="1" applyAlignment="1" applyProtection="1">
      <alignment horizontal="right" vertical="center"/>
      <protection hidden="1"/>
    </xf>
    <xf numFmtId="0" fontId="44" fillId="0" borderId="0" xfId="3" applyFont="1" applyAlignment="1" applyProtection="1">
      <alignment horizontal="center" vertical="center"/>
      <protection hidden="1"/>
    </xf>
    <xf numFmtId="0" fontId="38" fillId="0" borderId="38" xfId="3" applyFont="1" applyBorder="1" applyProtection="1">
      <alignment vertical="center"/>
      <protection hidden="1"/>
    </xf>
    <xf numFmtId="0" fontId="38" fillId="0" borderId="39" xfId="3" applyFont="1" applyBorder="1" applyProtection="1">
      <alignment vertical="center"/>
      <protection hidden="1"/>
    </xf>
    <xf numFmtId="179" fontId="5" fillId="0" borderId="14" xfId="0" applyNumberFormat="1" applyFont="1" applyBorder="1" applyProtection="1">
      <protection hidden="1"/>
    </xf>
    <xf numFmtId="0" fontId="45" fillId="0" borderId="0" xfId="4" applyFont="1" applyProtection="1">
      <alignment vertical="center"/>
      <protection hidden="1"/>
    </xf>
    <xf numFmtId="0" fontId="38" fillId="0" borderId="0" xfId="4" applyFont="1" applyProtection="1">
      <alignment vertical="center"/>
      <protection hidden="1"/>
    </xf>
    <xf numFmtId="0" fontId="42" fillId="0" borderId="0" xfId="4" applyFont="1" applyProtection="1">
      <alignment vertical="center"/>
      <protection hidden="1"/>
    </xf>
    <xf numFmtId="0" fontId="42" fillId="0" borderId="0" xfId="3" applyFont="1" applyProtection="1">
      <alignment vertical="center"/>
      <protection hidden="1"/>
    </xf>
    <xf numFmtId="0" fontId="46" fillId="0" borderId="0" xfId="4" applyFont="1" applyProtection="1">
      <alignment vertical="center"/>
      <protection hidden="1"/>
    </xf>
    <xf numFmtId="0" fontId="38" fillId="0" borderId="0" xfId="4" applyFont="1" applyAlignment="1" applyProtection="1">
      <alignment horizontal="left" vertical="center"/>
      <protection hidden="1"/>
    </xf>
    <xf numFmtId="0" fontId="46" fillId="0" borderId="0" xfId="4" applyFont="1" applyAlignment="1" applyProtection="1">
      <alignment vertical="center" shrinkToFit="1"/>
      <protection hidden="1"/>
    </xf>
    <xf numFmtId="0" fontId="38" fillId="0" borderId="0" xfId="4" applyFont="1" applyAlignment="1" applyProtection="1">
      <alignment horizontal="center" vertical="center"/>
      <protection hidden="1"/>
    </xf>
    <xf numFmtId="0" fontId="47" fillId="0" borderId="0" xfId="4" applyFont="1" applyAlignment="1" applyProtection="1">
      <alignment horizontal="center"/>
      <protection hidden="1"/>
    </xf>
    <xf numFmtId="0" fontId="43" fillId="0" borderId="0" xfId="4" applyFont="1" applyProtection="1">
      <alignment vertical="center"/>
      <protection hidden="1"/>
    </xf>
    <xf numFmtId="0" fontId="39" fillId="0" borderId="0" xfId="4" applyFont="1" applyProtection="1">
      <alignment vertical="center"/>
      <protection hidden="1"/>
    </xf>
    <xf numFmtId="0" fontId="43" fillId="0" borderId="0" xfId="4" applyFont="1" applyAlignment="1" applyProtection="1">
      <alignment horizontal="left" vertical="center"/>
      <protection hidden="1"/>
    </xf>
    <xf numFmtId="0" fontId="44" fillId="0" borderId="0" xfId="4" applyFont="1" applyAlignment="1" applyProtection="1">
      <alignment horizontal="center" vertical="center"/>
      <protection hidden="1"/>
    </xf>
    <xf numFmtId="0" fontId="48" fillId="0" borderId="0" xfId="4" applyFont="1" applyProtection="1">
      <alignment vertical="center"/>
      <protection hidden="1"/>
    </xf>
    <xf numFmtId="0" fontId="38" fillId="0" borderId="5" xfId="4" applyFont="1" applyBorder="1" applyProtection="1">
      <alignment vertical="center"/>
      <protection hidden="1"/>
    </xf>
    <xf numFmtId="0" fontId="40" fillId="0" borderId="6" xfId="4" applyFont="1" applyBorder="1" applyProtection="1">
      <alignment vertical="center"/>
      <protection hidden="1"/>
    </xf>
    <xf numFmtId="0" fontId="38" fillId="0" borderId="6" xfId="4" applyFont="1" applyBorder="1" applyProtection="1">
      <alignment vertical="center"/>
      <protection hidden="1"/>
    </xf>
    <xf numFmtId="0" fontId="38" fillId="0" borderId="7" xfId="4" applyFont="1" applyBorder="1" applyProtection="1">
      <alignment vertical="center"/>
      <protection hidden="1"/>
    </xf>
    <xf numFmtId="0" fontId="38" fillId="0" borderId="10" xfId="4" applyFont="1" applyBorder="1" applyProtection="1">
      <alignment vertical="center"/>
      <protection hidden="1"/>
    </xf>
    <xf numFmtId="0" fontId="38" fillId="0" borderId="11" xfId="4" applyFont="1" applyBorder="1" applyProtection="1">
      <alignment vertical="center"/>
      <protection hidden="1"/>
    </xf>
    <xf numFmtId="0" fontId="47" fillId="0" borderId="46" xfId="4" applyFont="1" applyBorder="1" applyAlignment="1" applyProtection="1">
      <alignment horizontal="center" vertical="center"/>
      <protection hidden="1"/>
    </xf>
    <xf numFmtId="0" fontId="40" fillId="0" borderId="0" xfId="4" applyFont="1" applyAlignment="1" applyProtection="1">
      <alignment horizontal="center" vertical="center"/>
      <protection hidden="1"/>
    </xf>
    <xf numFmtId="0" fontId="40" fillId="0" borderId="0" xfId="4" applyFont="1" applyProtection="1">
      <alignment vertical="center"/>
      <protection hidden="1"/>
    </xf>
    <xf numFmtId="188" fontId="38" fillId="0" borderId="10" xfId="4" applyNumberFormat="1" applyFont="1" applyBorder="1" applyProtection="1">
      <alignment vertical="center"/>
      <protection hidden="1"/>
    </xf>
    <xf numFmtId="0" fontId="39" fillId="0" borderId="47" xfId="4" applyFont="1" applyBorder="1" applyProtection="1">
      <alignment vertical="center"/>
      <protection hidden="1"/>
    </xf>
    <xf numFmtId="0" fontId="47" fillId="0" borderId="0" xfId="4" applyFont="1" applyProtection="1">
      <alignment vertical="center"/>
      <protection hidden="1"/>
    </xf>
    <xf numFmtId="188" fontId="39" fillId="0" borderId="10" xfId="4" applyNumberFormat="1" applyFont="1" applyBorder="1" applyProtection="1">
      <alignment vertical="center"/>
      <protection hidden="1"/>
    </xf>
    <xf numFmtId="0" fontId="39" fillId="0" borderId="48" xfId="4" applyFont="1" applyBorder="1" applyProtection="1">
      <alignment vertical="center"/>
      <protection hidden="1"/>
    </xf>
    <xf numFmtId="0" fontId="40" fillId="0" borderId="10" xfId="4" applyFont="1" applyBorder="1" applyProtection="1">
      <alignment vertical="center"/>
      <protection hidden="1"/>
    </xf>
    <xf numFmtId="0" fontId="38" fillId="0" borderId="0" xfId="4" applyFont="1" applyAlignment="1" applyProtection="1">
      <alignment horizontal="right" vertical="center"/>
      <protection hidden="1"/>
    </xf>
    <xf numFmtId="42" fontId="38" fillId="0" borderId="0" xfId="4" applyNumberFormat="1" applyFont="1" applyProtection="1">
      <alignment vertical="center"/>
      <protection hidden="1"/>
    </xf>
    <xf numFmtId="0" fontId="40" fillId="0" borderId="0" xfId="4" applyFont="1" applyAlignment="1" applyProtection="1">
      <alignment horizontal="left" vertical="center" indent="1"/>
      <protection hidden="1"/>
    </xf>
    <xf numFmtId="0" fontId="40" fillId="0" borderId="45" xfId="4" applyFont="1" applyBorder="1" applyProtection="1">
      <alignment vertical="center"/>
      <protection hidden="1"/>
    </xf>
    <xf numFmtId="0" fontId="38" fillId="0" borderId="13" xfId="4" applyFont="1" applyBorder="1" applyProtection="1">
      <alignment vertical="center"/>
      <protection hidden="1"/>
    </xf>
    <xf numFmtId="0" fontId="38" fillId="0" borderId="25" xfId="4" applyFont="1" applyBorder="1" applyProtection="1">
      <alignment vertical="center"/>
      <protection hidden="1"/>
    </xf>
    <xf numFmtId="0" fontId="39" fillId="0" borderId="49" xfId="4" applyFont="1" applyBorder="1" applyProtection="1">
      <alignment vertical="center"/>
      <protection hidden="1"/>
    </xf>
    <xf numFmtId="0" fontId="38" fillId="0" borderId="1" xfId="4" applyFont="1" applyBorder="1" applyProtection="1">
      <alignment vertical="center"/>
      <protection hidden="1"/>
    </xf>
    <xf numFmtId="0" fontId="38" fillId="0" borderId="9" xfId="4" applyFont="1" applyBorder="1" applyProtection="1">
      <alignment vertical="center"/>
      <protection hidden="1"/>
    </xf>
    <xf numFmtId="0" fontId="39" fillId="0" borderId="6" xfId="4" applyFont="1" applyBorder="1" applyProtection="1">
      <alignment vertical="center"/>
      <protection hidden="1"/>
    </xf>
    <xf numFmtId="0" fontId="39" fillId="0" borderId="30" xfId="4" applyFont="1" applyBorder="1" applyAlignment="1" applyProtection="1">
      <alignment horizontal="center" vertical="center"/>
      <protection hidden="1"/>
    </xf>
    <xf numFmtId="0" fontId="38" fillId="0" borderId="37" xfId="4" applyFont="1" applyBorder="1" applyProtection="1">
      <alignment vertical="center"/>
      <protection hidden="1"/>
    </xf>
    <xf numFmtId="0" fontId="16" fillId="0" borderId="0" xfId="0" applyFont="1"/>
    <xf numFmtId="0" fontId="39" fillId="0" borderId="58" xfId="4" applyFont="1" applyBorder="1" applyAlignment="1" applyProtection="1">
      <alignment horizontal="center" vertical="center"/>
      <protection hidden="1"/>
    </xf>
    <xf numFmtId="0" fontId="39" fillId="0" borderId="56" xfId="4" applyFont="1" applyBorder="1" applyAlignment="1" applyProtection="1">
      <alignment horizontal="left" vertical="center"/>
      <protection hidden="1"/>
    </xf>
    <xf numFmtId="0" fontId="39" fillId="0" borderId="61" xfId="4" applyFont="1" applyBorder="1" applyProtection="1">
      <alignment vertical="center"/>
      <protection hidden="1"/>
    </xf>
    <xf numFmtId="178" fontId="6" fillId="0" borderId="0" xfId="0" applyNumberFormat="1" applyFont="1" applyAlignment="1">
      <alignment vertical="center"/>
    </xf>
    <xf numFmtId="0" fontId="5" fillId="0" borderId="0" xfId="0" applyFont="1" applyAlignment="1" applyProtection="1">
      <alignment shrinkToFit="1"/>
      <protection hidden="1"/>
    </xf>
    <xf numFmtId="176" fontId="5" fillId="0" borderId="0" xfId="0" applyNumberFormat="1" applyFont="1" applyProtection="1">
      <protection hidden="1"/>
    </xf>
    <xf numFmtId="0" fontId="5" fillId="0" borderId="6" xfId="0" applyFont="1" applyBorder="1" applyProtection="1">
      <protection hidden="1"/>
    </xf>
    <xf numFmtId="49" fontId="5" fillId="0" borderId="0" xfId="0" applyNumberFormat="1" applyFont="1" applyAlignment="1" applyProtection="1">
      <alignment horizontal="center"/>
      <protection hidden="1"/>
    </xf>
    <xf numFmtId="0" fontId="8" fillId="0" borderId="0" xfId="0" applyFont="1" applyProtection="1">
      <protection hidden="1"/>
    </xf>
    <xf numFmtId="0" fontId="5" fillId="0" borderId="0" xfId="0" applyFont="1" applyAlignment="1">
      <alignment vertical="center" shrinkToFit="1"/>
    </xf>
    <xf numFmtId="0" fontId="47" fillId="0" borderId="34" xfId="4" applyFont="1" applyBorder="1" applyAlignment="1" applyProtection="1">
      <alignment horizontal="center" vertical="center"/>
      <protection hidden="1"/>
    </xf>
    <xf numFmtId="0" fontId="39" fillId="0" borderId="7" xfId="4" applyFont="1" applyBorder="1" applyProtection="1">
      <alignment vertical="center"/>
      <protection hidden="1"/>
    </xf>
    <xf numFmtId="0" fontId="39" fillId="0" borderId="44" xfId="4" applyFont="1" applyBorder="1" applyProtection="1">
      <alignment vertical="center"/>
      <protection hidden="1"/>
    </xf>
    <xf numFmtId="0" fontId="5" fillId="0" borderId="0" xfId="0" applyFont="1" applyAlignment="1" applyProtection="1">
      <alignment horizontal="left" vertical="center" shrinkToFit="1"/>
      <protection hidden="1"/>
    </xf>
    <xf numFmtId="0" fontId="5" fillId="0" borderId="11" xfId="0" applyFont="1" applyBorder="1" applyAlignment="1" applyProtection="1">
      <alignment vertical="center"/>
      <protection hidden="1"/>
    </xf>
    <xf numFmtId="0" fontId="5" fillId="0" borderId="9" xfId="0" applyFont="1" applyBorder="1" applyAlignment="1" applyProtection="1">
      <alignment vertical="center"/>
      <protection hidden="1"/>
    </xf>
    <xf numFmtId="0" fontId="25" fillId="2" borderId="0" xfId="0" applyFont="1" applyFill="1" applyAlignment="1" applyProtection="1">
      <alignment vertical="center"/>
      <protection hidden="1"/>
    </xf>
    <xf numFmtId="0" fontId="3" fillId="2" borderId="0" xfId="0" applyFont="1" applyFill="1" applyAlignment="1">
      <alignment vertical="center"/>
    </xf>
    <xf numFmtId="0" fontId="5" fillId="7" borderId="0" xfId="0" applyFont="1" applyFill="1"/>
    <xf numFmtId="0" fontId="1" fillId="0" borderId="0" xfId="2" applyProtection="1">
      <protection hidden="1"/>
    </xf>
    <xf numFmtId="0" fontId="5" fillId="6" borderId="0" xfId="0" applyFont="1" applyFill="1" applyAlignment="1" applyProtection="1">
      <alignment horizontal="center" vertical="center"/>
      <protection locked="0" hidden="1"/>
    </xf>
    <xf numFmtId="0" fontId="46" fillId="0" borderId="0" xfId="4" applyFont="1" applyProtection="1">
      <alignment vertical="center"/>
      <protection locked="0" hidden="1"/>
    </xf>
    <xf numFmtId="0" fontId="39" fillId="0" borderId="0" xfId="3" applyFont="1" applyProtection="1">
      <alignment vertical="center"/>
      <protection hidden="1"/>
    </xf>
    <xf numFmtId="0" fontId="53" fillId="0" borderId="0" xfId="0" applyFont="1" applyProtection="1">
      <protection hidden="1"/>
    </xf>
    <xf numFmtId="49" fontId="46" fillId="0" borderId="0" xfId="4" applyNumberFormat="1" applyFont="1" applyProtection="1">
      <alignment vertical="center"/>
      <protection hidden="1"/>
    </xf>
    <xf numFmtId="0" fontId="4" fillId="0" borderId="0" xfId="1" applyFill="1" applyAlignment="1" applyProtection="1">
      <alignment vertical="center"/>
      <protection hidden="1"/>
    </xf>
    <xf numFmtId="0" fontId="38" fillId="0" borderId="0" xfId="4" applyFont="1" applyAlignment="1" applyProtection="1">
      <alignment horizontal="distributed" vertical="center"/>
      <protection hidden="1"/>
    </xf>
    <xf numFmtId="0" fontId="46" fillId="0" borderId="0" xfId="4" applyFont="1" applyAlignment="1" applyProtection="1">
      <alignment horizontal="left" vertical="center" indent="1"/>
      <protection hidden="1"/>
    </xf>
    <xf numFmtId="0" fontId="8" fillId="0" borderId="0" xfId="4" applyFont="1" applyProtection="1">
      <alignment vertical="center"/>
      <protection hidden="1"/>
    </xf>
    <xf numFmtId="0" fontId="43" fillId="0" borderId="0" xfId="4" applyFont="1" applyAlignment="1">
      <alignment horizontal="left" vertical="center"/>
    </xf>
    <xf numFmtId="0" fontId="43" fillId="0" borderId="0" xfId="4" applyFont="1">
      <alignment vertical="center"/>
    </xf>
    <xf numFmtId="0" fontId="38" fillId="0" borderId="0" xfId="4" applyFont="1" applyAlignment="1">
      <alignment horizontal="center" vertical="center"/>
    </xf>
    <xf numFmtId="0" fontId="5" fillId="0" borderId="14" xfId="0" applyFont="1" applyBorder="1" applyAlignment="1" applyProtection="1">
      <alignment horizontal="center" vertical="center"/>
      <protection hidden="1"/>
    </xf>
    <xf numFmtId="187" fontId="5" fillId="0" borderId="0" xfId="0" applyNumberFormat="1" applyFont="1" applyAlignment="1" applyProtection="1">
      <alignment vertical="center"/>
      <protection hidden="1"/>
    </xf>
    <xf numFmtId="0" fontId="24" fillId="0" borderId="0" xfId="0" applyFont="1" applyAlignment="1" applyProtection="1">
      <alignment horizontal="right" vertical="center"/>
      <protection hidden="1"/>
    </xf>
    <xf numFmtId="0" fontId="1" fillId="4" borderId="0" xfId="7" applyFill="1" applyProtection="1">
      <alignment vertical="center"/>
      <protection hidden="1"/>
    </xf>
    <xf numFmtId="0" fontId="1" fillId="4" borderId="0" xfId="7" quotePrefix="1" applyFill="1" applyProtection="1">
      <alignment vertical="center"/>
      <protection hidden="1"/>
    </xf>
    <xf numFmtId="0" fontId="0" fillId="4" borderId="0" xfId="0" applyFill="1" applyProtection="1">
      <protection hidden="1"/>
    </xf>
    <xf numFmtId="0" fontId="1" fillId="0" borderId="0" xfId="7" quotePrefix="1" applyProtection="1">
      <alignment vertical="center"/>
      <protection hidden="1"/>
    </xf>
    <xf numFmtId="0" fontId="24" fillId="0" borderId="0" xfId="0" applyFont="1" applyAlignment="1">
      <alignment horizontal="right" vertical="center"/>
    </xf>
    <xf numFmtId="0" fontId="1" fillId="0" borderId="29" xfId="7" applyBorder="1">
      <alignment vertical="center"/>
    </xf>
    <xf numFmtId="0" fontId="1" fillId="0" borderId="29" xfId="8" applyBorder="1">
      <alignment vertical="center"/>
    </xf>
    <xf numFmtId="0" fontId="1" fillId="0" borderId="0" xfId="8">
      <alignment vertical="center"/>
    </xf>
    <xf numFmtId="179" fontId="5" fillId="0" borderId="0" xfId="0" applyNumberFormat="1" applyFont="1" applyAlignment="1">
      <alignment horizontal="right" vertical="center"/>
    </xf>
    <xf numFmtId="179" fontId="5" fillId="0" borderId="0" xfId="0" applyNumberFormat="1" applyFont="1" applyAlignment="1">
      <alignment horizontal="center" vertical="center"/>
    </xf>
    <xf numFmtId="178" fontId="5" fillId="0" borderId="0" xfId="0" applyNumberFormat="1" applyFont="1" applyAlignment="1">
      <alignment horizontal="right" vertical="center"/>
    </xf>
    <xf numFmtId="0" fontId="24" fillId="0" borderId="0" xfId="0" applyFont="1"/>
    <xf numFmtId="0" fontId="24" fillId="0" borderId="0" xfId="0" applyFont="1" applyAlignment="1" applyProtection="1">
      <alignment vertical="top"/>
      <protection hidden="1"/>
    </xf>
    <xf numFmtId="0" fontId="6" fillId="0" borderId="35" xfId="0" applyFont="1" applyBorder="1" applyAlignment="1">
      <alignment horizontal="center" vertical="center"/>
    </xf>
    <xf numFmtId="0" fontId="16" fillId="0" borderId="0" xfId="0" applyFont="1" applyAlignment="1" applyProtection="1">
      <alignment vertical="center"/>
      <protection hidden="1"/>
    </xf>
    <xf numFmtId="0" fontId="6" fillId="0" borderId="6" xfId="0" applyFont="1" applyBorder="1" applyAlignment="1">
      <alignment horizontal="center" vertical="center"/>
    </xf>
    <xf numFmtId="0" fontId="9" fillId="0" borderId="0" xfId="0" applyFont="1" applyAlignment="1">
      <alignment vertical="top"/>
    </xf>
    <xf numFmtId="0" fontId="9" fillId="0" borderId="0" xfId="6" applyFont="1">
      <alignment vertical="center"/>
    </xf>
    <xf numFmtId="0" fontId="6" fillId="0" borderId="6" xfId="0" applyFont="1" applyBorder="1" applyAlignment="1">
      <alignment horizontal="left" vertical="center"/>
    </xf>
    <xf numFmtId="0" fontId="39" fillId="0" borderId="13" xfId="4" applyFont="1" applyBorder="1" applyAlignment="1" applyProtection="1">
      <protection hidden="1"/>
    </xf>
    <xf numFmtId="0" fontId="46" fillId="0" borderId="0" xfId="4" applyFont="1" applyAlignment="1">
      <alignment horizontal="left" vertical="center" indent="1"/>
    </xf>
    <xf numFmtId="0" fontId="38" fillId="0" borderId="0" xfId="4" applyFont="1">
      <alignment vertical="center"/>
    </xf>
    <xf numFmtId="0" fontId="38" fillId="0" borderId="0" xfId="4" applyFont="1" applyAlignment="1">
      <alignment horizontal="left" vertical="center"/>
    </xf>
    <xf numFmtId="180" fontId="5" fillId="0" borderId="0" xfId="0" applyNumberFormat="1" applyFont="1" applyAlignment="1" applyProtection="1">
      <alignment horizontal="center" vertical="center"/>
      <protection hidden="1"/>
    </xf>
    <xf numFmtId="0" fontId="5" fillId="0" borderId="80" xfId="0" applyFont="1" applyBorder="1" applyAlignment="1" applyProtection="1">
      <alignment vertical="center"/>
      <protection hidden="1"/>
    </xf>
    <xf numFmtId="0" fontId="5" fillId="0" borderId="80" xfId="0" applyFont="1" applyBorder="1" applyAlignment="1">
      <alignment horizontal="left" vertical="center"/>
    </xf>
    <xf numFmtId="0" fontId="5" fillId="0" borderId="1" xfId="0" applyFont="1" applyBorder="1" applyAlignment="1" applyProtection="1">
      <alignment vertical="center" shrinkToFit="1"/>
      <protection hidden="1"/>
    </xf>
    <xf numFmtId="0" fontId="5" fillId="0" borderId="6" xfId="0" applyFont="1" applyBorder="1" applyAlignment="1" applyProtection="1">
      <alignment vertical="center" shrinkToFit="1"/>
      <protection hidden="1"/>
    </xf>
    <xf numFmtId="0" fontId="11" fillId="0" borderId="0" xfId="0" applyFont="1" applyAlignment="1" applyProtection="1">
      <alignment horizontal="left" vertical="center"/>
      <protection hidden="1"/>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5" fillId="0" borderId="0" xfId="0" applyFont="1" applyAlignment="1" applyProtection="1">
      <alignment horizontal="center" vertical="center" shrinkToFit="1"/>
      <protection hidden="1"/>
    </xf>
    <xf numFmtId="0" fontId="5" fillId="0" borderId="0" xfId="0" applyFont="1" applyAlignment="1">
      <alignment horizontal="right" vertical="center" shrinkToFit="1"/>
    </xf>
    <xf numFmtId="0" fontId="5" fillId="0" borderId="14" xfId="0" applyFont="1" applyBorder="1" applyAlignment="1" applyProtection="1">
      <alignment horizontal="center" vertical="center" shrinkToFit="1"/>
      <protection hidden="1"/>
    </xf>
    <xf numFmtId="0" fontId="14" fillId="0" borderId="0" xfId="0" applyFont="1" applyAlignment="1" applyProtection="1">
      <alignment horizontal="left" vertical="center"/>
      <protection hidden="1"/>
    </xf>
    <xf numFmtId="0" fontId="5" fillId="0" borderId="0" xfId="0" applyFont="1" applyAlignment="1" applyProtection="1">
      <alignment horizontal="center" vertical="center"/>
      <protection locked="0" hidden="1"/>
    </xf>
    <xf numFmtId="0" fontId="54" fillId="0" borderId="0" xfId="0" applyFont="1" applyAlignment="1" applyProtection="1">
      <alignment vertical="center"/>
      <protection hidden="1"/>
    </xf>
    <xf numFmtId="0" fontId="14" fillId="0" borderId="1" xfId="0" applyFont="1" applyBorder="1" applyAlignment="1" applyProtection="1">
      <alignment vertical="center"/>
      <protection hidden="1"/>
    </xf>
    <xf numFmtId="49" fontId="14" fillId="0" borderId="0" xfId="0" applyNumberFormat="1" applyFont="1" applyAlignment="1" applyProtection="1">
      <alignment vertical="center"/>
      <protection hidden="1"/>
    </xf>
    <xf numFmtId="0" fontId="14" fillId="0" borderId="0" xfId="0" applyFont="1" applyAlignment="1" applyProtection="1">
      <alignment horizontal="center" vertical="center"/>
      <protection locked="0" hidden="1"/>
    </xf>
    <xf numFmtId="0" fontId="14" fillId="0" borderId="7" xfId="0" applyFont="1" applyBorder="1" applyAlignment="1" applyProtection="1">
      <alignment vertical="center"/>
      <protection hidden="1"/>
    </xf>
    <xf numFmtId="49" fontId="14" fillId="0" borderId="10" xfId="0" applyNumberFormat="1" applyFont="1" applyBorder="1" applyAlignment="1" applyProtection="1">
      <alignment vertical="center"/>
      <protection hidden="1"/>
    </xf>
    <xf numFmtId="0" fontId="14" fillId="0" borderId="11" xfId="0" applyFont="1" applyBorder="1" applyAlignment="1" applyProtection="1">
      <alignment vertical="center"/>
      <protection hidden="1"/>
    </xf>
    <xf numFmtId="49" fontId="14" fillId="0" borderId="8" xfId="0" applyNumberFormat="1" applyFont="1" applyBorder="1" applyAlignment="1" applyProtection="1">
      <alignment vertical="center"/>
      <protection hidden="1"/>
    </xf>
    <xf numFmtId="0" fontId="14" fillId="0" borderId="9" xfId="0" applyFont="1" applyBorder="1" applyAlignment="1" applyProtection="1">
      <alignment vertical="center"/>
      <protection hidden="1"/>
    </xf>
    <xf numFmtId="0" fontId="6" fillId="0" borderId="8" xfId="0" applyFont="1" applyBorder="1" applyAlignment="1" applyProtection="1">
      <alignment vertical="center"/>
      <protection hidden="1"/>
    </xf>
    <xf numFmtId="49" fontId="14" fillId="0" borderId="5" xfId="0" applyNumberFormat="1" applyFont="1" applyBorder="1" applyAlignment="1" applyProtection="1">
      <alignment vertical="center"/>
      <protection hidden="1"/>
    </xf>
    <xf numFmtId="49" fontId="14" fillId="0" borderId="6" xfId="0" applyNumberFormat="1" applyFont="1" applyBorder="1" applyAlignment="1" applyProtection="1">
      <alignment vertical="center"/>
      <protection hidden="1"/>
    </xf>
    <xf numFmtId="49" fontId="14" fillId="0" borderId="7" xfId="0" applyNumberFormat="1" applyFont="1" applyBorder="1" applyAlignment="1" applyProtection="1">
      <alignment vertical="center"/>
      <protection hidden="1"/>
    </xf>
    <xf numFmtId="0" fontId="11" fillId="0" borderId="10" xfId="0" applyFont="1" applyBorder="1" applyAlignment="1" applyProtection="1">
      <alignment vertical="center"/>
      <protection hidden="1"/>
    </xf>
    <xf numFmtId="0" fontId="11" fillId="0" borderId="11" xfId="0" applyFont="1" applyBorder="1" applyAlignment="1" applyProtection="1">
      <alignment vertical="center"/>
      <protection hidden="1"/>
    </xf>
    <xf numFmtId="0" fontId="20" fillId="0" borderId="0" xfId="0" applyFont="1" applyAlignment="1" applyProtection="1">
      <alignment vertical="center"/>
      <protection hidden="1"/>
    </xf>
    <xf numFmtId="0" fontId="14" fillId="0" borderId="10" xfId="0" applyFont="1" applyBorder="1" applyAlignment="1" applyProtection="1">
      <alignment vertical="center"/>
      <protection hidden="1"/>
    </xf>
    <xf numFmtId="0" fontId="14" fillId="0" borderId="8" xfId="0" applyFont="1" applyBorder="1" applyAlignment="1" applyProtection="1">
      <alignment vertical="center"/>
      <protection hidden="1"/>
    </xf>
    <xf numFmtId="0" fontId="14" fillId="0" borderId="5" xfId="0" applyFont="1" applyBorder="1" applyAlignment="1" applyProtection="1">
      <alignment vertical="center"/>
      <protection hidden="1"/>
    </xf>
    <xf numFmtId="0" fontId="6" fillId="0" borderId="7" xfId="0" applyFont="1" applyBorder="1" applyAlignment="1" applyProtection="1">
      <alignment horizontal="left" vertical="center"/>
      <protection hidden="1"/>
    </xf>
    <xf numFmtId="0" fontId="11" fillId="0" borderId="1" xfId="0" applyFont="1" applyBorder="1" applyAlignment="1" applyProtection="1">
      <alignment vertical="center"/>
      <protection hidden="1"/>
    </xf>
    <xf numFmtId="0" fontId="11" fillId="0" borderId="8" xfId="0" applyFont="1" applyBorder="1" applyAlignment="1" applyProtection="1">
      <alignment vertical="center"/>
      <protection hidden="1"/>
    </xf>
    <xf numFmtId="0" fontId="11" fillId="0" borderId="9" xfId="0" applyFont="1" applyBorder="1" applyAlignment="1" applyProtection="1">
      <alignment vertical="center"/>
      <protection hidden="1"/>
    </xf>
    <xf numFmtId="0" fontId="57" fillId="0" borderId="0" xfId="0" applyFont="1" applyAlignment="1">
      <alignment horizontal="center" vertical="center"/>
    </xf>
    <xf numFmtId="0" fontId="6" fillId="11" borderId="0" xfId="0" applyFont="1" applyFill="1" applyAlignment="1">
      <alignment vertical="center"/>
    </xf>
    <xf numFmtId="0" fontId="5" fillId="11" borderId="0" xfId="0" applyFont="1" applyFill="1" applyAlignment="1">
      <alignment vertical="center"/>
    </xf>
    <xf numFmtId="0" fontId="24" fillId="11" borderId="0" xfId="0" applyFont="1" applyFill="1" applyAlignment="1">
      <alignment vertical="center"/>
    </xf>
    <xf numFmtId="0" fontId="16" fillId="11" borderId="0" xfId="0" applyFont="1" applyFill="1" applyAlignment="1">
      <alignment horizontal="center" vertical="center"/>
    </xf>
    <xf numFmtId="0" fontId="6" fillId="11" borderId="64" xfId="0" applyFont="1" applyFill="1" applyBorder="1" applyAlignment="1">
      <alignment horizontal="center" vertical="center"/>
    </xf>
    <xf numFmtId="0" fontId="6" fillId="11" borderId="65" xfId="0" applyFont="1" applyFill="1" applyBorder="1" applyAlignment="1">
      <alignment horizontal="center" vertical="center"/>
    </xf>
    <xf numFmtId="0" fontId="5" fillId="11" borderId="92" xfId="0" applyFont="1" applyFill="1" applyBorder="1" applyAlignment="1">
      <alignment horizontal="center" vertical="center"/>
    </xf>
    <xf numFmtId="0" fontId="5" fillId="11" borderId="93" xfId="0" applyFont="1" applyFill="1" applyBorder="1" applyAlignment="1">
      <alignment horizontal="center" vertical="center"/>
    </xf>
    <xf numFmtId="0" fontId="6" fillId="11" borderId="96" xfId="0" applyFont="1" applyFill="1" applyBorder="1" applyAlignment="1">
      <alignment horizontal="center" vertical="center"/>
    </xf>
    <xf numFmtId="0" fontId="6" fillId="8" borderId="98" xfId="0" applyFont="1" applyFill="1" applyBorder="1" applyAlignment="1">
      <alignment horizontal="center" vertical="center"/>
    </xf>
    <xf numFmtId="0" fontId="6" fillId="8" borderId="104" xfId="0" applyFont="1" applyFill="1" applyBorder="1" applyAlignment="1">
      <alignment horizontal="center" vertical="center"/>
    </xf>
    <xf numFmtId="0" fontId="5" fillId="0" borderId="14" xfId="0" applyFont="1" applyBorder="1" applyAlignment="1">
      <alignment horizontal="center" vertical="center" shrinkToFit="1"/>
    </xf>
    <xf numFmtId="0" fontId="6" fillId="8" borderId="107" xfId="0" applyFont="1" applyFill="1" applyBorder="1" applyAlignment="1">
      <alignment horizontal="center" vertical="center"/>
    </xf>
    <xf numFmtId="0" fontId="5" fillId="0" borderId="109" xfId="0" applyFont="1" applyBorder="1" applyAlignment="1">
      <alignment horizontal="center" vertical="center" shrinkToFit="1"/>
    </xf>
    <xf numFmtId="0" fontId="11" fillId="11" borderId="0" xfId="0" applyFont="1" applyFill="1" applyAlignment="1">
      <alignment horizontal="center" vertical="center"/>
    </xf>
    <xf numFmtId="0" fontId="8" fillId="11" borderId="0" xfId="0" applyFont="1" applyFill="1" applyAlignment="1">
      <alignment vertical="center"/>
    </xf>
    <xf numFmtId="0" fontId="6" fillId="8" borderId="86" xfId="0" applyFont="1" applyFill="1" applyBorder="1" applyAlignment="1">
      <alignment horizontal="center" vertical="center"/>
    </xf>
    <xf numFmtId="0" fontId="6" fillId="8" borderId="105" xfId="0" applyFont="1" applyFill="1" applyBorder="1" applyAlignment="1">
      <alignment horizontal="center" vertical="center"/>
    </xf>
    <xf numFmtId="0" fontId="49" fillId="0" borderId="0" xfId="0" applyFont="1" applyAlignment="1">
      <alignment horizontal="center"/>
    </xf>
    <xf numFmtId="0" fontId="5" fillId="0" borderId="115" xfId="0" applyFont="1" applyBorder="1" applyAlignment="1">
      <alignment horizontal="center" vertical="center" shrinkToFit="1"/>
    </xf>
    <xf numFmtId="0" fontId="11" fillId="11" borderId="0" xfId="0" applyFont="1" applyFill="1" applyAlignment="1">
      <alignment vertical="center"/>
    </xf>
    <xf numFmtId="0" fontId="5" fillId="0" borderId="101"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68" xfId="0" applyFont="1" applyBorder="1" applyAlignment="1">
      <alignment horizontal="center" vertical="center" shrinkToFit="1"/>
    </xf>
    <xf numFmtId="0" fontId="59" fillId="0" borderId="0" xfId="0" applyFont="1" applyAlignment="1">
      <alignment horizontal="left" vertical="center"/>
    </xf>
    <xf numFmtId="49" fontId="5" fillId="0" borderId="6" xfId="0" applyNumberFormat="1" applyFont="1" applyBorder="1" applyAlignment="1" applyProtection="1">
      <alignment vertical="center"/>
      <protection hidden="1"/>
    </xf>
    <xf numFmtId="0" fontId="5" fillId="12" borderId="14" xfId="0" applyFont="1" applyFill="1" applyBorder="1" applyAlignment="1">
      <alignment horizontal="center" vertical="center" shrinkToFit="1"/>
    </xf>
    <xf numFmtId="0" fontId="5" fillId="12" borderId="92" xfId="0" applyFont="1" applyFill="1" applyBorder="1" applyAlignment="1">
      <alignment horizontal="center" vertical="center" shrinkToFit="1"/>
    </xf>
    <xf numFmtId="49" fontId="5" fillId="0" borderId="111"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12" borderId="14" xfId="0" applyNumberFormat="1" applyFont="1" applyFill="1" applyBorder="1" applyAlignment="1">
      <alignment horizontal="center" vertical="center" shrinkToFit="1"/>
    </xf>
    <xf numFmtId="49" fontId="5" fillId="12" borderId="92" xfId="0" applyNumberFormat="1" applyFont="1" applyFill="1" applyBorder="1" applyAlignment="1">
      <alignment horizontal="center" vertical="center" shrinkToFit="1"/>
    </xf>
    <xf numFmtId="0" fontId="60" fillId="0" borderId="0" xfId="0" applyFont="1"/>
    <xf numFmtId="179" fontId="5" fillId="0" borderId="0" xfId="0" applyNumberFormat="1" applyFont="1" applyAlignment="1" applyProtection="1">
      <alignment horizontal="right" vertical="center"/>
      <protection hidden="1"/>
    </xf>
    <xf numFmtId="0" fontId="62" fillId="0" borderId="0" xfId="9" applyFont="1">
      <alignment vertical="center"/>
    </xf>
    <xf numFmtId="0" fontId="62" fillId="0" borderId="0" xfId="9" applyFont="1" applyAlignment="1">
      <alignment horizontal="center" vertical="center"/>
    </xf>
    <xf numFmtId="0" fontId="63" fillId="0" borderId="0" xfId="9" applyFont="1">
      <alignment vertical="center"/>
    </xf>
    <xf numFmtId="0" fontId="62" fillId="0" borderId="0" xfId="9" applyFont="1" applyAlignment="1">
      <alignment horizontal="left" vertical="center"/>
    </xf>
    <xf numFmtId="0" fontId="62" fillId="0" borderId="0" xfId="9" applyFont="1" applyAlignment="1">
      <alignment vertical="top"/>
    </xf>
    <xf numFmtId="0" fontId="62" fillId="0" borderId="14" xfId="9" applyFont="1" applyBorder="1">
      <alignment vertical="center"/>
    </xf>
    <xf numFmtId="0" fontId="62" fillId="0" borderId="80" xfId="9" applyFont="1" applyBorder="1">
      <alignment vertical="center"/>
    </xf>
    <xf numFmtId="0" fontId="65" fillId="0" borderId="80" xfId="9" applyFont="1" applyBorder="1">
      <alignment vertical="center"/>
    </xf>
    <xf numFmtId="0" fontId="63" fillId="0" borderId="80" xfId="9" applyFont="1" applyBorder="1" applyAlignment="1">
      <alignment vertical="top" wrapText="1"/>
    </xf>
    <xf numFmtId="0" fontId="65" fillId="0" borderId="0" xfId="9" applyFont="1">
      <alignment vertical="center"/>
    </xf>
    <xf numFmtId="0" fontId="63" fillId="0" borderId="0" xfId="9" applyFont="1" applyAlignment="1">
      <alignment vertical="top" wrapText="1"/>
    </xf>
    <xf numFmtId="0" fontId="20" fillId="0" borderId="24" xfId="0" applyFont="1" applyBorder="1" applyAlignment="1">
      <alignment horizontal="left" vertical="center"/>
    </xf>
    <xf numFmtId="0" fontId="20" fillId="0" borderId="32" xfId="0" applyFont="1" applyBorder="1" applyAlignment="1">
      <alignment horizontal="left" vertical="center"/>
    </xf>
    <xf numFmtId="0" fontId="20" fillId="0" borderId="24"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32" xfId="0" applyFont="1" applyBorder="1" applyAlignment="1">
      <alignment horizontal="left" vertical="center" shrinkToFit="1"/>
    </xf>
    <xf numFmtId="0" fontId="66" fillId="0" borderId="0" xfId="0" applyFont="1" applyAlignment="1" applyProtection="1">
      <alignment vertical="center"/>
      <protection hidden="1"/>
    </xf>
    <xf numFmtId="0" fontId="56" fillId="0" borderId="0" xfId="0" applyFont="1" applyAlignment="1" applyProtection="1">
      <alignment vertical="center"/>
      <protection hidden="1"/>
    </xf>
    <xf numFmtId="0" fontId="5" fillId="5" borderId="0" xfId="0" applyFont="1" applyFill="1" applyAlignment="1">
      <alignment horizontal="center"/>
    </xf>
    <xf numFmtId="0" fontId="5" fillId="8" borderId="0" xfId="0" applyFont="1" applyFill="1" applyAlignment="1">
      <alignment horizontal="center"/>
    </xf>
    <xf numFmtId="0" fontId="5" fillId="9" borderId="0" xfId="0" applyFont="1" applyFill="1" applyAlignment="1">
      <alignment horizontal="center"/>
    </xf>
    <xf numFmtId="0" fontId="5" fillId="10" borderId="0" xfId="0" applyFont="1" applyFill="1" applyAlignment="1">
      <alignment horizontal="center"/>
    </xf>
    <xf numFmtId="0" fontId="5" fillId="12" borderId="105" xfId="0" applyFont="1" applyFill="1" applyBorder="1" applyAlignment="1">
      <alignment horizontal="center" vertical="center" shrinkToFit="1"/>
    </xf>
    <xf numFmtId="0" fontId="5" fillId="12" borderId="34" xfId="0" applyFont="1" applyFill="1" applyBorder="1" applyAlignment="1">
      <alignment horizontal="center" vertical="center" shrinkToFit="1"/>
    </xf>
    <xf numFmtId="49" fontId="5" fillId="12" borderId="14" xfId="0" applyNumberFormat="1" applyFont="1" applyFill="1" applyBorder="1" applyAlignment="1">
      <alignment horizontal="center" vertical="center" shrinkToFit="1"/>
    </xf>
    <xf numFmtId="49" fontId="5" fillId="12" borderId="113" xfId="0" applyNumberFormat="1" applyFont="1" applyFill="1" applyBorder="1" applyAlignment="1">
      <alignment horizontal="center" vertical="center" shrinkToFit="1"/>
    </xf>
    <xf numFmtId="0" fontId="6" fillId="12" borderId="92" xfId="0" applyFont="1" applyFill="1" applyBorder="1" applyAlignment="1">
      <alignment horizontal="left" vertical="center" shrinkToFit="1"/>
    </xf>
    <xf numFmtId="0" fontId="5" fillId="12" borderId="92" xfId="0" applyFont="1" applyFill="1" applyBorder="1" applyAlignment="1">
      <alignment horizontal="center" vertical="center" shrinkToFit="1"/>
    </xf>
    <xf numFmtId="0" fontId="6" fillId="12" borderId="92" xfId="0" applyFont="1" applyFill="1" applyBorder="1" applyAlignment="1">
      <alignment horizontal="center" vertical="center"/>
    </xf>
    <xf numFmtId="49" fontId="6" fillId="12" borderId="93" xfId="0" applyNumberFormat="1" applyFont="1" applyFill="1" applyBorder="1" applyAlignment="1">
      <alignment horizontal="center" vertical="center" shrinkToFit="1"/>
    </xf>
    <xf numFmtId="49" fontId="6" fillId="12" borderId="94" xfId="0" applyNumberFormat="1" applyFont="1" applyFill="1" applyBorder="1" applyAlignment="1">
      <alignment horizontal="center" vertical="center" shrinkToFit="1"/>
    </xf>
    <xf numFmtId="0" fontId="6" fillId="12" borderId="93" xfId="0" applyFont="1" applyFill="1" applyBorder="1" applyAlignment="1">
      <alignment vertical="center" shrinkToFit="1"/>
    </xf>
    <xf numFmtId="0" fontId="6" fillId="12" borderId="97" xfId="0" applyFont="1" applyFill="1" applyBorder="1" applyAlignment="1">
      <alignment vertical="center" shrinkToFit="1"/>
    </xf>
    <xf numFmtId="0" fontId="6" fillId="12" borderId="94" xfId="0" applyFont="1" applyFill="1" applyBorder="1" applyAlignment="1">
      <alignment vertical="center" shrinkToFit="1"/>
    </xf>
    <xf numFmtId="49" fontId="6" fillId="12" borderId="97" xfId="0" applyNumberFormat="1" applyFont="1" applyFill="1" applyBorder="1" applyAlignment="1">
      <alignment horizontal="center" vertical="center" shrinkToFit="1"/>
    </xf>
    <xf numFmtId="49" fontId="6" fillId="12" borderId="95" xfId="0" applyNumberFormat="1" applyFont="1" applyFill="1" applyBorder="1" applyAlignment="1">
      <alignment horizontal="center" vertical="center" shrinkToFit="1"/>
    </xf>
    <xf numFmtId="0" fontId="5" fillId="12" borderId="108" xfId="0" applyFont="1" applyFill="1" applyBorder="1" applyAlignment="1">
      <alignment horizontal="center" vertical="center" shrinkToFit="1"/>
    </xf>
    <xf numFmtId="0" fontId="5" fillId="12" borderId="94" xfId="0" applyFont="1" applyFill="1" applyBorder="1" applyAlignment="1">
      <alignment horizontal="center" vertical="center" shrinkToFit="1"/>
    </xf>
    <xf numFmtId="49" fontId="5" fillId="12" borderId="92" xfId="0" applyNumberFormat="1" applyFont="1" applyFill="1" applyBorder="1" applyAlignment="1">
      <alignment horizontal="center" vertical="center" shrinkToFit="1"/>
    </xf>
    <xf numFmtId="49" fontId="5" fillId="12" borderId="114" xfId="0" applyNumberFormat="1" applyFont="1" applyFill="1" applyBorder="1" applyAlignment="1">
      <alignment horizontal="center" vertical="center" shrinkToFit="1"/>
    </xf>
    <xf numFmtId="0" fontId="6" fillId="12" borderId="14" xfId="0" applyFont="1" applyFill="1" applyBorder="1" applyAlignment="1">
      <alignment horizontal="left" vertical="center" shrinkToFit="1"/>
    </xf>
    <xf numFmtId="0" fontId="5" fillId="12" borderId="14" xfId="0" applyFont="1" applyFill="1" applyBorder="1" applyAlignment="1">
      <alignment horizontal="center" vertical="center" shrinkToFit="1"/>
    </xf>
    <xf numFmtId="0" fontId="6" fillId="12" borderId="14" xfId="0" applyFont="1" applyFill="1" applyBorder="1" applyAlignment="1">
      <alignment horizontal="center" vertical="center"/>
    </xf>
    <xf numFmtId="49" fontId="6" fillId="12" borderId="30" xfId="0" applyNumberFormat="1" applyFont="1" applyFill="1" applyBorder="1" applyAlignment="1">
      <alignment horizontal="center" vertical="center" shrinkToFit="1"/>
    </xf>
    <xf numFmtId="49" fontId="6" fillId="12" borderId="34" xfId="0" applyNumberFormat="1" applyFont="1" applyFill="1" applyBorder="1" applyAlignment="1">
      <alignment horizontal="center" vertical="center" shrinkToFit="1"/>
    </xf>
    <xf numFmtId="0" fontId="6" fillId="12" borderId="30" xfId="0" applyFont="1" applyFill="1" applyBorder="1" applyAlignment="1">
      <alignment vertical="center" shrinkToFit="1"/>
    </xf>
    <xf numFmtId="0" fontId="6" fillId="12" borderId="33" xfId="0" applyFont="1" applyFill="1" applyBorder="1" applyAlignment="1">
      <alignment vertical="center" shrinkToFit="1"/>
    </xf>
    <xf numFmtId="0" fontId="6" fillId="12" borderId="34" xfId="0" applyFont="1" applyFill="1" applyBorder="1" applyAlignment="1">
      <alignment vertical="center" shrinkToFit="1"/>
    </xf>
    <xf numFmtId="49" fontId="6" fillId="12" borderId="33" xfId="0" applyNumberFormat="1" applyFont="1" applyFill="1" applyBorder="1" applyAlignment="1">
      <alignment horizontal="center" vertical="center" shrinkToFit="1"/>
    </xf>
    <xf numFmtId="49" fontId="6" fillId="12" borderId="106" xfId="0" applyNumberFormat="1" applyFont="1" applyFill="1" applyBorder="1" applyAlignment="1">
      <alignment horizontal="center" vertical="center" shrinkToFit="1"/>
    </xf>
    <xf numFmtId="0" fontId="5" fillId="0" borderId="105" xfId="0" applyFont="1" applyBorder="1" applyAlignment="1">
      <alignment horizontal="center" vertical="center" shrinkToFit="1"/>
    </xf>
    <xf numFmtId="0" fontId="5" fillId="0" borderId="34" xfId="0"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13" xfId="0" applyNumberFormat="1" applyFont="1" applyBorder="1" applyAlignment="1">
      <alignment horizontal="center" vertical="center" shrinkToFit="1"/>
    </xf>
    <xf numFmtId="0" fontId="6" fillId="0" borderId="14" xfId="0" applyFont="1" applyBorder="1" applyAlignment="1">
      <alignment horizontal="left" vertical="center" shrinkToFit="1"/>
    </xf>
    <xf numFmtId="0" fontId="5" fillId="0" borderId="14" xfId="0" applyFont="1" applyBorder="1" applyAlignment="1">
      <alignment horizontal="center" vertical="center" shrinkToFit="1"/>
    </xf>
    <xf numFmtId="0" fontId="6" fillId="0" borderId="14" xfId="0" applyFont="1" applyBorder="1" applyAlignment="1">
      <alignment horizontal="center" vertical="center"/>
    </xf>
    <xf numFmtId="49" fontId="6" fillId="0" borderId="30"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0" fontId="6" fillId="0" borderId="30"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49" fontId="6" fillId="0" borderId="33" xfId="0" applyNumberFormat="1" applyFont="1" applyBorder="1" applyAlignment="1">
      <alignment horizontal="center" vertical="center" shrinkToFit="1"/>
    </xf>
    <xf numFmtId="49" fontId="6" fillId="0" borderId="106" xfId="0" applyNumberFormat="1"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83" xfId="0" applyFont="1" applyBorder="1" applyAlignment="1">
      <alignment horizontal="center" vertical="center" shrinkToFit="1"/>
    </xf>
    <xf numFmtId="49" fontId="5" fillId="0" borderId="111" xfId="0" applyNumberFormat="1" applyFont="1" applyBorder="1" applyAlignment="1">
      <alignment horizontal="center" vertical="center" shrinkToFit="1"/>
    </xf>
    <xf numFmtId="49" fontId="5" fillId="0" borderId="112" xfId="0" applyNumberFormat="1" applyFont="1" applyBorder="1" applyAlignment="1">
      <alignment horizontal="center" vertical="center" shrinkToFit="1"/>
    </xf>
    <xf numFmtId="0" fontId="6" fillId="0" borderId="111" xfId="0" applyFont="1" applyBorder="1" applyAlignment="1">
      <alignment horizontal="left" vertical="center" shrinkToFit="1"/>
    </xf>
    <xf numFmtId="0" fontId="5" fillId="0" borderId="111" xfId="0" applyFont="1" applyBorder="1" applyAlignment="1">
      <alignment horizontal="center" vertical="center" shrinkToFit="1"/>
    </xf>
    <xf numFmtId="0" fontId="6" fillId="0" borderId="111" xfId="0" applyFont="1" applyBorder="1" applyAlignment="1">
      <alignment horizontal="center" vertical="center"/>
    </xf>
    <xf numFmtId="49" fontId="6" fillId="0" borderId="102" xfId="0" applyNumberFormat="1" applyFont="1" applyBorder="1" applyAlignment="1">
      <alignment horizontal="center" vertical="center" shrinkToFit="1"/>
    </xf>
    <xf numFmtId="49" fontId="6" fillId="0" borderId="103" xfId="0" applyNumberFormat="1" applyFont="1" applyBorder="1" applyAlignment="1">
      <alignment horizontal="center" vertical="center" shrinkToFit="1"/>
    </xf>
    <xf numFmtId="0" fontId="6" fillId="0" borderId="102" xfId="0" applyFont="1" applyBorder="1" applyAlignment="1">
      <alignment vertical="center" shrinkToFit="1"/>
    </xf>
    <xf numFmtId="0" fontId="6" fillId="0" borderId="87" xfId="0" applyFont="1" applyBorder="1" applyAlignment="1">
      <alignment vertical="center" shrinkToFit="1"/>
    </xf>
    <xf numFmtId="0" fontId="6" fillId="0" borderId="103" xfId="0" applyFont="1" applyBorder="1" applyAlignment="1">
      <alignment vertical="center" shrinkToFit="1"/>
    </xf>
    <xf numFmtId="49" fontId="6" fillId="0" borderId="87"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0" fontId="6" fillId="11" borderId="86" xfId="0" applyFont="1" applyFill="1" applyBorder="1" applyAlignment="1">
      <alignment horizontal="center" vertical="center"/>
    </xf>
    <xf numFmtId="0" fontId="6" fillId="11" borderId="87" xfId="0" applyFont="1" applyFill="1" applyBorder="1" applyAlignment="1">
      <alignment horizontal="center" vertical="center"/>
    </xf>
    <xf numFmtId="0" fontId="6" fillId="11" borderId="88" xfId="0" applyFont="1" applyFill="1" applyBorder="1" applyAlignment="1">
      <alignment horizontal="center" vertical="center"/>
    </xf>
    <xf numFmtId="0" fontId="5" fillId="11" borderId="86" xfId="0" applyFont="1" applyFill="1" applyBorder="1" applyAlignment="1">
      <alignment horizontal="center" vertical="center"/>
    </xf>
    <xf numFmtId="0" fontId="5" fillId="11" borderId="87" xfId="0" applyFont="1" applyFill="1" applyBorder="1" applyAlignment="1">
      <alignment horizontal="center" vertical="center"/>
    </xf>
    <xf numFmtId="0" fontId="5" fillId="11" borderId="88" xfId="0" applyFont="1" applyFill="1" applyBorder="1" applyAlignment="1">
      <alignment horizontal="center" vertical="center"/>
    </xf>
    <xf numFmtId="0" fontId="6" fillId="11" borderId="93" xfId="0" applyFont="1" applyFill="1" applyBorder="1" applyAlignment="1">
      <alignment horizontal="center" vertical="center"/>
    </xf>
    <xf numFmtId="0" fontId="6" fillId="11" borderId="97" xfId="0" applyFont="1" applyFill="1" applyBorder="1" applyAlignment="1">
      <alignment horizontal="center" vertical="center"/>
    </xf>
    <xf numFmtId="0" fontId="5" fillId="11" borderId="92" xfId="0" applyFont="1" applyFill="1" applyBorder="1" applyAlignment="1">
      <alignment horizontal="center" vertical="center"/>
    </xf>
    <xf numFmtId="0" fontId="6" fillId="11" borderId="92" xfId="0" applyFont="1" applyFill="1" applyBorder="1" applyAlignment="1">
      <alignment horizontal="center" vertical="center"/>
    </xf>
    <xf numFmtId="0" fontId="6" fillId="11" borderId="94" xfId="0" applyFont="1" applyFill="1" applyBorder="1" applyAlignment="1">
      <alignment horizontal="center" vertical="center"/>
    </xf>
    <xf numFmtId="0" fontId="6" fillId="11" borderId="95" xfId="0" applyFont="1" applyFill="1" applyBorder="1" applyAlignment="1">
      <alignment horizontal="center" vertical="center"/>
    </xf>
    <xf numFmtId="0" fontId="5" fillId="11" borderId="108" xfId="0" applyFont="1" applyFill="1" applyBorder="1" applyAlignment="1">
      <alignment horizontal="center" vertical="center"/>
    </xf>
    <xf numFmtId="0" fontId="5" fillId="11" borderId="94" xfId="0" applyFont="1" applyFill="1" applyBorder="1" applyAlignment="1">
      <alignment horizontal="center" vertical="center"/>
    </xf>
    <xf numFmtId="0" fontId="5" fillId="0" borderId="108"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91" xfId="0" applyFont="1" applyBorder="1" applyAlignment="1">
      <alignment horizontal="center" vertical="center" shrinkToFit="1"/>
    </xf>
    <xf numFmtId="49" fontId="5" fillId="0" borderId="93" xfId="0" applyNumberFormat="1" applyFont="1" applyBorder="1" applyAlignment="1">
      <alignment horizontal="center" vertical="center" shrinkToFit="1"/>
    </xf>
    <xf numFmtId="49" fontId="5" fillId="0" borderId="95" xfId="0" applyNumberFormat="1"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97" xfId="0" applyFont="1" applyBorder="1" applyAlignment="1">
      <alignment horizontal="left" vertical="center" shrinkToFit="1"/>
    </xf>
    <xf numFmtId="0" fontId="5" fillId="0" borderId="94" xfId="0" applyFont="1" applyBorder="1" applyAlignment="1">
      <alignment horizontal="left" vertical="center" shrinkToFit="1"/>
    </xf>
    <xf numFmtId="0" fontId="5" fillId="0" borderId="93" xfId="0" applyFont="1" applyBorder="1" applyAlignment="1">
      <alignment horizontal="left" vertical="center" shrinkToFit="1"/>
    </xf>
    <xf numFmtId="49" fontId="5" fillId="0" borderId="97" xfId="0" applyNumberFormat="1" applyFont="1" applyBorder="1" applyAlignment="1">
      <alignment horizontal="center" vertical="center" shrinkToFit="1"/>
    </xf>
    <xf numFmtId="0" fontId="5" fillId="0" borderId="33" xfId="0"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106" xfId="0" applyNumberFormat="1"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30" xfId="0" applyFont="1" applyBorder="1" applyAlignment="1">
      <alignment horizontal="left" vertical="center" shrinkToFit="1"/>
    </xf>
    <xf numFmtId="49" fontId="5" fillId="0" borderId="33" xfId="0" applyNumberFormat="1"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100" xfId="0" applyNumberFormat="1" applyFont="1" applyBorder="1" applyAlignment="1">
      <alignment horizontal="center" vertical="center" shrinkToFit="1"/>
    </xf>
    <xf numFmtId="49" fontId="5" fillId="0" borderId="102" xfId="0" applyNumberFormat="1" applyFont="1" applyBorder="1" applyAlignment="1">
      <alignment horizontal="center" vertical="center" shrinkToFit="1"/>
    </xf>
    <xf numFmtId="49" fontId="5" fillId="0" borderId="88" xfId="0" applyNumberFormat="1" applyFont="1" applyBorder="1" applyAlignment="1">
      <alignment horizontal="center" vertical="center" shrinkToFit="1"/>
    </xf>
    <xf numFmtId="0" fontId="5" fillId="0" borderId="87" xfId="0" applyFont="1" applyBorder="1" applyAlignment="1">
      <alignment horizontal="left" vertical="center" shrinkToFit="1"/>
    </xf>
    <xf numFmtId="0" fontId="5" fillId="0" borderId="103" xfId="0" applyFont="1" applyBorder="1" applyAlignment="1">
      <alignment horizontal="left"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02" xfId="0" applyFont="1" applyBorder="1" applyAlignment="1">
      <alignment horizontal="left" vertical="center" shrinkToFit="1"/>
    </xf>
    <xf numFmtId="0" fontId="5" fillId="11" borderId="81" xfId="0" applyFont="1" applyFill="1" applyBorder="1" applyAlignment="1">
      <alignment horizontal="center" vertical="center"/>
    </xf>
    <xf numFmtId="0" fontId="5" fillId="11" borderId="82" xfId="0" applyFont="1" applyFill="1" applyBorder="1" applyAlignment="1">
      <alignment horizontal="center" vertical="center"/>
    </xf>
    <xf numFmtId="0" fontId="5" fillId="11" borderId="83" xfId="0" applyFont="1" applyFill="1" applyBorder="1" applyAlignment="1">
      <alignment horizontal="center" vertical="center"/>
    </xf>
    <xf numFmtId="0" fontId="5" fillId="11" borderId="89" xfId="0" applyFont="1" applyFill="1" applyBorder="1" applyAlignment="1">
      <alignment horizontal="center" vertical="center"/>
    </xf>
    <xf numFmtId="0" fontId="5" fillId="11" borderId="90" xfId="0" applyFont="1" applyFill="1" applyBorder="1" applyAlignment="1">
      <alignment horizontal="center" vertical="center"/>
    </xf>
    <xf numFmtId="0" fontId="5" fillId="11" borderId="91" xfId="0" applyFont="1" applyFill="1" applyBorder="1" applyAlignment="1">
      <alignment horizontal="center" vertical="center"/>
    </xf>
    <xf numFmtId="0" fontId="5" fillId="11" borderId="84" xfId="0" applyFont="1" applyFill="1" applyBorder="1" applyAlignment="1">
      <alignment horizontal="center" vertical="center"/>
    </xf>
    <xf numFmtId="0" fontId="5" fillId="11" borderId="85" xfId="0" applyFont="1" applyFill="1" applyBorder="1" applyAlignment="1">
      <alignment horizontal="center" vertical="center"/>
    </xf>
    <xf numFmtId="0" fontId="5" fillId="11" borderId="93" xfId="0" applyFont="1" applyFill="1" applyBorder="1" applyAlignment="1">
      <alignment horizontal="center" vertical="center"/>
    </xf>
    <xf numFmtId="49" fontId="5" fillId="0" borderId="87" xfId="0" applyNumberFormat="1" applyFont="1" applyBorder="1" applyAlignment="1">
      <alignment horizontal="center" vertical="center" shrinkToFit="1"/>
    </xf>
    <xf numFmtId="49" fontId="43" fillId="0" borderId="0" xfId="4" applyNumberFormat="1" applyFont="1" applyAlignment="1">
      <alignment horizontal="left" vertical="center" shrinkToFit="1"/>
    </xf>
    <xf numFmtId="0" fontId="38" fillId="0" borderId="0" xfId="4" applyFont="1" applyAlignment="1" applyProtection="1">
      <alignment horizontal="left" vertical="distributed" wrapText="1"/>
      <protection hidden="1"/>
    </xf>
    <xf numFmtId="0" fontId="45" fillId="0" borderId="0" xfId="4" applyFont="1" applyAlignment="1" applyProtection="1">
      <alignment horizontal="center" vertical="center"/>
      <protection hidden="1"/>
    </xf>
    <xf numFmtId="0" fontId="38" fillId="0" borderId="0" xfId="4" applyFont="1" applyAlignment="1" applyProtection="1">
      <alignment horizontal="distributed" vertical="center"/>
      <protection hidden="1"/>
    </xf>
    <xf numFmtId="0" fontId="43" fillId="0" borderId="0" xfId="4" applyFont="1" applyAlignment="1">
      <alignment horizontal="left" vertical="center"/>
    </xf>
    <xf numFmtId="49" fontId="0" fillId="0" borderId="43" xfId="0" applyNumberFormat="1" applyBorder="1" applyAlignment="1">
      <alignment horizontal="left"/>
    </xf>
    <xf numFmtId="49" fontId="46" fillId="0" borderId="12" xfId="1" applyNumberFormat="1" applyFont="1" applyFill="1" applyBorder="1" applyAlignment="1" applyProtection="1">
      <alignment horizontal="left" vertical="center"/>
    </xf>
    <xf numFmtId="49" fontId="46" fillId="0" borderId="43" xfId="1" applyNumberFormat="1" applyFont="1" applyFill="1" applyBorder="1" applyAlignment="1" applyProtection="1">
      <alignment horizontal="left" vertical="center"/>
    </xf>
    <xf numFmtId="0" fontId="38" fillId="0" borderId="0" xfId="4" applyFont="1" applyAlignment="1" applyProtection="1">
      <alignment horizontal="left" vertical="center" wrapText="1"/>
      <protection hidden="1"/>
    </xf>
    <xf numFmtId="0" fontId="46" fillId="0" borderId="43" xfId="4" applyFont="1" applyBorder="1" applyAlignment="1">
      <alignment horizontal="left" vertical="center"/>
    </xf>
    <xf numFmtId="0" fontId="38" fillId="0" borderId="0" xfId="4" applyFont="1" applyAlignment="1" applyProtection="1">
      <alignment horizontal="center" vertical="center"/>
      <protection hidden="1"/>
    </xf>
    <xf numFmtId="0" fontId="50" fillId="0" borderId="64" xfId="3" applyFont="1" applyBorder="1" applyAlignment="1" applyProtection="1">
      <alignment horizontal="center" vertical="center"/>
      <protection hidden="1"/>
    </xf>
    <xf numFmtId="0" fontId="50" fillId="0" borderId="65" xfId="3" applyFont="1" applyBorder="1" applyAlignment="1" applyProtection="1">
      <alignment horizontal="center" vertical="center"/>
      <protection hidden="1"/>
    </xf>
    <xf numFmtId="0" fontId="38" fillId="0" borderId="12" xfId="4" applyFont="1" applyBorder="1" applyAlignment="1">
      <alignment horizontal="left" vertical="center"/>
    </xf>
    <xf numFmtId="0" fontId="46" fillId="0" borderId="12" xfId="4" applyFont="1" applyBorder="1" applyAlignment="1">
      <alignment horizontal="left" vertical="center" indent="1"/>
    </xf>
    <xf numFmtId="0" fontId="46" fillId="0" borderId="43" xfId="4" applyFont="1" applyBorder="1" applyAlignment="1">
      <alignment horizontal="left" vertical="center" indent="1"/>
    </xf>
    <xf numFmtId="178" fontId="39" fillId="0" borderId="59" xfId="4" applyNumberFormat="1" applyFont="1" applyBorder="1" applyAlignment="1" applyProtection="1">
      <alignment horizontal="center" vertical="center"/>
      <protection hidden="1"/>
    </xf>
    <xf numFmtId="178" fontId="39" fillId="0" borderId="52" xfId="4" applyNumberFormat="1" applyFont="1" applyBorder="1" applyAlignment="1" applyProtection="1">
      <alignment horizontal="center" vertical="center"/>
      <protection hidden="1"/>
    </xf>
    <xf numFmtId="178" fontId="39" fillId="0" borderId="60" xfId="4" applyNumberFormat="1" applyFont="1" applyBorder="1" applyAlignment="1" applyProtection="1">
      <alignment horizontal="center" vertical="center"/>
      <protection hidden="1"/>
    </xf>
    <xf numFmtId="0" fontId="38" fillId="0" borderId="10" xfId="4" applyFont="1" applyBorder="1" applyAlignment="1" applyProtection="1">
      <alignment horizontal="center" vertical="center"/>
      <protection hidden="1"/>
    </xf>
    <xf numFmtId="0" fontId="38" fillId="0" borderId="8" xfId="4" applyFont="1" applyBorder="1" applyAlignment="1" applyProtection="1">
      <alignment horizontal="center" vertical="center"/>
      <protection hidden="1"/>
    </xf>
    <xf numFmtId="0" fontId="38" fillId="0" borderId="1" xfId="4" applyFont="1" applyBorder="1" applyAlignment="1" applyProtection="1">
      <alignment horizontal="center" vertical="center"/>
      <protection hidden="1"/>
    </xf>
    <xf numFmtId="0" fontId="39" fillId="0" borderId="8" xfId="4" applyFont="1" applyBorder="1" applyAlignment="1" applyProtection="1">
      <alignment horizontal="center" vertical="center" shrinkToFit="1"/>
      <protection hidden="1"/>
    </xf>
    <xf numFmtId="0" fontId="39" fillId="0" borderId="1" xfId="4" applyFont="1" applyBorder="1" applyAlignment="1" applyProtection="1">
      <alignment horizontal="center" vertical="center" shrinkToFit="1"/>
      <protection hidden="1"/>
    </xf>
    <xf numFmtId="0" fontId="39" fillId="0" borderId="9" xfId="4" applyFont="1" applyBorder="1" applyAlignment="1" applyProtection="1">
      <alignment horizontal="center" vertical="center" shrinkToFit="1"/>
      <protection hidden="1"/>
    </xf>
    <xf numFmtId="189" fontId="39" fillId="0" borderId="51" xfId="4" applyNumberFormat="1" applyFont="1" applyBorder="1" applyAlignment="1" applyProtection="1">
      <alignment horizontal="center" vertical="center"/>
      <protection hidden="1"/>
    </xf>
    <xf numFmtId="189" fontId="39" fillId="0" borderId="60" xfId="4" applyNumberFormat="1" applyFont="1" applyBorder="1" applyAlignment="1" applyProtection="1">
      <alignment horizontal="center" vertical="center"/>
      <protection hidden="1"/>
    </xf>
    <xf numFmtId="0" fontId="39" fillId="0" borderId="6" xfId="4" applyFont="1" applyBorder="1" applyAlignment="1" applyProtection="1">
      <alignment horizontal="center" vertical="center"/>
      <protection hidden="1"/>
    </xf>
    <xf numFmtId="0" fontId="39" fillId="0" borderId="33" xfId="4" applyFont="1" applyBorder="1" applyAlignment="1" applyProtection="1">
      <alignment horizontal="center" vertical="center"/>
      <protection hidden="1"/>
    </xf>
    <xf numFmtId="0" fontId="39" fillId="0" borderId="34" xfId="4" applyFont="1" applyBorder="1" applyAlignment="1" applyProtection="1">
      <alignment horizontal="center" vertical="center"/>
      <protection hidden="1"/>
    </xf>
    <xf numFmtId="0" fontId="39" fillId="0" borderId="56" xfId="4" applyFont="1" applyBorder="1" applyAlignment="1" applyProtection="1">
      <alignment horizontal="center" vertical="center" shrinkToFit="1"/>
      <protection hidden="1"/>
    </xf>
    <xf numFmtId="0" fontId="39" fillId="0" borderId="43" xfId="4" applyFont="1" applyBorder="1" applyAlignment="1" applyProtection="1">
      <alignment horizontal="center" vertical="center" shrinkToFit="1"/>
      <protection hidden="1"/>
    </xf>
    <xf numFmtId="0" fontId="39" fillId="0" borderId="44" xfId="4" applyFont="1" applyBorder="1" applyAlignment="1" applyProtection="1">
      <alignment horizontal="center" vertical="center" shrinkToFit="1"/>
      <protection hidden="1"/>
    </xf>
    <xf numFmtId="0" fontId="39" fillId="0" borderId="56" xfId="4" applyFont="1" applyBorder="1" applyAlignment="1" applyProtection="1">
      <alignment horizontal="center" vertical="center"/>
      <protection hidden="1"/>
    </xf>
    <xf numFmtId="0" fontId="39" fillId="0" borderId="58" xfId="4" applyFont="1" applyBorder="1" applyAlignment="1" applyProtection="1">
      <alignment horizontal="center" vertical="center"/>
      <protection hidden="1"/>
    </xf>
    <xf numFmtId="189" fontId="39" fillId="0" borderId="57" xfId="4" applyNumberFormat="1" applyFont="1" applyBorder="1" applyProtection="1">
      <alignment vertical="center"/>
      <protection hidden="1"/>
    </xf>
    <xf numFmtId="189" fontId="39" fillId="0" borderId="58" xfId="4" applyNumberFormat="1" applyFont="1" applyBorder="1" applyProtection="1">
      <alignment vertical="center"/>
      <protection hidden="1"/>
    </xf>
    <xf numFmtId="178" fontId="39" fillId="0" borderId="56" xfId="4" applyNumberFormat="1" applyFont="1" applyBorder="1" applyAlignment="1" applyProtection="1">
      <alignment horizontal="center" vertical="center"/>
      <protection hidden="1"/>
    </xf>
    <xf numFmtId="178" fontId="39" fillId="0" borderId="43" xfId="4" applyNumberFormat="1" applyFont="1" applyBorder="1" applyAlignment="1" applyProtection="1">
      <alignment horizontal="center" vertical="center"/>
      <protection hidden="1"/>
    </xf>
    <xf numFmtId="178" fontId="39" fillId="0" borderId="58" xfId="4" applyNumberFormat="1" applyFont="1" applyBorder="1" applyAlignment="1" applyProtection="1">
      <alignment horizontal="center" vertical="center"/>
      <protection hidden="1"/>
    </xf>
    <xf numFmtId="0" fontId="47" fillId="0" borderId="56" xfId="4" applyFont="1" applyBorder="1" applyAlignment="1" applyProtection="1">
      <alignment horizontal="center" vertical="center"/>
      <protection hidden="1"/>
    </xf>
    <xf numFmtId="0" fontId="47" fillId="0" borderId="58" xfId="4" applyFont="1" applyBorder="1" applyAlignment="1" applyProtection="1">
      <alignment horizontal="center" vertical="center"/>
      <protection hidden="1"/>
    </xf>
    <xf numFmtId="0" fontId="40" fillId="0" borderId="0" xfId="4" applyFont="1" applyAlignment="1" applyProtection="1">
      <alignment horizontal="left" vertical="center" indent="1"/>
      <protection hidden="1"/>
    </xf>
    <xf numFmtId="0" fontId="47" fillId="0" borderId="10" xfId="4" applyFont="1" applyBorder="1" applyAlignment="1" applyProtection="1">
      <alignment horizontal="center" vertical="center" shrinkToFit="1"/>
      <protection hidden="1"/>
    </xf>
    <xf numFmtId="0" fontId="47" fillId="0" borderId="55" xfId="4" applyFont="1" applyBorder="1" applyAlignment="1" applyProtection="1">
      <alignment horizontal="center" vertical="center" shrinkToFit="1"/>
      <protection hidden="1"/>
    </xf>
    <xf numFmtId="189" fontId="39" fillId="0" borderId="20" xfId="4" applyNumberFormat="1" applyFont="1" applyBorder="1" applyProtection="1">
      <alignment vertical="center"/>
      <protection hidden="1"/>
    </xf>
    <xf numFmtId="189" fontId="39" fillId="0" borderId="2" xfId="4" applyNumberFormat="1" applyFont="1" applyBorder="1" applyProtection="1">
      <alignment vertical="center"/>
      <protection hidden="1"/>
    </xf>
    <xf numFmtId="178" fontId="39" fillId="0" borderId="56" xfId="4" applyNumberFormat="1" applyFont="1" applyBorder="1" applyProtection="1">
      <alignment vertical="center"/>
      <protection hidden="1"/>
    </xf>
    <xf numFmtId="178" fontId="39" fillId="0" borderId="43" xfId="4" applyNumberFormat="1" applyFont="1" applyBorder="1" applyProtection="1">
      <alignment vertical="center"/>
      <protection hidden="1"/>
    </xf>
    <xf numFmtId="178" fontId="39" fillId="0" borderId="57" xfId="4" applyNumberFormat="1" applyFont="1" applyBorder="1" applyProtection="1">
      <alignment vertical="center"/>
      <protection hidden="1"/>
    </xf>
    <xf numFmtId="178" fontId="39" fillId="0" borderId="58" xfId="4" applyNumberFormat="1" applyFont="1" applyBorder="1" applyProtection="1">
      <alignment vertical="center"/>
      <protection hidden="1"/>
    </xf>
    <xf numFmtId="0" fontId="47" fillId="0" borderId="56" xfId="4" applyFont="1" applyBorder="1" applyAlignment="1" applyProtection="1">
      <alignment horizontal="center" vertical="center" shrinkToFit="1"/>
      <protection hidden="1"/>
    </xf>
    <xf numFmtId="0" fontId="47" fillId="0" borderId="58" xfId="4" applyFont="1" applyBorder="1" applyAlignment="1" applyProtection="1">
      <alignment horizontal="center" vertical="center" shrinkToFit="1"/>
      <protection hidden="1"/>
    </xf>
    <xf numFmtId="0" fontId="39" fillId="0" borderId="14" xfId="4" applyFont="1" applyBorder="1" applyAlignment="1" applyProtection="1">
      <alignment horizontal="center" vertical="center"/>
      <protection hidden="1"/>
    </xf>
    <xf numFmtId="0" fontId="39" fillId="0" borderId="30" xfId="4" applyFont="1" applyBorder="1" applyAlignment="1" applyProtection="1">
      <alignment horizontal="center" vertical="center"/>
      <protection hidden="1"/>
    </xf>
    <xf numFmtId="0" fontId="39" fillId="0" borderId="46" xfId="4" applyFont="1" applyBorder="1" applyAlignment="1" applyProtection="1">
      <alignment horizontal="center" vertical="center" shrinkToFit="1"/>
      <protection hidden="1"/>
    </xf>
    <xf numFmtId="0" fontId="39" fillId="0" borderId="62" xfId="4" applyFont="1" applyBorder="1" applyAlignment="1" applyProtection="1">
      <alignment horizontal="center" vertical="center" shrinkToFit="1"/>
      <protection hidden="1"/>
    </xf>
    <xf numFmtId="0" fontId="39" fillId="0" borderId="10" xfId="4" applyFont="1" applyBorder="1" applyAlignment="1" applyProtection="1">
      <alignment horizontal="center" vertical="center" shrinkToFit="1"/>
      <protection hidden="1"/>
    </xf>
    <xf numFmtId="0" fontId="39" fillId="0" borderId="0" xfId="4" applyFont="1" applyAlignment="1" applyProtection="1">
      <alignment horizontal="center" vertical="center" shrinkToFit="1"/>
      <protection hidden="1"/>
    </xf>
    <xf numFmtId="0" fontId="39" fillId="0" borderId="11" xfId="4" applyFont="1" applyBorder="1" applyAlignment="1" applyProtection="1">
      <alignment horizontal="center" vertical="center" shrinkToFit="1"/>
      <protection hidden="1"/>
    </xf>
    <xf numFmtId="178" fontId="39" fillId="0" borderId="10" xfId="4" applyNumberFormat="1" applyFont="1" applyBorder="1" applyProtection="1">
      <alignment vertical="center"/>
      <protection hidden="1"/>
    </xf>
    <xf numFmtId="178" fontId="39" fillId="0" borderId="0" xfId="4" applyNumberFormat="1" applyFont="1" applyProtection="1">
      <alignment vertical="center"/>
      <protection hidden="1"/>
    </xf>
    <xf numFmtId="178" fontId="39" fillId="0" borderId="50" xfId="4" applyNumberFormat="1" applyFont="1" applyBorder="1" applyProtection="1">
      <alignment vertical="center"/>
      <protection hidden="1"/>
    </xf>
    <xf numFmtId="178" fontId="39" fillId="0" borderId="63" xfId="4" applyNumberFormat="1" applyFont="1" applyBorder="1" applyProtection="1">
      <alignment vertical="center"/>
      <protection hidden="1"/>
    </xf>
    <xf numFmtId="0" fontId="40" fillId="0" borderId="0" xfId="4" applyFont="1" applyAlignment="1" applyProtection="1">
      <alignment horizontal="center" vertical="center"/>
      <protection hidden="1"/>
    </xf>
    <xf numFmtId="0" fontId="39" fillId="0" borderId="54" xfId="4" applyFont="1" applyBorder="1" applyAlignment="1" applyProtection="1">
      <alignment horizontal="center" vertical="center"/>
      <protection hidden="1"/>
    </xf>
    <xf numFmtId="0" fontId="47" fillId="0" borderId="5" xfId="4" applyFont="1" applyBorder="1" applyAlignment="1" applyProtection="1">
      <alignment horizontal="center" vertical="center" shrinkToFit="1"/>
      <protection hidden="1"/>
    </xf>
    <xf numFmtId="0" fontId="47" fillId="0" borderId="63" xfId="4" applyFont="1" applyBorder="1" applyAlignment="1" applyProtection="1">
      <alignment horizontal="center" vertical="center" shrinkToFit="1"/>
      <protection hidden="1"/>
    </xf>
    <xf numFmtId="189" fontId="39" fillId="0" borderId="50" xfId="4" applyNumberFormat="1" applyFont="1" applyBorder="1" applyProtection="1">
      <alignment vertical="center"/>
      <protection hidden="1"/>
    </xf>
    <xf numFmtId="189" fontId="39" fillId="0" borderId="63" xfId="4" applyNumberFormat="1" applyFont="1" applyBorder="1" applyProtection="1">
      <alignment vertic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183" fontId="6" fillId="0" borderId="0" xfId="0" applyNumberFormat="1" applyFont="1" applyAlignment="1" applyProtection="1">
      <alignment horizontal="center" vertical="center"/>
      <protection hidden="1"/>
    </xf>
    <xf numFmtId="0" fontId="6" fillId="0" borderId="0" xfId="0" applyFont="1" applyAlignment="1">
      <alignment horizontal="center" vertical="center"/>
    </xf>
    <xf numFmtId="0" fontId="6" fillId="0" borderId="0" xfId="0" applyFont="1" applyAlignment="1" applyProtection="1">
      <alignment horizontal="left" vertical="center" shrinkToFit="1"/>
      <protection hidden="1"/>
    </xf>
    <xf numFmtId="49" fontId="6" fillId="0" borderId="0" xfId="0" applyNumberFormat="1" applyFont="1" applyAlignment="1" applyProtection="1">
      <alignment horizontal="left" vertical="center" shrinkToFit="1"/>
      <protection hidden="1"/>
    </xf>
    <xf numFmtId="49" fontId="6" fillId="0" borderId="0" xfId="0" applyNumberFormat="1" applyFont="1" applyAlignment="1">
      <alignment horizontal="left" vertical="center" shrinkToFit="1"/>
    </xf>
    <xf numFmtId="0" fontId="6" fillId="0" borderId="0" xfId="0" applyFont="1" applyAlignment="1" applyProtection="1">
      <alignment horizontal="left" vertical="center"/>
      <protection hidden="1"/>
    </xf>
    <xf numFmtId="191" fontId="55" fillId="0" borderId="10" xfId="2" applyNumberFormat="1" applyFont="1" applyBorder="1" applyAlignment="1">
      <alignment horizontal="center" vertical="center"/>
    </xf>
    <xf numFmtId="191" fontId="55" fillId="0" borderId="0" xfId="2" applyNumberFormat="1" applyFont="1" applyAlignment="1">
      <alignment horizontal="center" vertical="center"/>
    </xf>
    <xf numFmtId="191" fontId="55" fillId="0" borderId="11" xfId="2" applyNumberFormat="1" applyFont="1" applyBorder="1" applyAlignment="1">
      <alignment horizontal="center" vertical="center"/>
    </xf>
    <xf numFmtId="191" fontId="55" fillId="0" borderId="8" xfId="2" applyNumberFormat="1" applyFont="1" applyBorder="1" applyAlignment="1">
      <alignment horizontal="center" vertical="center"/>
    </xf>
    <xf numFmtId="191" fontId="55" fillId="0" borderId="1" xfId="2" applyNumberFormat="1" applyFont="1" applyBorder="1" applyAlignment="1">
      <alignment horizontal="center" vertical="center"/>
    </xf>
    <xf numFmtId="191" fontId="55" fillId="0" borderId="9" xfId="2" applyNumberFormat="1" applyFont="1" applyBorder="1" applyAlignment="1">
      <alignment horizontal="center" vertical="center"/>
    </xf>
    <xf numFmtId="0" fontId="55" fillId="0" borderId="10" xfId="2" applyFont="1" applyBorder="1" applyAlignment="1">
      <alignment horizontal="center" vertical="center"/>
    </xf>
    <xf numFmtId="0" fontId="55" fillId="0" borderId="0" xfId="2" applyFont="1" applyAlignment="1">
      <alignment horizontal="center" vertical="center"/>
    </xf>
    <xf numFmtId="0" fontId="55" fillId="0" borderId="11" xfId="2" applyFont="1" applyBorder="1" applyAlignment="1">
      <alignment horizontal="center" vertical="center"/>
    </xf>
    <xf numFmtId="0" fontId="55" fillId="0" borderId="8" xfId="2" applyFont="1" applyBorder="1" applyAlignment="1">
      <alignment horizontal="center" vertical="center"/>
    </xf>
    <xf numFmtId="0" fontId="55" fillId="0" borderId="1" xfId="2" applyFont="1" applyBorder="1" applyAlignment="1">
      <alignment horizontal="center" vertical="center"/>
    </xf>
    <xf numFmtId="0" fontId="55" fillId="0" borderId="9" xfId="2" applyFont="1" applyBorder="1" applyAlignment="1">
      <alignment horizontal="center" vertical="center"/>
    </xf>
    <xf numFmtId="183" fontId="55" fillId="0" borderId="10" xfId="2" applyNumberFormat="1" applyFont="1" applyBorder="1" applyAlignment="1">
      <alignment horizontal="center" vertical="center"/>
    </xf>
    <xf numFmtId="183" fontId="55" fillId="0" borderId="0" xfId="2" applyNumberFormat="1" applyFont="1" applyAlignment="1">
      <alignment horizontal="center" vertical="center"/>
    </xf>
    <xf numFmtId="183" fontId="55" fillId="0" borderId="11" xfId="2" applyNumberFormat="1" applyFont="1" applyBorder="1" applyAlignment="1">
      <alignment horizontal="center" vertical="center"/>
    </xf>
    <xf numFmtId="183" fontId="55" fillId="0" borderId="8" xfId="2" applyNumberFormat="1" applyFont="1" applyBorder="1" applyAlignment="1">
      <alignment horizontal="center" vertical="center"/>
    </xf>
    <xf numFmtId="183" fontId="55" fillId="0" borderId="1" xfId="2" applyNumberFormat="1" applyFont="1" applyBorder="1" applyAlignment="1">
      <alignment horizontal="center" vertical="center"/>
    </xf>
    <xf numFmtId="183" fontId="55" fillId="0" borderId="9" xfId="2" applyNumberFormat="1" applyFont="1" applyBorder="1" applyAlignment="1">
      <alignment horizontal="center" vertical="center"/>
    </xf>
    <xf numFmtId="0" fontId="6" fillId="0" borderId="5" xfId="2" applyFont="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6" fillId="0" borderId="7" xfId="2"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65"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center" vertical="center" shrinkToFit="1"/>
      <protection hidden="1"/>
    </xf>
    <xf numFmtId="0" fontId="5" fillId="0" borderId="0" xfId="0" applyFont="1" applyAlignment="1" applyProtection="1">
      <alignment horizontal="center" vertical="center"/>
      <protection locked="0" hidden="1"/>
    </xf>
    <xf numFmtId="49" fontId="5" fillId="0" borderId="0" xfId="0" applyNumberFormat="1" applyFont="1" applyAlignment="1" applyProtection="1">
      <alignment horizontal="left" vertical="center"/>
      <protection hidden="1"/>
    </xf>
    <xf numFmtId="0" fontId="5" fillId="0" borderId="0" xfId="0" applyFont="1" applyAlignment="1" applyProtection="1">
      <alignment horizontal="left" vertical="center" shrinkToFit="1"/>
      <protection hidden="1"/>
    </xf>
    <xf numFmtId="49" fontId="5"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pplyProtection="1">
      <alignment horizontal="left" vertical="center" shrinkToFit="1"/>
      <protection hidden="1"/>
    </xf>
    <xf numFmtId="179" fontId="5" fillId="0" borderId="0" xfId="0" applyNumberFormat="1" applyFont="1" applyAlignment="1">
      <alignment horizontal="right" vertical="center"/>
    </xf>
    <xf numFmtId="179" fontId="5" fillId="0" borderId="0" xfId="0" applyNumberFormat="1" applyFont="1" applyAlignment="1" applyProtection="1">
      <alignment vertical="center"/>
      <protection hidden="1"/>
    </xf>
    <xf numFmtId="0" fontId="5" fillId="0" borderId="0" xfId="0" applyFont="1" applyAlignment="1">
      <alignment horizontal="left" vertical="center" shrinkToFit="1"/>
    </xf>
    <xf numFmtId="58" fontId="5" fillId="0" borderId="0" xfId="0" applyNumberFormat="1" applyFont="1" applyAlignment="1">
      <alignment horizontal="left" vertical="center"/>
    </xf>
    <xf numFmtId="185" fontId="5" fillId="0" borderId="0" xfId="0" applyNumberFormat="1" applyFont="1" applyAlignment="1">
      <alignment horizontal="right" vertical="center" indent="1"/>
    </xf>
    <xf numFmtId="178" fontId="5" fillId="0" borderId="0" xfId="0" applyNumberFormat="1" applyFont="1" applyAlignment="1">
      <alignment horizontal="right" vertical="center" indent="1"/>
    </xf>
    <xf numFmtId="179" fontId="5" fillId="0" borderId="0" xfId="0" applyNumberFormat="1" applyFont="1" applyAlignment="1" applyProtection="1">
      <alignment horizontal="right" vertical="center"/>
      <protection hidden="1"/>
    </xf>
    <xf numFmtId="0" fontId="29" fillId="2" borderId="69" xfId="0" applyFont="1" applyFill="1" applyBorder="1" applyAlignment="1" applyProtection="1">
      <alignment horizontal="left" vertical="center"/>
      <protection hidden="1"/>
    </xf>
    <xf numFmtId="0" fontId="29" fillId="2" borderId="70" xfId="0" applyFont="1" applyFill="1" applyBorder="1" applyAlignment="1" applyProtection="1">
      <alignment horizontal="left" vertical="center"/>
      <protection hidden="1"/>
    </xf>
    <xf numFmtId="0" fontId="29" fillId="2" borderId="71" xfId="0" applyFont="1" applyFill="1" applyBorder="1" applyAlignment="1" applyProtection="1">
      <alignment horizontal="left" vertical="center"/>
      <protection hidden="1"/>
    </xf>
    <xf numFmtId="0" fontId="5" fillId="0" borderId="0" xfId="0" applyFont="1" applyAlignment="1" applyProtection="1">
      <alignment vertical="center"/>
      <protection hidden="1"/>
    </xf>
    <xf numFmtId="179" fontId="5" fillId="0" borderId="0" xfId="0" applyNumberFormat="1" applyFont="1" applyAlignment="1" applyProtection="1">
      <alignment horizontal="right" vertical="center" indent="1"/>
      <protection hidden="1"/>
    </xf>
    <xf numFmtId="179" fontId="5" fillId="0" borderId="0" xfId="0" applyNumberFormat="1" applyFont="1" applyAlignment="1">
      <alignment horizontal="right" vertical="center" indent="1"/>
    </xf>
    <xf numFmtId="177" fontId="5" fillId="0" borderId="0" xfId="0" applyNumberFormat="1" applyFont="1" applyAlignment="1" applyProtection="1">
      <alignment horizontal="right" vertical="center" indent="1"/>
      <protection hidden="1"/>
    </xf>
    <xf numFmtId="179" fontId="5" fillId="0" borderId="0" xfId="0" applyNumberFormat="1" applyFont="1" applyAlignment="1">
      <alignment horizontal="center" vertical="center" shrinkToFit="1"/>
    </xf>
    <xf numFmtId="0" fontId="5" fillId="0" borderId="0" xfId="0" applyFont="1" applyAlignment="1" applyProtection="1">
      <alignment horizontal="right" vertical="center"/>
      <protection hidden="1"/>
    </xf>
    <xf numFmtId="179" fontId="5" fillId="0" borderId="0" xfId="0" applyNumberFormat="1" applyFont="1" applyAlignment="1">
      <alignment horizontal="center" vertical="center"/>
    </xf>
    <xf numFmtId="0" fontId="5" fillId="0" borderId="0" xfId="0" applyFont="1" applyAlignment="1">
      <alignment horizontal="left" vertical="top" wrapText="1"/>
    </xf>
    <xf numFmtId="181" fontId="5" fillId="0" borderId="0" xfId="0" applyNumberFormat="1" applyFont="1" applyAlignment="1">
      <alignment horizontal="right" vertical="center" indent="1"/>
    </xf>
    <xf numFmtId="0" fontId="25" fillId="2" borderId="14" xfId="0" applyFont="1" applyFill="1" applyBorder="1" applyAlignment="1" applyProtection="1">
      <alignment horizontal="left" vertical="center"/>
      <protection hidden="1"/>
    </xf>
    <xf numFmtId="181" fontId="5" fillId="0" borderId="0" xfId="0" applyNumberFormat="1" applyFont="1" applyAlignment="1">
      <alignment vertical="center"/>
    </xf>
    <xf numFmtId="180" fontId="5" fillId="0" borderId="0" xfId="0" applyNumberFormat="1" applyFont="1" applyAlignment="1">
      <alignment horizontal="center" vertical="center"/>
    </xf>
    <xf numFmtId="180" fontId="5" fillId="0" borderId="0" xfId="0" applyNumberFormat="1" applyFont="1" applyAlignment="1">
      <alignment vertical="center"/>
    </xf>
    <xf numFmtId="178" fontId="5" fillId="0" borderId="0" xfId="0" applyNumberFormat="1" applyFont="1" applyAlignment="1">
      <alignment horizontal="right" vertical="center"/>
    </xf>
    <xf numFmtId="0" fontId="3" fillId="2" borderId="14" xfId="0" applyFont="1" applyFill="1" applyBorder="1" applyAlignment="1">
      <alignment horizontal="left" vertical="center"/>
    </xf>
    <xf numFmtId="0" fontId="6" fillId="0" borderId="0" xfId="0" applyFont="1" applyAlignment="1">
      <alignment horizontal="left" vertical="center" shrinkToFit="1"/>
    </xf>
    <xf numFmtId="0" fontId="6" fillId="0" borderId="0" xfId="0" applyFont="1" applyAlignment="1" applyProtection="1">
      <alignment horizontal="center" vertical="center"/>
      <protection hidden="1"/>
    </xf>
    <xf numFmtId="179" fontId="6" fillId="0" borderId="0" xfId="0" applyNumberFormat="1" applyFont="1" applyAlignment="1">
      <alignment vertical="center"/>
    </xf>
    <xf numFmtId="186" fontId="6"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pplyProtection="1">
      <alignment horizontal="left" vertical="center"/>
      <protection locked="0"/>
    </xf>
    <xf numFmtId="186" fontId="6" fillId="0" borderId="0" xfId="0" applyNumberFormat="1" applyFont="1" applyAlignment="1">
      <alignment horizontal="left" vertical="center" shrinkToFit="1"/>
    </xf>
    <xf numFmtId="182" fontId="6" fillId="0" borderId="0" xfId="0" applyNumberFormat="1" applyFont="1" applyAlignment="1">
      <alignment horizontal="right" vertical="center"/>
    </xf>
    <xf numFmtId="181" fontId="6" fillId="0" borderId="0" xfId="0" applyNumberFormat="1" applyFont="1" applyAlignment="1">
      <alignment horizontal="right" vertical="center"/>
    </xf>
    <xf numFmtId="180" fontId="6" fillId="0" borderId="0" xfId="0" applyNumberFormat="1" applyFont="1" applyAlignment="1">
      <alignment horizontal="right" vertical="center"/>
    </xf>
    <xf numFmtId="0" fontId="17" fillId="0" borderId="0" xfId="0" applyFont="1" applyAlignment="1">
      <alignment horizontal="center"/>
    </xf>
    <xf numFmtId="49" fontId="6" fillId="0" borderId="0" xfId="0" applyNumberFormat="1" applyFont="1" applyAlignment="1">
      <alignment horizontal="left"/>
    </xf>
    <xf numFmtId="0" fontId="6" fillId="0" borderId="0" xfId="0" applyFont="1" applyAlignment="1" applyProtection="1">
      <alignment horizontal="left" vertical="top" wrapText="1"/>
      <protection hidden="1"/>
    </xf>
    <xf numFmtId="0" fontId="6" fillId="0" borderId="0" xfId="0" applyFont="1" applyAlignment="1" applyProtection="1">
      <alignment horizontal="center" vertical="center" shrinkToFit="1"/>
      <protection hidden="1"/>
    </xf>
    <xf numFmtId="183" fontId="5" fillId="0" borderId="0" xfId="0" applyNumberFormat="1" applyFont="1" applyAlignment="1">
      <alignment horizontal="center"/>
    </xf>
    <xf numFmtId="0" fontId="5" fillId="0" borderId="0" xfId="0" applyFont="1" applyAlignment="1">
      <alignment horizont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23" fillId="0" borderId="6" xfId="0" applyFont="1" applyBorder="1" applyAlignment="1">
      <alignment horizontal="left" vertical="top" wrapText="1"/>
    </xf>
    <xf numFmtId="0" fontId="23" fillId="0" borderId="0" xfId="0" applyFont="1" applyAlignment="1">
      <alignment horizontal="left" vertical="top" wrapText="1"/>
    </xf>
    <xf numFmtId="0" fontId="23" fillId="0" borderId="1" xfId="0" applyFont="1" applyBorder="1" applyAlignment="1">
      <alignment horizontal="left" vertical="top" wrapText="1"/>
    </xf>
    <xf numFmtId="49" fontId="0" fillId="0" borderId="1" xfId="0" applyNumberFormat="1" applyBorder="1" applyAlignment="1">
      <alignment horizontal="center" vertical="center"/>
    </xf>
    <xf numFmtId="0" fontId="23"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179" fontId="23" fillId="0" borderId="0" xfId="0" applyNumberFormat="1" applyFont="1" applyAlignment="1">
      <alignment horizontal="center" vertical="center"/>
    </xf>
    <xf numFmtId="0" fontId="23" fillId="0" borderId="13"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center" vertical="center" shrinkToFit="1"/>
    </xf>
    <xf numFmtId="0" fontId="23" fillId="0" borderId="1" xfId="0" applyFont="1" applyBorder="1" applyAlignment="1">
      <alignment horizontal="center" vertical="center" shrinkToFit="1"/>
    </xf>
    <xf numFmtId="0" fontId="9" fillId="0" borderId="45" xfId="0" applyFont="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9" fillId="0" borderId="72" xfId="0" applyFont="1" applyBorder="1" applyAlignment="1">
      <alignment horizontal="center" vertical="center"/>
    </xf>
    <xf numFmtId="0" fontId="9" fillId="0" borderId="12" xfId="0" applyFont="1" applyBorder="1" applyAlignment="1">
      <alignment horizontal="center" vertical="center"/>
    </xf>
    <xf numFmtId="0" fontId="9" fillId="0" borderId="26" xfId="0" applyFont="1" applyBorder="1" applyAlignment="1">
      <alignment horizontal="center" vertical="center"/>
    </xf>
    <xf numFmtId="0" fontId="9" fillId="0" borderId="12" xfId="0" applyFont="1" applyBorder="1" applyAlignment="1">
      <alignment horizontal="left" vertical="center" shrinkToFit="1"/>
    </xf>
    <xf numFmtId="184" fontId="23" fillId="0" borderId="0" xfId="0" applyNumberFormat="1" applyFont="1" applyAlignment="1">
      <alignment horizontal="center" vertical="center"/>
    </xf>
    <xf numFmtId="49" fontId="0" fillId="0" borderId="0" xfId="0" applyNumberFormat="1" applyAlignment="1">
      <alignment horizontal="center" vertical="center" shrinkToFit="1"/>
    </xf>
    <xf numFmtId="49" fontId="0" fillId="0" borderId="0" xfId="0" applyNumberFormat="1" applyAlignment="1">
      <alignment horizontal="center" vertical="center"/>
    </xf>
    <xf numFmtId="0" fontId="9" fillId="0" borderId="0" xfId="0" applyFont="1" applyAlignment="1">
      <alignment horizontal="left" vertical="top"/>
    </xf>
    <xf numFmtId="0" fontId="23" fillId="0" borderId="5" xfId="0" applyFont="1" applyBorder="1" applyAlignment="1">
      <alignment horizontal="left" vertical="top" wrapText="1"/>
    </xf>
    <xf numFmtId="0" fontId="23" fillId="0" borderId="7" xfId="0" applyFont="1" applyBorder="1" applyAlignment="1">
      <alignment horizontal="left" vertical="top"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14" xfId="0" applyFont="1" applyBorder="1" applyAlignment="1">
      <alignment horizontal="left" vertical="top" wrapText="1"/>
    </xf>
    <xf numFmtId="0" fontId="9" fillId="0" borderId="14"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23" fillId="0" borderId="5" xfId="5" applyFont="1" applyBorder="1" applyAlignment="1">
      <alignment horizontal="left" vertical="top" wrapText="1"/>
    </xf>
    <xf numFmtId="0" fontId="23" fillId="0" borderId="6" xfId="5" applyFont="1" applyBorder="1" applyAlignment="1">
      <alignment horizontal="left" vertical="top" wrapText="1"/>
    </xf>
    <xf numFmtId="0" fontId="23" fillId="0" borderId="7" xfId="5" applyFont="1" applyBorder="1" applyAlignment="1">
      <alignment horizontal="left" vertical="top" wrapText="1"/>
    </xf>
    <xf numFmtId="0" fontId="23" fillId="0" borderId="10" xfId="5" applyFont="1" applyBorder="1" applyAlignment="1">
      <alignment horizontal="left" vertical="top" wrapText="1"/>
    </xf>
    <xf numFmtId="0" fontId="23" fillId="0" borderId="0" xfId="5" applyFont="1" applyAlignment="1">
      <alignment horizontal="left" vertical="top" wrapText="1"/>
    </xf>
    <xf numFmtId="0" fontId="23" fillId="0" borderId="11" xfId="5" applyFont="1" applyBorder="1" applyAlignment="1">
      <alignment horizontal="left" vertical="top" wrapText="1"/>
    </xf>
    <xf numFmtId="0" fontId="23" fillId="0" borderId="8" xfId="5" applyFont="1" applyBorder="1" applyAlignment="1">
      <alignment horizontal="left" vertical="top" wrapText="1"/>
    </xf>
    <xf numFmtId="0" fontId="23" fillId="0" borderId="1" xfId="5" applyFont="1" applyBorder="1" applyAlignment="1">
      <alignment horizontal="left" vertical="top" wrapText="1"/>
    </xf>
    <xf numFmtId="0" fontId="23" fillId="0" borderId="9" xfId="5" applyFont="1" applyBorder="1" applyAlignment="1">
      <alignment horizontal="left" vertical="top" wrapText="1"/>
    </xf>
    <xf numFmtId="0" fontId="23" fillId="0" borderId="10" xfId="5" applyFont="1" applyBorder="1" applyAlignment="1">
      <alignment horizontal="center" vertical="center" wrapText="1"/>
    </xf>
    <xf numFmtId="0" fontId="23" fillId="0" borderId="0" xfId="5" applyFont="1" applyAlignment="1">
      <alignment horizontal="center" vertical="center" wrapText="1"/>
    </xf>
    <xf numFmtId="0" fontId="23" fillId="0" borderId="11" xfId="5" applyFont="1" applyBorder="1" applyAlignment="1">
      <alignment horizontal="center" vertical="center" wrapText="1"/>
    </xf>
    <xf numFmtId="0" fontId="23" fillId="0" borderId="8" xfId="5" applyFont="1" applyBorder="1" applyAlignment="1">
      <alignment horizontal="center" vertical="center" wrapText="1"/>
    </xf>
    <xf numFmtId="0" fontId="23" fillId="0" borderId="1" xfId="5" applyFont="1" applyBorder="1" applyAlignment="1">
      <alignment horizontal="center" vertical="center" wrapText="1"/>
    </xf>
    <xf numFmtId="0" fontId="23" fillId="0" borderId="9" xfId="5" applyFont="1" applyBorder="1" applyAlignment="1">
      <alignment horizontal="center" vertical="center" wrapText="1"/>
    </xf>
    <xf numFmtId="0" fontId="9" fillId="0" borderId="5" xfId="5" applyFont="1" applyBorder="1" applyAlignment="1">
      <alignment horizontal="center" vertical="center"/>
    </xf>
    <xf numFmtId="0" fontId="9" fillId="0" borderId="6" xfId="5" applyFont="1" applyBorder="1" applyAlignment="1">
      <alignment horizontal="center" vertical="center"/>
    </xf>
    <xf numFmtId="0" fontId="9" fillId="0" borderId="7" xfId="5" applyFont="1" applyBorder="1" applyAlignment="1">
      <alignment horizontal="center" vertical="center"/>
    </xf>
    <xf numFmtId="0" fontId="9" fillId="0" borderId="8" xfId="5" applyFont="1" applyBorder="1" applyAlignment="1">
      <alignment horizontal="center" vertical="center"/>
    </xf>
    <xf numFmtId="0" fontId="9" fillId="0" borderId="1" xfId="5" applyFont="1" applyBorder="1" applyAlignment="1">
      <alignment horizontal="center" vertical="center"/>
    </xf>
    <xf numFmtId="0" fontId="9" fillId="0" borderId="9" xfId="5"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0" fillId="0" borderId="1" xfId="0" applyBorder="1" applyAlignment="1">
      <alignment horizontal="center" vertical="center" shrinkToFit="1"/>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6" xfId="0" applyBorder="1" applyAlignment="1" applyProtection="1">
      <alignment horizontal="left" vertical="center"/>
      <protection hidden="1"/>
    </xf>
    <xf numFmtId="0" fontId="56" fillId="0" borderId="6" xfId="0" applyFont="1" applyBorder="1" applyAlignment="1" applyProtection="1">
      <alignment horizontal="left" vertical="top" wrapText="1"/>
      <protection hidden="1"/>
    </xf>
    <xf numFmtId="0" fontId="56" fillId="0" borderId="0" xfId="0" applyFont="1" applyAlignment="1" applyProtection="1">
      <alignment horizontal="left" vertical="top" wrapText="1"/>
      <protection hidden="1"/>
    </xf>
    <xf numFmtId="0" fontId="56" fillId="0" borderId="1" xfId="0"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horizontal="left" vertical="center" shrinkToFit="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9" fillId="0" borderId="0" xfId="0" applyFont="1" applyAlignment="1">
      <alignment horizontal="center" vertical="center"/>
    </xf>
    <xf numFmtId="183" fontId="23" fillId="0" borderId="0" xfId="0" applyNumberFormat="1" applyFont="1" applyAlignment="1">
      <alignment horizontal="center" vertical="center"/>
    </xf>
    <xf numFmtId="49" fontId="23" fillId="0" borderId="0" xfId="0" applyNumberFormat="1" applyFont="1" applyAlignment="1">
      <alignment horizontal="center" vertical="center"/>
    </xf>
    <xf numFmtId="49" fontId="23" fillId="0" borderId="10" xfId="0" applyNumberFormat="1" applyFont="1" applyBorder="1" applyAlignment="1">
      <alignment horizontal="center" vertical="center"/>
    </xf>
    <xf numFmtId="49" fontId="23" fillId="0" borderId="11" xfId="0" applyNumberFormat="1" applyFont="1" applyBorder="1" applyAlignment="1">
      <alignment horizontal="center" vertical="center"/>
    </xf>
    <xf numFmtId="183" fontId="23" fillId="0" borderId="12" xfId="0" applyNumberFormat="1" applyFont="1" applyBorder="1" applyAlignment="1">
      <alignment horizontal="center" vertical="center"/>
    </xf>
    <xf numFmtId="0" fontId="18" fillId="0" borderId="12" xfId="0" applyFont="1" applyBorder="1" applyAlignment="1">
      <alignment horizontal="left" vertical="center" shrinkToFit="1"/>
    </xf>
    <xf numFmtId="0" fontId="6" fillId="0" borderId="1" xfId="0" applyFont="1" applyBorder="1" applyAlignment="1">
      <alignment horizontal="center" shrinkToFit="1"/>
    </xf>
    <xf numFmtId="0" fontId="6" fillId="0" borderId="0" xfId="0" applyFont="1" applyAlignment="1">
      <alignment horizontal="center" vertical="center" textRotation="180"/>
    </xf>
    <xf numFmtId="0" fontId="9" fillId="0" borderId="12" xfId="0" applyFont="1" applyBorder="1" applyAlignment="1">
      <alignment horizontal="left" vertical="center"/>
    </xf>
    <xf numFmtId="0" fontId="5" fillId="0" borderId="30"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5" fillId="0" borderId="33" xfId="0" applyFont="1" applyBorder="1" applyAlignment="1" applyProtection="1">
      <alignment horizontal="center" vertical="center"/>
      <protection hidden="1"/>
    </xf>
    <xf numFmtId="190" fontId="55" fillId="0" borderId="30" xfId="0" applyNumberFormat="1" applyFont="1" applyBorder="1" applyAlignment="1" applyProtection="1">
      <alignment horizontal="center" vertical="center"/>
      <protection hidden="1"/>
    </xf>
    <xf numFmtId="190" fontId="55" fillId="0" borderId="33" xfId="0" applyNumberFormat="1" applyFont="1" applyBorder="1" applyAlignment="1" applyProtection="1">
      <alignment horizontal="center" vertical="center"/>
      <protection hidden="1"/>
    </xf>
    <xf numFmtId="190" fontId="55" fillId="0" borderId="34" xfId="0" applyNumberFormat="1"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184" fontId="5" fillId="0" borderId="0" xfId="0" applyNumberFormat="1" applyFont="1" applyAlignment="1" applyProtection="1">
      <alignment horizontal="right" vertical="center" indent="1"/>
      <protection hidden="1"/>
    </xf>
    <xf numFmtId="178" fontId="5" fillId="0" borderId="0" xfId="0" applyNumberFormat="1" applyFont="1" applyAlignment="1" applyProtection="1">
      <alignment horizontal="right" vertical="center" indent="1"/>
      <protection hidden="1"/>
    </xf>
    <xf numFmtId="185" fontId="5" fillId="0" borderId="0" xfId="0" applyNumberFormat="1" applyFont="1" applyAlignment="1" applyProtection="1">
      <alignment horizontal="right" vertical="center" indent="1"/>
      <protection hidden="1"/>
    </xf>
    <xf numFmtId="179" fontId="5" fillId="0" borderId="0" xfId="0" applyNumberFormat="1" applyFont="1" applyAlignment="1" applyProtection="1">
      <alignment horizontal="center" vertical="center"/>
      <protection hidden="1"/>
    </xf>
    <xf numFmtId="0" fontId="5" fillId="0" borderId="0" xfId="0" applyFont="1" applyAlignment="1" applyProtection="1">
      <alignment horizontal="left" vertical="top" wrapText="1"/>
      <protection hidden="1"/>
    </xf>
    <xf numFmtId="181" fontId="5" fillId="0" borderId="0" xfId="0" applyNumberFormat="1" applyFont="1" applyAlignment="1" applyProtection="1">
      <alignment horizontal="right" vertical="center" indent="1"/>
      <protection hidden="1"/>
    </xf>
    <xf numFmtId="179" fontId="5" fillId="0" borderId="0" xfId="0" applyNumberFormat="1" applyFont="1" applyAlignment="1" applyProtection="1">
      <alignment horizontal="center" vertical="center" shrinkToFit="1"/>
      <protection hidden="1"/>
    </xf>
    <xf numFmtId="0" fontId="3" fillId="0" borderId="0" xfId="0" applyFont="1" applyAlignment="1">
      <alignment horizontal="center" vertical="center"/>
    </xf>
    <xf numFmtId="0" fontId="6" fillId="0" borderId="0" xfId="0" applyFont="1" applyAlignment="1" applyProtection="1">
      <alignment horizontal="center"/>
      <protection hidden="1"/>
    </xf>
    <xf numFmtId="0" fontId="5" fillId="0" borderId="0" xfId="0" applyFont="1" applyAlignment="1" applyProtection="1">
      <alignment horizontal="left" shrinkToFit="1"/>
      <protection hidden="1"/>
    </xf>
    <xf numFmtId="0" fontId="5" fillId="0" borderId="0" xfId="0" applyFont="1" applyAlignment="1" applyProtection="1">
      <alignment horizontal="center"/>
      <protection hidden="1"/>
    </xf>
    <xf numFmtId="0" fontId="5" fillId="0" borderId="0" xfId="0" applyFont="1" applyAlignment="1" applyProtection="1">
      <alignment horizontal="left"/>
      <protection hidden="1"/>
    </xf>
    <xf numFmtId="176" fontId="5" fillId="0" borderId="0" xfId="0" applyNumberFormat="1" applyFont="1" applyAlignment="1" applyProtection="1">
      <alignment horizontal="left"/>
      <protection hidden="1"/>
    </xf>
    <xf numFmtId="49" fontId="5" fillId="0" borderId="0" xfId="0" applyNumberFormat="1" applyFont="1" applyAlignment="1">
      <alignment horizontal="left"/>
    </xf>
    <xf numFmtId="0" fontId="5" fillId="0" borderId="0" xfId="0" applyFont="1" applyAlignment="1">
      <alignment horizontal="left"/>
    </xf>
    <xf numFmtId="0" fontId="56" fillId="0" borderId="0" xfId="0" applyFont="1" applyAlignment="1">
      <alignment horizontal="center" vertical="center"/>
    </xf>
    <xf numFmtId="183" fontId="56" fillId="0" borderId="0" xfId="0" applyNumberFormat="1" applyFont="1" applyAlignment="1">
      <alignment horizontal="center" vertical="center"/>
    </xf>
    <xf numFmtId="178" fontId="5" fillId="0" borderId="0" xfId="0" applyNumberFormat="1" applyFont="1" applyAlignment="1">
      <alignment vertical="center"/>
    </xf>
    <xf numFmtId="180" fontId="5" fillId="0" borderId="0" xfId="0" applyNumberFormat="1" applyFont="1" applyAlignment="1" applyProtection="1">
      <alignment horizontal="center" vertical="center"/>
      <protection hidden="1"/>
    </xf>
    <xf numFmtId="179" fontId="5" fillId="0" borderId="0" xfId="0" applyNumberFormat="1" applyFont="1" applyAlignment="1">
      <alignment vertical="center"/>
    </xf>
    <xf numFmtId="178" fontId="5" fillId="0" borderId="0" xfId="0" applyNumberFormat="1" applyFont="1" applyAlignment="1">
      <alignment horizontal="center" vertical="center"/>
    </xf>
    <xf numFmtId="0" fontId="11" fillId="0" borderId="0" xfId="0" applyFont="1" applyAlignment="1" applyProtection="1">
      <alignment horizontal="left" vertical="center"/>
      <protection hidden="1"/>
    </xf>
    <xf numFmtId="0" fontId="5" fillId="0" borderId="14" xfId="0" applyFont="1" applyBorder="1" applyAlignment="1" applyProtection="1">
      <alignment horizontal="left" vertical="center"/>
      <protection hidden="1"/>
    </xf>
    <xf numFmtId="0" fontId="5" fillId="0" borderId="0" xfId="0" applyFont="1" applyAlignment="1" applyProtection="1">
      <alignment horizontal="left" vertical="top" wrapText="1" shrinkToFit="1"/>
      <protection hidden="1"/>
    </xf>
    <xf numFmtId="177" fontId="5" fillId="0" borderId="0" xfId="0" applyNumberFormat="1" applyFont="1" applyAlignment="1" applyProtection="1">
      <alignment horizontal="right" vertical="center" shrinkToFit="1"/>
      <protection hidden="1"/>
    </xf>
    <xf numFmtId="177" fontId="5" fillId="0" borderId="0" xfId="0" applyNumberFormat="1" applyFont="1" applyAlignment="1">
      <alignment horizontal="right" vertical="center" shrinkToFit="1"/>
    </xf>
    <xf numFmtId="184" fontId="5" fillId="0" borderId="0" xfId="0" applyNumberFormat="1" applyFont="1" applyAlignment="1">
      <alignment horizontal="right" vertical="center" shrinkToFit="1"/>
    </xf>
    <xf numFmtId="179" fontId="5" fillId="0" borderId="0" xfId="0" applyNumberFormat="1" applyFont="1" applyAlignment="1">
      <alignment vertical="center" shrinkToFit="1"/>
    </xf>
    <xf numFmtId="0" fontId="5" fillId="0" borderId="14" xfId="0" applyFont="1" applyBorder="1" applyAlignment="1">
      <alignment vertical="center"/>
    </xf>
    <xf numFmtId="178" fontId="5" fillId="0" borderId="0" xfId="0" applyNumberFormat="1" applyFont="1" applyAlignment="1">
      <alignment vertical="center" shrinkToFit="1"/>
    </xf>
    <xf numFmtId="0" fontId="62" fillId="0" borderId="66" xfId="9" applyFont="1" applyBorder="1" applyAlignment="1">
      <alignment horizontal="center" vertical="center"/>
    </xf>
    <xf numFmtId="0" fontId="62" fillId="0" borderId="67" xfId="9" applyFont="1" applyBorder="1" applyAlignment="1">
      <alignment horizontal="center" vertical="center"/>
    </xf>
    <xf numFmtId="0" fontId="65" fillId="0" borderId="5" xfId="9" applyFont="1" applyBorder="1" applyAlignment="1">
      <alignment horizontal="left" vertical="center"/>
    </xf>
    <xf numFmtId="0" fontId="65" fillId="0" borderId="80" xfId="9" applyFont="1" applyBorder="1" applyAlignment="1">
      <alignment horizontal="left" vertical="center"/>
    </xf>
    <xf numFmtId="0" fontId="65" fillId="0" borderId="7" xfId="9" applyFont="1" applyBorder="1" applyAlignment="1">
      <alignment horizontal="left" vertical="center"/>
    </xf>
    <xf numFmtId="0" fontId="65" fillId="0" borderId="10" xfId="9" applyFont="1" applyBorder="1" applyAlignment="1">
      <alignment horizontal="left" vertical="center"/>
    </xf>
    <xf numFmtId="0" fontId="65" fillId="0" borderId="0" xfId="9" applyFont="1" applyAlignment="1">
      <alignment horizontal="left" vertical="center"/>
    </xf>
    <xf numFmtId="0" fontId="65" fillId="0" borderId="11" xfId="9" applyFont="1" applyBorder="1" applyAlignment="1">
      <alignment horizontal="left" vertical="center"/>
    </xf>
    <xf numFmtId="0" fontId="63" fillId="0" borderId="5" xfId="9" applyFont="1" applyBorder="1" applyAlignment="1">
      <alignment horizontal="left" vertical="top" wrapText="1"/>
    </xf>
    <xf numFmtId="0" fontId="63" fillId="0" borderId="80" xfId="9" applyFont="1" applyBorder="1" applyAlignment="1">
      <alignment horizontal="left" vertical="top" wrapText="1"/>
    </xf>
    <xf numFmtId="0" fontId="63" fillId="0" borderId="7" xfId="9" applyFont="1" applyBorder="1" applyAlignment="1">
      <alignment horizontal="left" vertical="top" wrapText="1"/>
    </xf>
    <xf numFmtId="0" fontId="63" fillId="0" borderId="10" xfId="9" applyFont="1" applyBorder="1" applyAlignment="1">
      <alignment horizontal="left" vertical="top" wrapText="1"/>
    </xf>
    <xf numFmtId="0" fontId="63" fillId="0" borderId="0" xfId="9" applyFont="1" applyAlignment="1">
      <alignment horizontal="left" vertical="top" wrapText="1"/>
    </xf>
    <xf numFmtId="0" fontId="63" fillId="0" borderId="11" xfId="9" applyFont="1" applyBorder="1" applyAlignment="1">
      <alignment horizontal="left" vertical="top" wrapText="1"/>
    </xf>
    <xf numFmtId="0" fontId="46" fillId="0" borderId="12" xfId="9" applyFont="1" applyBorder="1" applyAlignment="1" applyProtection="1">
      <alignment horizontal="left" vertical="center"/>
      <protection hidden="1"/>
    </xf>
    <xf numFmtId="0" fontId="46" fillId="0" borderId="12" xfId="9" applyFont="1" applyBorder="1" applyAlignment="1">
      <alignment horizontal="left" vertical="center"/>
    </xf>
    <xf numFmtId="0" fontId="46" fillId="0" borderId="12" xfId="9" applyFont="1" applyBorder="1" applyAlignment="1" applyProtection="1">
      <alignment horizontal="left" vertical="center" shrinkToFit="1"/>
      <protection hidden="1"/>
    </xf>
    <xf numFmtId="0" fontId="46" fillId="0" borderId="12" xfId="9" applyFont="1" applyBorder="1" applyAlignment="1" applyProtection="1">
      <alignment horizontal="left" vertical="top"/>
      <protection hidden="1"/>
    </xf>
    <xf numFmtId="0" fontId="62" fillId="0" borderId="30" xfId="9" applyFont="1" applyBorder="1" applyAlignment="1">
      <alignment horizontal="center" vertical="center"/>
    </xf>
    <xf numFmtId="0" fontId="62" fillId="0" borderId="33" xfId="9" applyFont="1" applyBorder="1" applyAlignment="1">
      <alignment horizontal="center" vertical="center"/>
    </xf>
    <xf numFmtId="0" fontId="62" fillId="0" borderId="34" xfId="9" applyFont="1" applyBorder="1" applyAlignment="1">
      <alignment horizontal="center" vertical="center"/>
    </xf>
    <xf numFmtId="0" fontId="62" fillId="0" borderId="68" xfId="9" applyFont="1" applyBorder="1" applyAlignment="1">
      <alignment horizontal="center" vertical="center"/>
    </xf>
    <xf numFmtId="0" fontId="63" fillId="0" borderId="5" xfId="9" applyFont="1" applyBorder="1" applyAlignment="1">
      <alignment horizontal="center" vertical="center"/>
    </xf>
    <xf numFmtId="0" fontId="63" fillId="0" borderId="80" xfId="9" applyFont="1" applyBorder="1" applyAlignment="1">
      <alignment horizontal="center" vertical="center"/>
    </xf>
    <xf numFmtId="0" fontId="63" fillId="0" borderId="10" xfId="9" applyFont="1" applyBorder="1" applyAlignment="1">
      <alignment horizontal="center" vertical="center"/>
    </xf>
    <xf numFmtId="0" fontId="63" fillId="0" borderId="0" xfId="9" applyFont="1" applyAlignment="1">
      <alignment horizontal="center" vertical="center"/>
    </xf>
    <xf numFmtId="0" fontId="63" fillId="0" borderId="8" xfId="9" applyFont="1" applyBorder="1" applyAlignment="1">
      <alignment horizontal="center" vertical="center"/>
    </xf>
    <xf numFmtId="0" fontId="63" fillId="0" borderId="1" xfId="9" applyFont="1" applyBorder="1" applyAlignment="1">
      <alignment horizontal="center" vertical="center"/>
    </xf>
    <xf numFmtId="0" fontId="63" fillId="0" borderId="5" xfId="9" applyFont="1" applyBorder="1" applyAlignment="1">
      <alignment horizontal="left" vertical="center" wrapText="1"/>
    </xf>
    <xf numFmtId="0" fontId="63" fillId="0" borderId="80" xfId="9" applyFont="1" applyBorder="1" applyAlignment="1">
      <alignment horizontal="left" vertical="center" wrapText="1"/>
    </xf>
    <xf numFmtId="0" fontId="63" fillId="0" borderId="7" xfId="9" applyFont="1" applyBorder="1" applyAlignment="1">
      <alignment horizontal="left" vertical="center" wrapText="1"/>
    </xf>
    <xf numFmtId="0" fontId="63" fillId="0" borderId="10" xfId="9" applyFont="1" applyBorder="1" applyAlignment="1">
      <alignment horizontal="left" vertical="center" wrapText="1"/>
    </xf>
    <xf numFmtId="0" fontId="63" fillId="0" borderId="0" xfId="9" applyFont="1" applyAlignment="1">
      <alignment horizontal="left" vertical="center" wrapText="1"/>
    </xf>
    <xf numFmtId="0" fontId="63" fillId="0" borderId="11" xfId="9" applyFont="1" applyBorder="1" applyAlignment="1">
      <alignment horizontal="left" vertical="center" wrapText="1"/>
    </xf>
    <xf numFmtId="0" fontId="63" fillId="0" borderId="8" xfId="9" applyFont="1" applyBorder="1" applyAlignment="1">
      <alignment horizontal="left" vertical="center" wrapText="1"/>
    </xf>
    <xf numFmtId="0" fontId="63" fillId="0" borderId="1" xfId="9" applyFont="1" applyBorder="1" applyAlignment="1">
      <alignment horizontal="left" vertical="center" wrapText="1"/>
    </xf>
    <xf numFmtId="0" fontId="63" fillId="0" borderId="9" xfId="9" applyFont="1" applyBorder="1" applyAlignment="1">
      <alignment horizontal="left" vertical="center" wrapText="1"/>
    </xf>
    <xf numFmtId="0" fontId="61" fillId="0" borderId="0" xfId="9" applyFont="1" applyAlignment="1">
      <alignment horizontal="center" vertical="center"/>
    </xf>
    <xf numFmtId="0" fontId="62" fillId="0" borderId="0" xfId="9" applyFont="1" applyAlignment="1">
      <alignment horizontal="center" vertical="center"/>
    </xf>
    <xf numFmtId="0" fontId="38" fillId="0" borderId="30" xfId="3" applyFont="1" applyBorder="1" applyAlignment="1" applyProtection="1">
      <alignment horizontal="distributed" vertical="center" indent="1"/>
      <protection hidden="1"/>
    </xf>
    <xf numFmtId="0" fontId="38" fillId="0" borderId="33" xfId="3" applyFont="1" applyBorder="1" applyAlignment="1" applyProtection="1">
      <alignment horizontal="distributed" vertical="center" indent="1"/>
      <protection hidden="1"/>
    </xf>
    <xf numFmtId="0" fontId="38" fillId="0" borderId="34" xfId="3" applyFont="1" applyBorder="1" applyAlignment="1" applyProtection="1">
      <alignment horizontal="distributed" vertical="center" indent="1"/>
      <protection hidden="1"/>
    </xf>
    <xf numFmtId="0" fontId="37" fillId="0" borderId="0" xfId="3" applyFont="1" applyAlignment="1" applyProtection="1">
      <alignment horizontal="center" vertical="center"/>
      <protection hidden="1"/>
    </xf>
    <xf numFmtId="0" fontId="38" fillId="0" borderId="79" xfId="3" applyFont="1" applyBorder="1" applyAlignment="1" applyProtection="1">
      <alignment horizontal="distributed" vertical="center" indent="1"/>
      <protection hidden="1"/>
    </xf>
    <xf numFmtId="0" fontId="38" fillId="0" borderId="41" xfId="3" applyFont="1" applyBorder="1" applyAlignment="1" applyProtection="1">
      <alignment horizontal="distributed" vertical="center" indent="1"/>
      <protection hidden="1"/>
    </xf>
    <xf numFmtId="0" fontId="38" fillId="0" borderId="42" xfId="3" applyFont="1" applyBorder="1" applyAlignment="1" applyProtection="1">
      <alignment horizontal="distributed" vertical="center" indent="1"/>
      <protection hidden="1"/>
    </xf>
    <xf numFmtId="0" fontId="38" fillId="0" borderId="8" xfId="3" applyFont="1" applyBorder="1" applyAlignment="1" applyProtection="1">
      <alignment horizontal="distributed" vertical="center" indent="1"/>
      <protection hidden="1"/>
    </xf>
    <xf numFmtId="0" fontId="38" fillId="0" borderId="1" xfId="3" applyFont="1" applyBorder="1" applyAlignment="1" applyProtection="1">
      <alignment horizontal="distributed" vertical="center" indent="1"/>
      <protection hidden="1"/>
    </xf>
    <xf numFmtId="0" fontId="38" fillId="0" borderId="9" xfId="3" applyFont="1" applyBorder="1" applyAlignment="1" applyProtection="1">
      <alignment horizontal="distributed" vertical="center" indent="1"/>
      <protection hidden="1"/>
    </xf>
    <xf numFmtId="0" fontId="38" fillId="0" borderId="45" xfId="3" applyFont="1" applyBorder="1" applyAlignment="1" applyProtection="1">
      <alignment horizontal="distributed" vertical="center" indent="1"/>
      <protection hidden="1"/>
    </xf>
    <xf numFmtId="0" fontId="38" fillId="0" borderId="13" xfId="3" applyFont="1" applyBorder="1" applyAlignment="1" applyProtection="1">
      <alignment horizontal="distributed" vertical="center" indent="1"/>
      <protection hidden="1"/>
    </xf>
    <xf numFmtId="0" fontId="38" fillId="0" borderId="25" xfId="3" applyFont="1" applyBorder="1" applyAlignment="1" applyProtection="1">
      <alignment horizontal="distributed" vertical="center" indent="1"/>
      <protection hidden="1"/>
    </xf>
    <xf numFmtId="0" fontId="38" fillId="0" borderId="13" xfId="3" applyFont="1" applyBorder="1" applyAlignment="1" applyProtection="1">
      <alignment horizontal="center" vertical="center"/>
      <protection hidden="1"/>
    </xf>
    <xf numFmtId="0" fontId="38" fillId="0" borderId="1" xfId="3" applyFont="1" applyBorder="1" applyAlignment="1" applyProtection="1">
      <alignment horizontal="center" vertical="center"/>
      <protection hidden="1"/>
    </xf>
    <xf numFmtId="0" fontId="38" fillId="0" borderId="5" xfId="3" applyFont="1" applyBorder="1" applyAlignment="1" applyProtection="1">
      <alignment horizontal="distributed" vertical="center" indent="1"/>
      <protection hidden="1"/>
    </xf>
    <xf numFmtId="0" fontId="38" fillId="0" borderId="6" xfId="3" applyFont="1" applyBorder="1" applyAlignment="1" applyProtection="1">
      <alignment horizontal="distributed" vertical="center" indent="1"/>
      <protection hidden="1"/>
    </xf>
    <xf numFmtId="0" fontId="38" fillId="0" borderId="7" xfId="3" applyFont="1" applyBorder="1" applyAlignment="1" applyProtection="1">
      <alignment horizontal="distributed" vertical="center" indent="1"/>
      <protection hidden="1"/>
    </xf>
    <xf numFmtId="0" fontId="38" fillId="0" borderId="56" xfId="3" applyFont="1" applyBorder="1" applyAlignment="1" applyProtection="1">
      <alignment horizontal="distributed" vertical="center" indent="1"/>
      <protection hidden="1"/>
    </xf>
    <xf numFmtId="0" fontId="38" fillId="0" borderId="43" xfId="3" applyFont="1" applyBorder="1" applyAlignment="1" applyProtection="1">
      <alignment horizontal="distributed" vertical="center" indent="1"/>
      <protection hidden="1"/>
    </xf>
    <xf numFmtId="0" fontId="38" fillId="0" borderId="44" xfId="3" applyFont="1" applyBorder="1" applyAlignment="1" applyProtection="1">
      <alignment horizontal="distributed" vertical="center" indent="1"/>
      <protection hidden="1"/>
    </xf>
    <xf numFmtId="0" fontId="35" fillId="0" borderId="79" xfId="3" applyBorder="1" applyAlignment="1" applyProtection="1">
      <alignment horizontal="left" vertical="center" indent="1"/>
      <protection hidden="1"/>
    </xf>
    <xf numFmtId="0" fontId="35" fillId="0" borderId="41" xfId="3" applyBorder="1" applyAlignment="1" applyProtection="1">
      <alignment horizontal="left" vertical="center" indent="1"/>
      <protection hidden="1"/>
    </xf>
    <xf numFmtId="0" fontId="35" fillId="0" borderId="59" xfId="3" applyBorder="1" applyAlignment="1" applyProtection="1">
      <alignment horizontal="left" vertical="center" indent="1"/>
      <protection hidden="1"/>
    </xf>
    <xf numFmtId="0" fontId="35" fillId="0" borderId="52" xfId="3" applyBorder="1" applyAlignment="1" applyProtection="1">
      <alignment horizontal="left" vertical="center" indent="1"/>
      <protection hidden="1"/>
    </xf>
    <xf numFmtId="0" fontId="35" fillId="0" borderId="53" xfId="3" applyBorder="1" applyAlignment="1" applyProtection="1">
      <alignment horizontal="left" vertical="center" indent="1"/>
      <protection hidden="1"/>
    </xf>
    <xf numFmtId="0" fontId="52" fillId="0" borderId="12" xfId="3" applyFont="1" applyBorder="1" applyAlignment="1">
      <alignment horizontal="left" vertical="center" indent="1"/>
    </xf>
    <xf numFmtId="0" fontId="51" fillId="0" borderId="12" xfId="3" applyFont="1" applyBorder="1" applyAlignment="1">
      <alignment horizontal="left" vertical="center" indent="1"/>
    </xf>
    <xf numFmtId="0" fontId="19" fillId="0" borderId="0" xfId="0" applyFont="1" applyAlignment="1" applyProtection="1">
      <alignment horizontal="center" vertical="center"/>
      <protection hidden="1"/>
    </xf>
    <xf numFmtId="0" fontId="14" fillId="0" borderId="0" xfId="0" applyFont="1" applyAlignment="1" applyProtection="1">
      <alignment horizontal="right"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left" shrinkToFit="1"/>
      <protection hidden="1"/>
    </xf>
    <xf numFmtId="0" fontId="14" fillId="0" borderId="0" xfId="0" applyFont="1" applyAlignment="1">
      <alignment vertical="center"/>
    </xf>
    <xf numFmtId="0" fontId="14" fillId="0" borderId="0" xfId="0" applyFont="1" applyAlignment="1" applyProtection="1">
      <alignment vertical="center"/>
      <protection hidden="1"/>
    </xf>
    <xf numFmtId="0" fontId="14" fillId="0" borderId="0" xfId="0" applyFont="1" applyAlignment="1" applyProtection="1">
      <alignment horizontal="center"/>
      <protection hidden="1"/>
    </xf>
    <xf numFmtId="0" fontId="14" fillId="0" borderId="0" xfId="0" applyFont="1" applyAlignment="1">
      <alignment horizontal="left"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shrinkToFit="1"/>
    </xf>
    <xf numFmtId="0" fontId="18" fillId="0" borderId="0" xfId="0" applyFont="1" applyAlignment="1" applyProtection="1">
      <alignment horizontal="center" vertical="center"/>
      <protection hidden="1"/>
    </xf>
    <xf numFmtId="183" fontId="5" fillId="0" borderId="0" xfId="0" applyNumberFormat="1" applyFont="1" applyAlignment="1" applyProtection="1">
      <alignment horizontal="left" vertical="center"/>
      <protection hidden="1"/>
    </xf>
    <xf numFmtId="192" fontId="5" fillId="0" borderId="0" xfId="0" applyNumberFormat="1" applyFont="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18" fillId="0" borderId="0" xfId="0" applyFont="1" applyAlignment="1" applyProtection="1">
      <alignment horizontal="left" vertical="top" wrapText="1" shrinkToFit="1"/>
      <protection hidden="1"/>
    </xf>
    <xf numFmtId="0" fontId="18" fillId="0" borderId="0" xfId="0" applyFont="1" applyAlignment="1" applyProtection="1">
      <alignment horizontal="left" vertical="center"/>
      <protection hidden="1"/>
    </xf>
    <xf numFmtId="49" fontId="18" fillId="0" borderId="0" xfId="0" applyNumberFormat="1" applyFont="1" applyAlignment="1" applyProtection="1">
      <alignment horizontal="left" vertical="center" shrinkToFit="1"/>
      <protection hidden="1"/>
    </xf>
    <xf numFmtId="194" fontId="5" fillId="0" borderId="0" xfId="0" applyNumberFormat="1" applyFont="1" applyAlignment="1" applyProtection="1">
      <alignment horizontal="center" vertical="center"/>
      <protection hidden="1"/>
    </xf>
    <xf numFmtId="49" fontId="5" fillId="0" borderId="0" xfId="0" applyNumberFormat="1" applyFont="1" applyAlignment="1" applyProtection="1">
      <alignment vertical="center"/>
      <protection hidden="1"/>
    </xf>
    <xf numFmtId="0" fontId="18" fillId="0" borderId="0" xfId="0" applyFont="1" applyAlignment="1">
      <alignment horizontal="center" vertical="center"/>
    </xf>
    <xf numFmtId="49" fontId="18" fillId="0" borderId="0" xfId="0" applyNumberFormat="1" applyFont="1" applyAlignment="1">
      <alignment horizontal="center" vertical="center" shrinkToFit="1"/>
    </xf>
    <xf numFmtId="193" fontId="5"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hidden="1"/>
    </xf>
    <xf numFmtId="182" fontId="18" fillId="0" borderId="0" xfId="0" applyNumberFormat="1" applyFont="1" applyAlignment="1">
      <alignment vertical="center"/>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78" xfId="0" applyFont="1" applyBorder="1" applyAlignment="1">
      <alignment horizontal="center" vertical="center"/>
    </xf>
    <xf numFmtId="0" fontId="20" fillId="0" borderId="24" xfId="0" applyFont="1" applyBorder="1" applyAlignment="1">
      <alignment horizontal="left" vertical="center" wrapText="1"/>
    </xf>
    <xf numFmtId="0" fontId="11" fillId="0" borderId="31" xfId="0" applyFont="1" applyBorder="1" applyAlignment="1">
      <alignment horizontal="left"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14" fillId="0" borderId="0" xfId="0" applyFont="1" applyAlignment="1">
      <alignment horizontal="center" vertical="center"/>
    </xf>
    <xf numFmtId="0" fontId="20" fillId="0" borderId="24" xfId="0" applyFont="1" applyBorder="1" applyAlignment="1">
      <alignment horizontal="center"/>
    </xf>
    <xf numFmtId="0" fontId="20" fillId="0" borderId="31" xfId="0" applyFont="1" applyBorder="1" applyAlignment="1">
      <alignment horizontal="center"/>
    </xf>
    <xf numFmtId="0" fontId="20" fillId="0" borderId="32" xfId="0" applyFont="1" applyBorder="1" applyAlignment="1">
      <alignment horizontal="center"/>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0" fillId="0" borderId="24"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1" fillId="0" borderId="32" xfId="0" applyFont="1" applyBorder="1" applyAlignment="1">
      <alignment horizontal="left" vertical="center" wrapText="1"/>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20" fillId="0" borderId="117" xfId="0" applyFont="1" applyBorder="1" applyAlignment="1">
      <alignment horizontal="center" vertical="center"/>
    </xf>
    <xf numFmtId="0" fontId="20" fillId="0" borderId="118" xfId="0" applyFont="1" applyBorder="1" applyAlignment="1">
      <alignment horizontal="center" vertical="center"/>
    </xf>
    <xf numFmtId="0" fontId="20" fillId="0" borderId="119" xfId="0" applyFont="1" applyBorder="1" applyAlignment="1">
      <alignment horizontal="center" vertical="center"/>
    </xf>
    <xf numFmtId="0" fontId="6" fillId="0" borderId="1" xfId="0" applyFont="1" applyBorder="1" applyAlignment="1" applyProtection="1">
      <alignment horizontal="left" shrinkToFit="1"/>
      <protection hidden="1"/>
    </xf>
    <xf numFmtId="0" fontId="18" fillId="0" borderId="12" xfId="0" applyFont="1" applyBorder="1" applyAlignment="1" applyProtection="1">
      <alignment horizontal="left" vertical="center" shrinkToFit="1"/>
      <protection hidden="1"/>
    </xf>
    <xf numFmtId="49" fontId="14" fillId="0" borderId="0" xfId="0" applyNumberFormat="1" applyFont="1" applyAlignment="1">
      <alignment horizontal="left" vertical="center"/>
    </xf>
    <xf numFmtId="0" fontId="14" fillId="0" borderId="0" xfId="0" applyFont="1" applyAlignment="1" applyProtection="1">
      <alignment horizontal="left"/>
      <protection hidden="1"/>
    </xf>
    <xf numFmtId="0" fontId="14" fillId="0" borderId="0" xfId="0" applyFont="1" applyProtection="1">
      <protection hidden="1"/>
    </xf>
    <xf numFmtId="0" fontId="14" fillId="0" borderId="0" xfId="0" applyFont="1" applyAlignment="1" applyProtection="1">
      <alignment horizontal="right"/>
      <protection hidden="1"/>
    </xf>
    <xf numFmtId="192" fontId="18" fillId="0" borderId="0" xfId="0" applyNumberFormat="1" applyFont="1" applyAlignment="1" applyProtection="1">
      <alignment horizontal="center" vertical="center"/>
      <protection hidden="1"/>
    </xf>
    <xf numFmtId="193" fontId="18" fillId="0" borderId="0" xfId="0" applyNumberFormat="1" applyFont="1" applyAlignment="1" applyProtection="1">
      <alignment horizontal="center" vertical="center"/>
      <protection hidden="1"/>
    </xf>
    <xf numFmtId="0" fontId="18" fillId="0" borderId="0" xfId="0" applyFont="1" applyAlignment="1">
      <alignment horizontal="left" vertical="center"/>
    </xf>
    <xf numFmtId="177" fontId="18" fillId="0" borderId="0" xfId="0" applyNumberFormat="1" applyFont="1" applyAlignment="1" applyProtection="1">
      <alignment vertical="center" wrapText="1"/>
      <protection hidden="1"/>
    </xf>
    <xf numFmtId="0" fontId="18" fillId="0" borderId="81" xfId="0" applyFont="1" applyBorder="1" applyAlignment="1" applyProtection="1">
      <alignment horizontal="center" vertical="center"/>
      <protection hidden="1"/>
    </xf>
    <xf numFmtId="0" fontId="18" fillId="0" borderId="85" xfId="0" applyFont="1" applyBorder="1" applyAlignment="1" applyProtection="1">
      <alignment horizontal="center" vertical="center"/>
      <protection hidden="1"/>
    </xf>
    <xf numFmtId="0" fontId="18" fillId="0" borderId="89" xfId="0" applyFont="1" applyBorder="1" applyAlignment="1" applyProtection="1">
      <alignment horizontal="center" vertical="center"/>
      <protection hidden="1"/>
    </xf>
    <xf numFmtId="0" fontId="18" fillId="0" borderId="116" xfId="0" applyFont="1" applyBorder="1" applyAlignment="1" applyProtection="1">
      <alignment horizontal="center" vertical="center"/>
      <protection hidden="1"/>
    </xf>
    <xf numFmtId="0" fontId="10" fillId="0" borderId="0" xfId="0" applyFont="1" applyAlignment="1">
      <alignment horizontal="left" vertical="center"/>
    </xf>
    <xf numFmtId="0" fontId="6" fillId="0" borderId="1" xfId="0" applyFont="1" applyBorder="1" applyAlignment="1" applyProtection="1">
      <alignment horizontal="center" shrinkToFit="1"/>
      <protection hidden="1"/>
    </xf>
    <xf numFmtId="0" fontId="5" fillId="0" borderId="1" xfId="0" applyFont="1" applyBorder="1" applyAlignment="1" applyProtection="1">
      <alignment horizontal="center" vertical="center" shrinkToFit="1"/>
      <protection hidden="1"/>
    </xf>
    <xf numFmtId="178" fontId="5" fillId="0" borderId="0" xfId="0" applyNumberFormat="1" applyFont="1" applyFill="1" applyAlignment="1" applyProtection="1">
      <alignment horizontal="right" vertical="center" indent="1"/>
      <protection hidden="1"/>
    </xf>
  </cellXfs>
  <cellStyles count="10">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 name="標準 5" xfId="9" xr:uid="{5E6C9CEE-E696-443D-AEAF-0ADFCF8E89D6}"/>
    <cellStyle name="標準_C-01現地調査票(新）" xfId="5" xr:uid="{00000000-0005-0000-0000-000005000000}"/>
    <cellStyle name="標準_現地調査表（第09号）" xfId="6" xr:uid="{00000000-0005-0000-0000-000006000000}"/>
    <cellStyle name="標準_主要用途" xfId="7" xr:uid="{00000000-0005-0000-0000-000007000000}"/>
    <cellStyle name="標準_値一覧" xfId="8" xr:uid="{00000000-0005-0000-0000-000008000000}"/>
  </cellStyles>
  <dxfs count="35">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ont>
        <strike val="0"/>
        <color auto="1"/>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6"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ont>
        <strike val="0"/>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80001220740379042"/>
          </stop>
        </gradientFill>
      </fill>
    </dxf>
    <dxf>
      <fill>
        <gradientFill type="path" left="0.5" right="0.5" top="0.5" bottom="0.5">
          <stop position="0">
            <color theme="0"/>
          </stop>
          <stop position="1">
            <color theme="8" tint="0.80001220740379042"/>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3" tint="0.80001220740379042"/>
          </stop>
        </gradientFill>
      </fill>
    </dxf>
    <dxf>
      <fill>
        <gradientFill type="path" left="0.5" right="0.5" top="0.5" bottom="0.5">
          <stop position="0">
            <color theme="0"/>
          </stop>
          <stop position="1">
            <color theme="3" tint="0.80001220740379042"/>
          </stop>
        </gradientFill>
      </fill>
    </dxf>
    <dxf>
      <fill>
        <gradientFill type="path" left="0.5" right="0.5" top="0.5" bottom="0.5">
          <stop position="0">
            <color theme="0"/>
          </stop>
          <stop position="1">
            <color theme="6" tint="0.80001220740379042"/>
          </stop>
        </gradientFill>
      </fill>
    </dxf>
    <dxf>
      <fill>
        <gradientFill type="path" left="0.5" right="0.5" top="0.5" bottom="0.5">
          <stop position="0">
            <color theme="0"/>
          </stop>
          <stop position="1">
            <color theme="6" tint="0.80001220740379042"/>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15241</xdr:colOff>
      <xdr:row>34</xdr:row>
      <xdr:rowOff>38100</xdr:rowOff>
    </xdr:from>
    <xdr:to>
      <xdr:col>10</xdr:col>
      <xdr:colOff>60960</xdr:colOff>
      <xdr:row>35</xdr:row>
      <xdr:rowOff>144780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164081" y="6858000"/>
          <a:ext cx="45719" cy="2971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33</xdr:row>
      <xdr:rowOff>60960</xdr:rowOff>
    </xdr:from>
    <xdr:to>
      <xdr:col>5</xdr:col>
      <xdr:colOff>45720</xdr:colOff>
      <xdr:row>34</xdr:row>
      <xdr:rowOff>167640</xdr:rowOff>
    </xdr:to>
    <xdr:sp macro="" textlink="">
      <xdr:nvSpPr>
        <xdr:cNvPr id="11" name="左中かっこ 10">
          <a:extLst>
            <a:ext uri="{FF2B5EF4-FFF2-40B4-BE49-F238E27FC236}">
              <a16:creationId xmlns:a16="http://schemas.microsoft.com/office/drawing/2014/main" id="{00000000-0008-0000-0200-00000B000000}"/>
            </a:ext>
          </a:extLst>
        </xdr:cNvPr>
        <xdr:cNvSpPr/>
      </xdr:nvSpPr>
      <xdr:spPr>
        <a:xfrm>
          <a:off x="1257301" y="6690360"/>
          <a:ext cx="45719" cy="2971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24</xdr:row>
      <xdr:rowOff>83820</xdr:rowOff>
    </xdr:from>
    <xdr:to>
      <xdr:col>5</xdr:col>
      <xdr:colOff>60960</xdr:colOff>
      <xdr:row>27</xdr:row>
      <xdr:rowOff>0</xdr:rowOff>
    </xdr:to>
    <xdr:sp macro="" textlink="">
      <xdr:nvSpPr>
        <xdr:cNvPr id="12" name="左中かっこ 11">
          <a:extLst>
            <a:ext uri="{FF2B5EF4-FFF2-40B4-BE49-F238E27FC236}">
              <a16:creationId xmlns:a16="http://schemas.microsoft.com/office/drawing/2014/main" id="{00000000-0008-0000-0200-00000C000000}"/>
            </a:ext>
          </a:extLst>
        </xdr:cNvPr>
        <xdr:cNvSpPr/>
      </xdr:nvSpPr>
      <xdr:spPr>
        <a:xfrm>
          <a:off x="1257301" y="3931920"/>
          <a:ext cx="60959" cy="4876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20</xdr:row>
      <xdr:rowOff>38100</xdr:rowOff>
    </xdr:from>
    <xdr:to>
      <xdr:col>5</xdr:col>
      <xdr:colOff>60960</xdr:colOff>
      <xdr:row>22</xdr:row>
      <xdr:rowOff>144780</xdr:rowOff>
    </xdr:to>
    <xdr:sp macro="" textlink="">
      <xdr:nvSpPr>
        <xdr:cNvPr id="13" name="左中かっこ 12">
          <a:extLst>
            <a:ext uri="{FF2B5EF4-FFF2-40B4-BE49-F238E27FC236}">
              <a16:creationId xmlns:a16="http://schemas.microsoft.com/office/drawing/2014/main" id="{00000000-0008-0000-0200-00000D000000}"/>
            </a:ext>
          </a:extLst>
        </xdr:cNvPr>
        <xdr:cNvSpPr/>
      </xdr:nvSpPr>
      <xdr:spPr>
        <a:xfrm>
          <a:off x="1257301" y="3238500"/>
          <a:ext cx="60959" cy="4876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16</xdr:row>
      <xdr:rowOff>38100</xdr:rowOff>
    </xdr:from>
    <xdr:to>
      <xdr:col>5</xdr:col>
      <xdr:colOff>68580</xdr:colOff>
      <xdr:row>17</xdr:row>
      <xdr:rowOff>144780</xdr:rowOff>
    </xdr:to>
    <xdr:sp macro="" textlink="">
      <xdr:nvSpPr>
        <xdr:cNvPr id="7" name="左中かっこ 6">
          <a:extLst>
            <a:ext uri="{FF2B5EF4-FFF2-40B4-BE49-F238E27FC236}">
              <a16:creationId xmlns:a16="http://schemas.microsoft.com/office/drawing/2014/main" id="{00000000-0008-0000-0200-000007000000}"/>
            </a:ext>
          </a:extLst>
        </xdr:cNvPr>
        <xdr:cNvSpPr/>
      </xdr:nvSpPr>
      <xdr:spPr>
        <a:xfrm>
          <a:off x="1257301" y="3048000"/>
          <a:ext cx="68579" cy="2971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xdr:colOff>
      <xdr:row>17</xdr:row>
      <xdr:rowOff>38100</xdr:rowOff>
    </xdr:from>
    <xdr:to>
      <xdr:col>10</xdr:col>
      <xdr:colOff>45720</xdr:colOff>
      <xdr:row>18</xdr:row>
      <xdr:rowOff>175260</xdr:rowOff>
    </xdr:to>
    <xdr:sp macro="" textlink="">
      <xdr:nvSpPr>
        <xdr:cNvPr id="9" name="左中かっこ 8">
          <a:extLst>
            <a:ext uri="{FF2B5EF4-FFF2-40B4-BE49-F238E27FC236}">
              <a16:creationId xmlns:a16="http://schemas.microsoft.com/office/drawing/2014/main" id="{00000000-0008-0000-0200-000009000000}"/>
            </a:ext>
          </a:extLst>
        </xdr:cNvPr>
        <xdr:cNvSpPr/>
      </xdr:nvSpPr>
      <xdr:spPr>
        <a:xfrm>
          <a:off x="2743201" y="3238500"/>
          <a:ext cx="45719" cy="32766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121920</xdr:colOff>
      <xdr:row>33</xdr:row>
      <xdr:rowOff>38100</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050155"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121920</xdr:colOff>
      <xdr:row>33</xdr:row>
      <xdr:rowOff>38100</xdr:rowOff>
    </xdr:from>
    <xdr:ext cx="184731" cy="264560"/>
    <xdr:sp macro="" textlink="">
      <xdr:nvSpPr>
        <xdr:cNvPr id="2" name="テキスト ボックス 2">
          <a:extLst>
            <a:ext uri="{FF2B5EF4-FFF2-40B4-BE49-F238E27FC236}">
              <a16:creationId xmlns:a16="http://schemas.microsoft.com/office/drawing/2014/main" id="{00000000-0008-0000-0B00-000002000000}"/>
            </a:ext>
          </a:extLst>
        </xdr:cNvPr>
        <xdr:cNvSpPr txBox="1"/>
      </xdr:nvSpPr>
      <xdr:spPr>
        <a:xfrm>
          <a:off x="5050155"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106680</xdr:colOff>
      <xdr:row>53</xdr:row>
      <xdr:rowOff>60960</xdr:rowOff>
    </xdr:from>
    <xdr:to>
      <xdr:col>13</xdr:col>
      <xdr:colOff>152399</xdr:colOff>
      <xdr:row>54</xdr:row>
      <xdr:rowOff>160020</xdr:rowOff>
    </xdr:to>
    <xdr:sp macro="" textlink="">
      <xdr:nvSpPr>
        <xdr:cNvPr id="2" name="左中かっこ 1">
          <a:extLst>
            <a:ext uri="{FF2B5EF4-FFF2-40B4-BE49-F238E27FC236}">
              <a16:creationId xmlns:a16="http://schemas.microsoft.com/office/drawing/2014/main" id="{00000000-0008-0000-0C00-000002000000}"/>
            </a:ext>
          </a:extLst>
        </xdr:cNvPr>
        <xdr:cNvSpPr/>
      </xdr:nvSpPr>
      <xdr:spPr>
        <a:xfrm>
          <a:off x="2232660" y="4960620"/>
          <a:ext cx="45719" cy="2743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99060</xdr:colOff>
      <xdr:row>59</xdr:row>
      <xdr:rowOff>30480</xdr:rowOff>
    </xdr:from>
    <xdr:to>
      <xdr:col>13</xdr:col>
      <xdr:colOff>144779</xdr:colOff>
      <xdr:row>60</xdr:row>
      <xdr:rowOff>129540</xdr:rowOff>
    </xdr:to>
    <xdr:sp macro="" textlink="">
      <xdr:nvSpPr>
        <xdr:cNvPr id="23" name="左中かっこ 22">
          <a:extLst>
            <a:ext uri="{FF2B5EF4-FFF2-40B4-BE49-F238E27FC236}">
              <a16:creationId xmlns:a16="http://schemas.microsoft.com/office/drawing/2014/main" id="{00000000-0008-0000-0C00-000017000000}"/>
            </a:ext>
          </a:extLst>
        </xdr:cNvPr>
        <xdr:cNvSpPr/>
      </xdr:nvSpPr>
      <xdr:spPr>
        <a:xfrm>
          <a:off x="2225040" y="6858000"/>
          <a:ext cx="45719" cy="2743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99060</xdr:colOff>
      <xdr:row>64</xdr:row>
      <xdr:rowOff>30480</xdr:rowOff>
    </xdr:from>
    <xdr:to>
      <xdr:col>13</xdr:col>
      <xdr:colOff>144779</xdr:colOff>
      <xdr:row>65</xdr:row>
      <xdr:rowOff>129540</xdr:rowOff>
    </xdr:to>
    <xdr:sp macro="" textlink="">
      <xdr:nvSpPr>
        <xdr:cNvPr id="27" name="左中かっこ 26">
          <a:extLst>
            <a:ext uri="{FF2B5EF4-FFF2-40B4-BE49-F238E27FC236}">
              <a16:creationId xmlns:a16="http://schemas.microsoft.com/office/drawing/2014/main" id="{00000000-0008-0000-0C00-00001B000000}"/>
            </a:ext>
          </a:extLst>
        </xdr:cNvPr>
        <xdr:cNvSpPr/>
      </xdr:nvSpPr>
      <xdr:spPr>
        <a:xfrm>
          <a:off x="2407920" y="6858000"/>
          <a:ext cx="45719" cy="2743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133350</xdr:colOff>
      <xdr:row>37</xdr:row>
      <xdr:rowOff>36195</xdr:rowOff>
    </xdr:from>
    <xdr:to>
      <xdr:col>26</xdr:col>
      <xdr:colOff>9525</xdr:colOff>
      <xdr:row>43</xdr:row>
      <xdr:rowOff>131445</xdr:rowOff>
    </xdr:to>
    <xdr:sp macro="" textlink="">
      <xdr:nvSpPr>
        <xdr:cNvPr id="2" name="AutoShape 16">
          <a:extLst>
            <a:ext uri="{FF2B5EF4-FFF2-40B4-BE49-F238E27FC236}">
              <a16:creationId xmlns:a16="http://schemas.microsoft.com/office/drawing/2014/main" id="{00000000-0008-0000-1300-000002000000}"/>
            </a:ext>
          </a:extLst>
        </xdr:cNvPr>
        <xdr:cNvSpPr>
          <a:spLocks/>
        </xdr:cNvSpPr>
      </xdr:nvSpPr>
      <xdr:spPr bwMode="auto">
        <a:xfrm>
          <a:off x="4712970" y="5667375"/>
          <a:ext cx="59055" cy="12382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121920</xdr:colOff>
      <xdr:row>37</xdr:row>
      <xdr:rowOff>72390</xdr:rowOff>
    </xdr:from>
    <xdr:to>
      <xdr:col>8</xdr:col>
      <xdr:colOff>15239</xdr:colOff>
      <xdr:row>44</xdr:row>
      <xdr:rowOff>0</xdr:rowOff>
    </xdr:to>
    <xdr:sp macro="" textlink="">
      <xdr:nvSpPr>
        <xdr:cNvPr id="3" name="AutoShape 17">
          <a:extLst>
            <a:ext uri="{FF2B5EF4-FFF2-40B4-BE49-F238E27FC236}">
              <a16:creationId xmlns:a16="http://schemas.microsoft.com/office/drawing/2014/main" id="{00000000-0008-0000-1300-000003000000}"/>
            </a:ext>
          </a:extLst>
        </xdr:cNvPr>
        <xdr:cNvSpPr>
          <a:spLocks/>
        </xdr:cNvSpPr>
      </xdr:nvSpPr>
      <xdr:spPr bwMode="auto">
        <a:xfrm>
          <a:off x="1386840" y="5703570"/>
          <a:ext cx="76199" cy="1261110"/>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118110</xdr:colOff>
      <xdr:row>45</xdr:row>
      <xdr:rowOff>36195</xdr:rowOff>
    </xdr:from>
    <xdr:to>
      <xdr:col>16</xdr:col>
      <xdr:colOff>177165</xdr:colOff>
      <xdr:row>50</xdr:row>
      <xdr:rowOff>140970</xdr:rowOff>
    </xdr:to>
    <xdr:sp macro="" textlink="">
      <xdr:nvSpPr>
        <xdr:cNvPr id="4" name="AutoShape 18">
          <a:extLst>
            <a:ext uri="{FF2B5EF4-FFF2-40B4-BE49-F238E27FC236}">
              <a16:creationId xmlns:a16="http://schemas.microsoft.com/office/drawing/2014/main" id="{00000000-0008-0000-1300-000004000000}"/>
            </a:ext>
          </a:extLst>
        </xdr:cNvPr>
        <xdr:cNvSpPr>
          <a:spLocks/>
        </xdr:cNvSpPr>
      </xdr:nvSpPr>
      <xdr:spPr bwMode="auto">
        <a:xfrm>
          <a:off x="3028950" y="7191375"/>
          <a:ext cx="59055" cy="105727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125730</xdr:colOff>
      <xdr:row>45</xdr:row>
      <xdr:rowOff>28575</xdr:rowOff>
    </xdr:from>
    <xdr:to>
      <xdr:col>25</xdr:col>
      <xdr:colOff>173355</xdr:colOff>
      <xdr:row>50</xdr:row>
      <xdr:rowOff>133350</xdr:rowOff>
    </xdr:to>
    <xdr:sp macro="" textlink="">
      <xdr:nvSpPr>
        <xdr:cNvPr id="5" name="AutoShape 19">
          <a:extLst>
            <a:ext uri="{FF2B5EF4-FFF2-40B4-BE49-F238E27FC236}">
              <a16:creationId xmlns:a16="http://schemas.microsoft.com/office/drawing/2014/main" id="{00000000-0008-0000-1300-000005000000}"/>
            </a:ext>
          </a:extLst>
        </xdr:cNvPr>
        <xdr:cNvSpPr>
          <a:spLocks/>
        </xdr:cNvSpPr>
      </xdr:nvSpPr>
      <xdr:spPr bwMode="auto">
        <a:xfrm>
          <a:off x="4705350" y="7183755"/>
          <a:ext cx="47625" cy="105727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125730</xdr:colOff>
      <xdr:row>37</xdr:row>
      <xdr:rowOff>28575</xdr:rowOff>
    </xdr:from>
    <xdr:to>
      <xdr:col>17</xdr:col>
      <xdr:colOff>7620</xdr:colOff>
      <xdr:row>43</xdr:row>
      <xdr:rowOff>137160</xdr:rowOff>
    </xdr:to>
    <xdr:sp macro="" textlink="">
      <xdr:nvSpPr>
        <xdr:cNvPr id="6" name="AutoShape 18">
          <a:extLst>
            <a:ext uri="{FF2B5EF4-FFF2-40B4-BE49-F238E27FC236}">
              <a16:creationId xmlns:a16="http://schemas.microsoft.com/office/drawing/2014/main" id="{00000000-0008-0000-1300-000006000000}"/>
            </a:ext>
          </a:extLst>
        </xdr:cNvPr>
        <xdr:cNvSpPr>
          <a:spLocks/>
        </xdr:cNvSpPr>
      </xdr:nvSpPr>
      <xdr:spPr bwMode="auto">
        <a:xfrm>
          <a:off x="3036570" y="5659755"/>
          <a:ext cx="64770" cy="125158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140970</xdr:colOff>
      <xdr:row>45</xdr:row>
      <xdr:rowOff>68581</xdr:rowOff>
    </xdr:from>
    <xdr:to>
      <xdr:col>8</xdr:col>
      <xdr:colOff>3809</xdr:colOff>
      <xdr:row>50</xdr:row>
      <xdr:rowOff>114301</xdr:rowOff>
    </xdr:to>
    <xdr:sp macro="" textlink="">
      <xdr:nvSpPr>
        <xdr:cNvPr id="7" name="AutoShape 18">
          <a:extLst>
            <a:ext uri="{FF2B5EF4-FFF2-40B4-BE49-F238E27FC236}">
              <a16:creationId xmlns:a16="http://schemas.microsoft.com/office/drawing/2014/main" id="{00000000-0008-0000-1300-000007000000}"/>
            </a:ext>
          </a:extLst>
        </xdr:cNvPr>
        <xdr:cNvSpPr>
          <a:spLocks/>
        </xdr:cNvSpPr>
      </xdr:nvSpPr>
      <xdr:spPr bwMode="auto">
        <a:xfrm>
          <a:off x="1405890" y="7223761"/>
          <a:ext cx="45719" cy="998220"/>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6</xdr:row>
      <xdr:rowOff>47625</xdr:rowOff>
    </xdr:from>
    <xdr:to>
      <xdr:col>11</xdr:col>
      <xdr:colOff>219075</xdr:colOff>
      <xdr:row>7</xdr:row>
      <xdr:rowOff>133350</xdr:rowOff>
    </xdr:to>
    <xdr:pic>
      <xdr:nvPicPr>
        <xdr:cNvPr id="50664" name="図 1">
          <a:extLst>
            <a:ext uri="{FF2B5EF4-FFF2-40B4-BE49-F238E27FC236}">
              <a16:creationId xmlns:a16="http://schemas.microsoft.com/office/drawing/2014/main" id="{00000000-0008-0000-1B00-0000E8C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361950</xdr:colOff>
      <xdr:row>20</xdr:row>
      <xdr:rowOff>95250</xdr:rowOff>
    </xdr:from>
    <xdr:to>
      <xdr:col>8</xdr:col>
      <xdr:colOff>39327</xdr:colOff>
      <xdr:row>20</xdr:row>
      <xdr:rowOff>352425</xdr:rowOff>
    </xdr:to>
    <xdr:sp macro="" textlink="">
      <xdr:nvSpPr>
        <xdr:cNvPr id="2" name="円/楕円 1">
          <a:extLst>
            <a:ext uri="{FF2B5EF4-FFF2-40B4-BE49-F238E27FC236}">
              <a16:creationId xmlns:a16="http://schemas.microsoft.com/office/drawing/2014/main" id="{00000000-0008-0000-1B00-000002000000}"/>
            </a:ext>
          </a:extLst>
        </xdr:cNvPr>
        <xdr:cNvSpPr/>
      </xdr:nvSpPr>
      <xdr:spPr>
        <a:xfrm>
          <a:off x="2933700" y="4352925"/>
          <a:ext cx="5334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50666" name="図 1">
          <a:extLst>
            <a:ext uri="{FF2B5EF4-FFF2-40B4-BE49-F238E27FC236}">
              <a16:creationId xmlns:a16="http://schemas.microsoft.com/office/drawing/2014/main" id="{00000000-0008-0000-1B00-0000EAC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361950</xdr:colOff>
      <xdr:row>20</xdr:row>
      <xdr:rowOff>95250</xdr:rowOff>
    </xdr:from>
    <xdr:to>
      <xdr:col>8</xdr:col>
      <xdr:colOff>39327</xdr:colOff>
      <xdr:row>20</xdr:row>
      <xdr:rowOff>352425</xdr:rowOff>
    </xdr:to>
    <xdr:sp macro="" textlink="">
      <xdr:nvSpPr>
        <xdr:cNvPr id="3" name="円/楕円 1">
          <a:extLst>
            <a:ext uri="{FF2B5EF4-FFF2-40B4-BE49-F238E27FC236}">
              <a16:creationId xmlns:a16="http://schemas.microsoft.com/office/drawing/2014/main" id="{00000000-0008-0000-1B00-000003000000}"/>
            </a:ext>
          </a:extLst>
        </xdr:cNvPr>
        <xdr:cNvSpPr/>
      </xdr:nvSpPr>
      <xdr:spPr>
        <a:xfrm>
          <a:off x="2933700" y="4352925"/>
          <a:ext cx="5334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6</xdr:row>
      <xdr:rowOff>47625</xdr:rowOff>
    </xdr:from>
    <xdr:to>
      <xdr:col>11</xdr:col>
      <xdr:colOff>219075</xdr:colOff>
      <xdr:row>7</xdr:row>
      <xdr:rowOff>133350</xdr:rowOff>
    </xdr:to>
    <xdr:pic>
      <xdr:nvPicPr>
        <xdr:cNvPr id="51681" name="図 1">
          <a:extLst>
            <a:ext uri="{FF2B5EF4-FFF2-40B4-BE49-F238E27FC236}">
              <a16:creationId xmlns:a16="http://schemas.microsoft.com/office/drawing/2014/main" id="{00000000-0008-0000-2200-0000E1C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335280</xdr:colOff>
      <xdr:row>20</xdr:row>
      <xdr:rowOff>85725</xdr:rowOff>
    </xdr:from>
    <xdr:to>
      <xdr:col>5</xdr:col>
      <xdr:colOff>390515</xdr:colOff>
      <xdr:row>20</xdr:row>
      <xdr:rowOff>371475</xdr:rowOff>
    </xdr:to>
    <xdr:sp macro="" textlink="">
      <xdr:nvSpPr>
        <xdr:cNvPr id="2" name="円/楕円 1">
          <a:extLst>
            <a:ext uri="{FF2B5EF4-FFF2-40B4-BE49-F238E27FC236}">
              <a16:creationId xmlns:a16="http://schemas.microsoft.com/office/drawing/2014/main" id="{00000000-0008-0000-2200-000002000000}"/>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51683" name="図 1">
          <a:extLst>
            <a:ext uri="{FF2B5EF4-FFF2-40B4-BE49-F238E27FC236}">
              <a16:creationId xmlns:a16="http://schemas.microsoft.com/office/drawing/2014/main" id="{00000000-0008-0000-2200-0000E3C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335280</xdr:colOff>
      <xdr:row>20</xdr:row>
      <xdr:rowOff>85725</xdr:rowOff>
    </xdr:from>
    <xdr:to>
      <xdr:col>5</xdr:col>
      <xdr:colOff>390515</xdr:colOff>
      <xdr:row>20</xdr:row>
      <xdr:rowOff>371475</xdr:rowOff>
    </xdr:to>
    <xdr:sp macro="" textlink="">
      <xdr:nvSpPr>
        <xdr:cNvPr id="3" name="円/楕円 1">
          <a:extLst>
            <a:ext uri="{FF2B5EF4-FFF2-40B4-BE49-F238E27FC236}">
              <a16:creationId xmlns:a16="http://schemas.microsoft.com/office/drawing/2014/main" id="{00000000-0008-0000-2200-000003000000}"/>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49"/>
  <sheetViews>
    <sheetView view="pageBreakPreview" zoomScaleNormal="100" zoomScaleSheetLayoutView="100" workbookViewId="0">
      <selection activeCell="AG5" sqref="AG5"/>
    </sheetView>
  </sheetViews>
  <sheetFormatPr defaultColWidth="4.109375" defaultRowHeight="13.2"/>
  <cols>
    <col min="1" max="38" width="2.6640625" style="151" customWidth="1"/>
    <col min="39" max="48" width="4.109375" style="151"/>
    <col min="49" max="49" width="10.77734375" style="151" customWidth="1"/>
    <col min="50" max="72" width="10.77734375" style="151" hidden="1" customWidth="1"/>
    <col min="73" max="73" width="10.77734375" style="151" customWidth="1"/>
    <col min="74" max="76" width="4.33203125" style="151" customWidth="1"/>
    <col min="77" max="16384" width="4.109375" style="151"/>
  </cols>
  <sheetData>
    <row r="1" spans="1:72">
      <c r="AX1" s="128" t="s">
        <v>1300</v>
      </c>
      <c r="AY1" s="498" t="s">
        <v>1252</v>
      </c>
      <c r="BA1" s="629" t="s">
        <v>1249</v>
      </c>
      <c r="BB1" s="629"/>
      <c r="BC1" s="629"/>
      <c r="BE1" s="630" t="s">
        <v>1250</v>
      </c>
      <c r="BF1" s="630"/>
      <c r="BG1" s="630"/>
      <c r="BI1" s="631" t="s">
        <v>1251</v>
      </c>
      <c r="BJ1" s="631"/>
      <c r="BK1" s="631"/>
      <c r="BM1" s="632" t="s">
        <v>1272</v>
      </c>
      <c r="BN1" s="632"/>
      <c r="BO1" s="632"/>
      <c r="BP1" s="632"/>
      <c r="BQ1" s="632"/>
      <c r="BR1" s="632"/>
      <c r="BS1" s="632"/>
      <c r="BT1" s="632"/>
    </row>
    <row r="2" spans="1:72" ht="1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X2" s="151" t="s">
        <v>1304</v>
      </c>
      <c r="AY2" s="151" t="s">
        <v>1253</v>
      </c>
      <c r="BA2" s="275" t="str">
        <f t="shared" ref="BA2:BA19" si="0">BB2&amp;" ： "&amp;BC2</f>
        <v>08010 ： 一戸建ての住宅</v>
      </c>
      <c r="BB2" s="342" t="s">
        <v>619</v>
      </c>
      <c r="BC2" s="341" t="s">
        <v>620</v>
      </c>
      <c r="BE2" s="119">
        <v>0</v>
      </c>
      <c r="BF2" s="27" t="s">
        <v>467</v>
      </c>
      <c r="BG2" s="27" t="s">
        <v>467</v>
      </c>
      <c r="BI2" s="275" t="str">
        <f>BJ2&amp;" ： "&amp;BK2</f>
        <v>01 ： 居住専用住宅（付属建築物を除く。）</v>
      </c>
      <c r="BJ2" s="389" t="s">
        <v>727</v>
      </c>
      <c r="BK2" s="249" t="s">
        <v>890</v>
      </c>
      <c r="BL2" s="249"/>
      <c r="BM2" s="407">
        <v>1</v>
      </c>
      <c r="BN2" s="398" t="s">
        <v>1061</v>
      </c>
      <c r="BO2" s="398" t="s">
        <v>1062</v>
      </c>
      <c r="BP2" s="398" t="s">
        <v>1459</v>
      </c>
      <c r="BQ2" s="398" t="s">
        <v>1460</v>
      </c>
      <c r="BR2" s="398" t="s">
        <v>1116</v>
      </c>
      <c r="BS2" s="398" t="s">
        <v>1117</v>
      </c>
      <c r="BT2" s="439" t="s">
        <v>1173</v>
      </c>
    </row>
    <row r="3" spans="1:72" ht="15" customHeight="1">
      <c r="A3" s="158"/>
      <c r="B3" s="388" t="s">
        <v>1131</v>
      </c>
      <c r="C3" s="158"/>
      <c r="D3" s="158"/>
      <c r="E3" s="158"/>
      <c r="F3" s="158"/>
      <c r="G3" s="158"/>
      <c r="H3" s="158"/>
      <c r="I3" s="158"/>
      <c r="J3" s="158"/>
      <c r="K3" s="158"/>
      <c r="L3" s="158"/>
      <c r="M3" s="158"/>
      <c r="N3" s="158"/>
      <c r="O3" s="158"/>
      <c r="P3" s="158"/>
      <c r="Q3" s="158"/>
      <c r="R3" s="158"/>
      <c r="S3" s="158"/>
      <c r="T3" s="158"/>
      <c r="U3" s="158"/>
      <c r="V3" s="158"/>
      <c r="W3" s="158"/>
      <c r="X3" s="601" t="s">
        <v>1271</v>
      </c>
      <c r="Y3" s="601"/>
      <c r="Z3" s="158"/>
      <c r="AA3" s="158"/>
      <c r="AB3" s="158"/>
      <c r="AC3" s="158"/>
      <c r="AD3" s="158"/>
      <c r="AE3" s="158"/>
      <c r="AF3" s="158"/>
      <c r="AG3" s="158"/>
      <c r="AH3" s="158"/>
      <c r="AI3" s="158"/>
      <c r="AX3" s="151" t="s">
        <v>1301</v>
      </c>
      <c r="AY3" s="151" t="s">
        <v>1316</v>
      </c>
      <c r="BA3" s="275" t="str">
        <f t="shared" si="0"/>
        <v>08020 ： 長屋</v>
      </c>
      <c r="BB3" s="341" t="s">
        <v>621</v>
      </c>
      <c r="BC3" s="341" t="s">
        <v>622</v>
      </c>
      <c r="BE3" s="119">
        <v>1</v>
      </c>
      <c r="BF3" s="27" t="s">
        <v>468</v>
      </c>
      <c r="BG3" s="27" t="s">
        <v>514</v>
      </c>
      <c r="BI3" s="275" t="str">
        <f>BJ3&amp;" ： "&amp;BK3</f>
        <v>02 ： 居住専用住宅付属建築物（物置、車庫等）</v>
      </c>
      <c r="BJ3" s="389" t="s">
        <v>728</v>
      </c>
      <c r="BK3" s="249" t="s">
        <v>729</v>
      </c>
      <c r="BL3" s="249"/>
      <c r="BM3" s="407">
        <v>2</v>
      </c>
      <c r="BN3" s="398" t="s">
        <v>1219</v>
      </c>
      <c r="BO3" s="398" t="s">
        <v>1063</v>
      </c>
      <c r="BP3" s="398" t="s">
        <v>1215</v>
      </c>
      <c r="BQ3" s="398" t="s">
        <v>1216</v>
      </c>
      <c r="BR3" s="398" t="s">
        <v>1217</v>
      </c>
      <c r="BS3" s="398" t="s">
        <v>1218</v>
      </c>
      <c r="BT3" s="442" t="s">
        <v>1174</v>
      </c>
    </row>
    <row r="4" spans="1:72" ht="15" customHeight="1">
      <c r="AX4" s="151" t="s">
        <v>1310</v>
      </c>
      <c r="AY4" s="151" t="s">
        <v>1317</v>
      </c>
      <c r="BA4" s="275" t="str">
        <f t="shared" si="0"/>
        <v>08030 ： 共同住宅</v>
      </c>
      <c r="BB4" s="341" t="s">
        <v>623</v>
      </c>
      <c r="BC4" s="341" t="s">
        <v>624</v>
      </c>
      <c r="BE4" s="119">
        <v>2</v>
      </c>
      <c r="BF4" s="27" t="s">
        <v>469</v>
      </c>
      <c r="BG4" s="27" t="s">
        <v>515</v>
      </c>
      <c r="BI4" s="275" t="str">
        <f>BJ4&amp;" ： "&amp;BK4</f>
        <v>03 ： 寮、寄宿舎、合宿所（付属建築物を除く。）</v>
      </c>
      <c r="BJ4" s="389" t="s">
        <v>730</v>
      </c>
      <c r="BK4" s="249" t="s">
        <v>891</v>
      </c>
      <c r="BL4" s="249"/>
      <c r="BM4" s="407"/>
      <c r="BN4" s="398"/>
      <c r="BO4" s="398"/>
      <c r="BP4" s="398"/>
      <c r="BQ4" s="398"/>
      <c r="BR4" s="398"/>
      <c r="BS4" s="398"/>
      <c r="BT4" s="442"/>
    </row>
    <row r="5" spans="1:72" ht="15" customHeight="1">
      <c r="B5" s="151" t="s">
        <v>1132</v>
      </c>
      <c r="AX5" s="151" t="s">
        <v>1303</v>
      </c>
      <c r="AY5" s="151" t="s">
        <v>1318</v>
      </c>
      <c r="BA5" s="275" t="str">
        <f t="shared" si="0"/>
        <v>08040 ： 寄宿舎</v>
      </c>
      <c r="BB5" s="341" t="s">
        <v>625</v>
      </c>
      <c r="BC5" s="341" t="s">
        <v>626</v>
      </c>
      <c r="BE5" s="119">
        <v>3</v>
      </c>
      <c r="BF5" s="27" t="s">
        <v>470</v>
      </c>
      <c r="BG5" s="27" t="s">
        <v>516</v>
      </c>
      <c r="BI5" s="275" t="str">
        <f>BJ5&amp;" ： "&amp;BK5</f>
        <v>04 ： 寮、寄宿舎、合宿所付属建築物（物置、車庫等）</v>
      </c>
      <c r="BJ5" s="389" t="s">
        <v>731</v>
      </c>
      <c r="BK5" s="249" t="s">
        <v>892</v>
      </c>
      <c r="BL5" s="249"/>
      <c r="BM5" s="389"/>
      <c r="BN5" s="249"/>
    </row>
    <row r="6" spans="1:72" ht="15" customHeight="1">
      <c r="AX6" s="151" t="s">
        <v>1302</v>
      </c>
      <c r="AY6" s="151" t="s">
        <v>1319</v>
      </c>
      <c r="BA6" s="275" t="str">
        <f t="shared" si="0"/>
        <v>08050 ： 下宿</v>
      </c>
      <c r="BB6" s="341" t="s">
        <v>627</v>
      </c>
      <c r="BC6" s="341" t="s">
        <v>628</v>
      </c>
      <c r="BE6" s="119">
        <v>4</v>
      </c>
      <c r="BF6" s="27" t="s">
        <v>471</v>
      </c>
      <c r="BG6" s="27" t="s">
        <v>517</v>
      </c>
      <c r="BI6" s="275" t="str">
        <f>BJ6&amp;" ： "&amp;BK6</f>
        <v>05 ： 他に分類されない居住専用建築物</v>
      </c>
      <c r="BJ6" s="389" t="s">
        <v>732</v>
      </c>
      <c r="BK6" s="249" t="s">
        <v>733</v>
      </c>
      <c r="BL6" s="249"/>
      <c r="BM6" s="389"/>
      <c r="BN6" s="249"/>
    </row>
    <row r="7" spans="1:72" ht="15" customHeight="1">
      <c r="C7" s="151">
        <v>1</v>
      </c>
      <c r="D7" s="151" t="s">
        <v>1294</v>
      </c>
      <c r="AX7" s="151" t="s">
        <v>1311</v>
      </c>
      <c r="AY7" s="151" t="s">
        <v>1254</v>
      </c>
      <c r="BA7" s="275" t="str">
        <f t="shared" si="0"/>
        <v>08060 ： 住宅で事務所、店舗その他これらに類する用途を兼ねるもの</v>
      </c>
      <c r="BB7" s="341" t="s">
        <v>629</v>
      </c>
      <c r="BC7" s="341" t="s">
        <v>630</v>
      </c>
      <c r="BE7" s="119">
        <v>5</v>
      </c>
      <c r="BF7" s="27" t="s">
        <v>472</v>
      </c>
      <c r="BG7" s="27" t="s">
        <v>518</v>
      </c>
      <c r="BM7" s="390"/>
      <c r="BN7" s="283"/>
    </row>
    <row r="8" spans="1:72" ht="15" customHeight="1">
      <c r="C8" s="158">
        <v>2</v>
      </c>
      <c r="D8" s="158" t="s">
        <v>1133</v>
      </c>
      <c r="E8" s="158"/>
      <c r="F8" s="158"/>
      <c r="G8" s="158"/>
      <c r="H8" s="158"/>
      <c r="I8" s="158"/>
      <c r="K8" s="31"/>
      <c r="L8" s="31"/>
      <c r="M8" s="31"/>
      <c r="N8" s="31"/>
      <c r="O8" s="31"/>
      <c r="P8" s="31"/>
      <c r="Q8" s="31"/>
      <c r="R8" s="31"/>
      <c r="S8" s="31"/>
      <c r="T8" s="31"/>
      <c r="U8" s="31"/>
      <c r="V8" s="31"/>
      <c r="W8" s="31"/>
      <c r="X8" s="31"/>
      <c r="Y8" s="31"/>
      <c r="Z8" s="31"/>
      <c r="AA8" s="31"/>
      <c r="AB8" s="31"/>
      <c r="AC8" s="31"/>
      <c r="AD8" s="31"/>
      <c r="AE8" s="31"/>
      <c r="AF8" s="31"/>
      <c r="AG8" s="31"/>
      <c r="AH8" s="31"/>
      <c r="AI8" s="31"/>
      <c r="AX8" s="151" t="s">
        <v>1305</v>
      </c>
      <c r="AY8" s="151" t="s">
        <v>1255</v>
      </c>
      <c r="BA8" s="275" t="str">
        <f t="shared" si="0"/>
        <v>08070 ： 幼稚園</v>
      </c>
      <c r="BB8" s="341" t="s">
        <v>631</v>
      </c>
      <c r="BC8" s="341" t="s">
        <v>632</v>
      </c>
      <c r="BE8" s="119">
        <v>6</v>
      </c>
      <c r="BF8" s="27" t="s">
        <v>473</v>
      </c>
      <c r="BG8" s="27" t="s">
        <v>519</v>
      </c>
      <c r="BM8" s="390"/>
      <c r="BN8" s="283"/>
    </row>
    <row r="9" spans="1:72" ht="15" customHeight="1">
      <c r="C9" s="158"/>
      <c r="D9" s="158" t="s">
        <v>1172</v>
      </c>
      <c r="E9" s="158"/>
      <c r="F9" s="158"/>
      <c r="G9" s="158"/>
      <c r="H9" s="385"/>
      <c r="I9" s="385"/>
      <c r="K9" s="31"/>
      <c r="L9" s="31"/>
      <c r="M9" s="31"/>
      <c r="N9" s="31"/>
      <c r="O9" s="31"/>
      <c r="P9" s="31"/>
      <c r="Q9" s="31"/>
      <c r="R9" s="31"/>
      <c r="S9" s="31"/>
      <c r="T9" s="31"/>
      <c r="U9" s="31"/>
      <c r="V9" s="31"/>
      <c r="W9" s="31"/>
      <c r="X9" s="31"/>
      <c r="Y9" s="31"/>
      <c r="Z9" s="31"/>
      <c r="AA9" s="31"/>
      <c r="AB9" s="31"/>
      <c r="AC9" s="31"/>
      <c r="AD9" s="31"/>
      <c r="AE9" s="31"/>
      <c r="AF9" s="31"/>
      <c r="AG9" s="31"/>
      <c r="AH9" s="31"/>
      <c r="AI9" s="31"/>
      <c r="AL9" s="158"/>
      <c r="AX9" s="151" t="s">
        <v>1309</v>
      </c>
      <c r="AY9" s="151" t="s">
        <v>1256</v>
      </c>
      <c r="BA9" s="275" t="str">
        <f t="shared" si="0"/>
        <v>08080 ： 小学校</v>
      </c>
      <c r="BB9" s="341" t="s">
        <v>633</v>
      </c>
      <c r="BC9" s="341" t="s">
        <v>634</v>
      </c>
      <c r="BE9" s="119">
        <v>7</v>
      </c>
      <c r="BF9" s="27" t="s">
        <v>474</v>
      </c>
      <c r="BG9" s="27" t="s">
        <v>520</v>
      </c>
      <c r="BM9" s="389"/>
      <c r="BN9" s="249"/>
    </row>
    <row r="10" spans="1:72" ht="15" customHeight="1">
      <c r="C10" s="158">
        <v>3</v>
      </c>
      <c r="D10" s="158" t="s">
        <v>1140</v>
      </c>
      <c r="E10" s="158"/>
      <c r="F10" s="158"/>
      <c r="G10" s="158"/>
      <c r="H10" s="386"/>
      <c r="I10" s="386"/>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X10" s="151" t="s">
        <v>1306</v>
      </c>
      <c r="AY10" s="151" t="s">
        <v>1257</v>
      </c>
      <c r="BA10" s="275" t="str">
        <f t="shared" si="0"/>
        <v>08082 ： 義務教育学校</v>
      </c>
      <c r="BB10" s="344" t="s">
        <v>1264</v>
      </c>
      <c r="BC10" s="151" t="s">
        <v>1265</v>
      </c>
      <c r="BE10" s="119">
        <v>8</v>
      </c>
      <c r="BF10" s="27" t="s">
        <v>475</v>
      </c>
      <c r="BG10" s="27" t="s">
        <v>521</v>
      </c>
      <c r="BM10" s="389"/>
      <c r="BN10" s="249"/>
    </row>
    <row r="11" spans="1:72" ht="15" customHeight="1">
      <c r="C11" s="158">
        <v>4</v>
      </c>
      <c r="D11" s="158" t="s">
        <v>1139</v>
      </c>
      <c r="E11" s="158"/>
      <c r="F11" s="158"/>
      <c r="G11" s="158"/>
      <c r="H11" s="386"/>
      <c r="I11" s="386"/>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X11" s="151" t="s">
        <v>1307</v>
      </c>
      <c r="AY11" s="151" t="s">
        <v>1258</v>
      </c>
      <c r="BA11" s="275" t="str">
        <f t="shared" si="0"/>
        <v>08090 ： 中学校又は高等学校又は中等教育学校</v>
      </c>
      <c r="BB11" s="341" t="s">
        <v>635</v>
      </c>
      <c r="BC11" s="341" t="s">
        <v>1266</v>
      </c>
      <c r="BE11" s="119">
        <v>9</v>
      </c>
      <c r="BF11" s="27" t="s">
        <v>476</v>
      </c>
      <c r="BG11" s="27" t="s">
        <v>522</v>
      </c>
      <c r="BI11" s="275" t="str">
        <f t="shared" ref="BI11:BI23" si="1">BJ11&amp;" ： "&amp;BK11</f>
        <v>11 ： 農業、林業、漁業、水産養殖業</v>
      </c>
      <c r="BJ11" s="389" t="s">
        <v>734</v>
      </c>
      <c r="BK11" s="249" t="s">
        <v>735</v>
      </c>
      <c r="BM11" s="389"/>
      <c r="BN11" s="249"/>
    </row>
    <row r="12" spans="1:72" ht="15" customHeight="1">
      <c r="C12" s="158">
        <v>5</v>
      </c>
      <c r="D12" s="158" t="s">
        <v>1134</v>
      </c>
      <c r="E12" s="158"/>
      <c r="F12" s="158"/>
      <c r="G12" s="158"/>
      <c r="H12" s="385"/>
      <c r="I12" s="385"/>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X12" s="151" t="s">
        <v>1308</v>
      </c>
      <c r="AY12" s="151" t="s">
        <v>1259</v>
      </c>
      <c r="BA12" s="275" t="str">
        <f t="shared" si="0"/>
        <v>08100 ： 特別支援学校</v>
      </c>
      <c r="BB12" s="341" t="s">
        <v>636</v>
      </c>
      <c r="BC12" s="341" t="s">
        <v>1267</v>
      </c>
      <c r="BE12" s="119">
        <v>10</v>
      </c>
      <c r="BF12" s="27" t="s">
        <v>477</v>
      </c>
      <c r="BG12" s="27" t="s">
        <v>523</v>
      </c>
      <c r="BI12" s="275" t="str">
        <f t="shared" si="1"/>
        <v>12 ： 鉱業、採石業、砂利採取業</v>
      </c>
      <c r="BJ12" s="389" t="s">
        <v>736</v>
      </c>
      <c r="BK12" s="249" t="s">
        <v>872</v>
      </c>
      <c r="BM12" s="389"/>
      <c r="BN12" s="249"/>
    </row>
    <row r="13" spans="1:72" ht="15" customHeight="1">
      <c r="C13" s="158"/>
      <c r="D13" s="158"/>
      <c r="E13" s="158"/>
      <c r="F13" s="158"/>
      <c r="G13" s="158"/>
      <c r="H13" s="385"/>
      <c r="I13" s="385"/>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X13" s="151" t="s">
        <v>1312</v>
      </c>
      <c r="AY13" s="151" t="s">
        <v>1260</v>
      </c>
      <c r="BA13" s="275" t="str">
        <f t="shared" si="0"/>
        <v>08110 ： 大学又は高等専門学校</v>
      </c>
      <c r="BB13" s="341" t="s">
        <v>637</v>
      </c>
      <c r="BC13" s="341" t="s">
        <v>638</v>
      </c>
      <c r="BE13" s="119">
        <v>11</v>
      </c>
      <c r="BF13" s="27" t="s">
        <v>478</v>
      </c>
      <c r="BG13" s="27" t="s">
        <v>524</v>
      </c>
      <c r="BI13" s="275" t="str">
        <f t="shared" si="1"/>
        <v>13 ： 建設業</v>
      </c>
      <c r="BJ13" s="389" t="s">
        <v>737</v>
      </c>
      <c r="BK13" s="249" t="s">
        <v>738</v>
      </c>
      <c r="BM13" s="389"/>
      <c r="BN13" s="249"/>
    </row>
    <row r="14" spans="1:72" ht="15" customHeight="1">
      <c r="B14" s="151" t="s">
        <v>1161</v>
      </c>
      <c r="AX14" s="151" t="s">
        <v>1313</v>
      </c>
      <c r="AY14" s="151" t="s">
        <v>1261</v>
      </c>
      <c r="BA14" s="275" t="str">
        <f t="shared" si="0"/>
        <v>08120 ： 専修学校</v>
      </c>
      <c r="BB14" s="341" t="s">
        <v>639</v>
      </c>
      <c r="BC14" s="341" t="s">
        <v>640</v>
      </c>
      <c r="BE14" s="119">
        <v>12</v>
      </c>
      <c r="BF14" s="27" t="s">
        <v>479</v>
      </c>
      <c r="BG14" s="27" t="s">
        <v>525</v>
      </c>
      <c r="BI14" s="275" t="str">
        <f t="shared" si="1"/>
        <v>14 ： 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BJ14" s="389" t="s">
        <v>739</v>
      </c>
      <c r="BK14" s="249" t="s">
        <v>873</v>
      </c>
      <c r="BM14" s="389"/>
      <c r="BN14" s="249"/>
    </row>
    <row r="15" spans="1:72" ht="15" customHeight="1">
      <c r="AX15" s="151" t="s">
        <v>1314</v>
      </c>
      <c r="AY15" s="151" t="s">
        <v>1262</v>
      </c>
      <c r="BA15" s="275" t="str">
        <f t="shared" si="0"/>
        <v>08130 ： 各種学校</v>
      </c>
      <c r="BB15" s="341" t="s">
        <v>641</v>
      </c>
      <c r="BC15" s="341" t="s">
        <v>642</v>
      </c>
      <c r="BE15" s="119">
        <v>13</v>
      </c>
      <c r="BF15" s="27" t="s">
        <v>480</v>
      </c>
      <c r="BG15" s="27" t="s">
        <v>526</v>
      </c>
      <c r="BI15" s="275" t="str">
        <f t="shared" si="1"/>
        <v>15 ： 化学工業、石油製品・石炭製品製造業</v>
      </c>
      <c r="BJ15" s="389" t="s">
        <v>740</v>
      </c>
      <c r="BK15" s="249" t="s">
        <v>741</v>
      </c>
      <c r="BM15" s="389"/>
      <c r="BN15" s="249"/>
    </row>
    <row r="16" spans="1:72" ht="15" customHeight="1">
      <c r="C16" s="151">
        <v>1</v>
      </c>
      <c r="D16" s="151" t="s">
        <v>1136</v>
      </c>
      <c r="AX16" s="151" t="s">
        <v>1315</v>
      </c>
      <c r="BA16" s="275" t="str">
        <f t="shared" si="0"/>
        <v>08132 ： 幼保連携型認定こども園</v>
      </c>
      <c r="BB16" s="344" t="s">
        <v>1220</v>
      </c>
      <c r="BC16" s="341" t="s">
        <v>1268</v>
      </c>
      <c r="BE16" s="119">
        <v>14</v>
      </c>
      <c r="BF16" s="27" t="s">
        <v>481</v>
      </c>
      <c r="BG16" s="27" t="s">
        <v>527</v>
      </c>
      <c r="BI16" s="275" t="str">
        <f t="shared" si="1"/>
        <v>16 ： 鉄鋼業、非鉄金属製造業、金属製品製造業</v>
      </c>
      <c r="BJ16" s="389" t="s">
        <v>742</v>
      </c>
      <c r="BK16" s="249" t="s">
        <v>743</v>
      </c>
      <c r="BM16" s="389"/>
      <c r="BN16" s="249"/>
    </row>
    <row r="17" spans="2:66" ht="15" customHeight="1">
      <c r="C17" s="151">
        <v>2</v>
      </c>
      <c r="D17" s="151" t="s">
        <v>1141</v>
      </c>
      <c r="BA17" s="275" t="str">
        <f t="shared" si="0"/>
        <v>08140 ： 図書館その他これに類するもの</v>
      </c>
      <c r="BB17" s="341" t="s">
        <v>643</v>
      </c>
      <c r="BC17" s="341" t="s">
        <v>893</v>
      </c>
      <c r="BE17" s="119">
        <v>15</v>
      </c>
      <c r="BF17" s="27" t="s">
        <v>482</v>
      </c>
      <c r="BG17" s="27" t="s">
        <v>528</v>
      </c>
      <c r="BI17" s="275" t="str">
        <f t="shared" si="1"/>
        <v>17 ： 汎用機械器具製造業、生産用機械器具製造業、業務用機械器具製造業、電子部品・デバイス・電子回路製造業、電気機械器具製造業、情報通信機械器具製造業、輸送用機械器具製造業</v>
      </c>
      <c r="BJ17" s="389" t="s">
        <v>744</v>
      </c>
      <c r="BK17" s="249" t="s">
        <v>874</v>
      </c>
      <c r="BM17" s="389"/>
      <c r="BN17" s="249"/>
    </row>
    <row r="18" spans="2:66" ht="15" customHeight="1">
      <c r="C18" s="158">
        <v>3</v>
      </c>
      <c r="D18" s="158" t="s">
        <v>1138</v>
      </c>
      <c r="E18" s="158"/>
      <c r="F18" s="158"/>
      <c r="G18" s="158"/>
      <c r="H18" s="158"/>
      <c r="I18" s="158"/>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X18" s="151" t="s">
        <v>1428</v>
      </c>
      <c r="BA18" s="275" t="str">
        <f t="shared" si="0"/>
        <v>08150 ： 博物館その他これに類するもの</v>
      </c>
      <c r="BB18" s="341" t="s">
        <v>644</v>
      </c>
      <c r="BC18" s="341" t="s">
        <v>894</v>
      </c>
      <c r="BE18" s="119">
        <v>16</v>
      </c>
      <c r="BF18" s="27" t="s">
        <v>483</v>
      </c>
      <c r="BG18" s="27" t="s">
        <v>529</v>
      </c>
      <c r="BI18" s="275" t="str">
        <f t="shared" si="1"/>
        <v>18 ： ゴム製品製造業、なめし革・同製品・毛皮製造業、その他の製造業</v>
      </c>
      <c r="BJ18" s="389" t="s">
        <v>745</v>
      </c>
      <c r="BK18" s="249" t="s">
        <v>746</v>
      </c>
      <c r="BM18" s="389"/>
      <c r="BN18" s="249"/>
    </row>
    <row r="19" spans="2:66" ht="15" customHeight="1">
      <c r="C19" s="158">
        <v>4</v>
      </c>
      <c r="D19" s="158" t="s">
        <v>1137</v>
      </c>
      <c r="E19" s="158"/>
      <c r="F19" s="158"/>
      <c r="G19" s="158"/>
      <c r="H19" s="385"/>
      <c r="I19" s="385"/>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X19" s="151" t="s">
        <v>1429</v>
      </c>
      <c r="BA19" s="275" t="str">
        <f t="shared" si="0"/>
        <v>08152 ： 美術館その他これに類するもの</v>
      </c>
      <c r="BB19" s="344" t="s">
        <v>1548</v>
      </c>
      <c r="BC19" s="341" t="s">
        <v>1549</v>
      </c>
      <c r="BE19" s="119">
        <v>17</v>
      </c>
      <c r="BF19" s="27" t="s">
        <v>484</v>
      </c>
      <c r="BG19" s="27" t="s">
        <v>530</v>
      </c>
      <c r="BI19" s="275" t="str">
        <f t="shared" si="1"/>
        <v>19 ： 電気業</v>
      </c>
      <c r="BJ19" s="389" t="s">
        <v>747</v>
      </c>
      <c r="BK19" s="249" t="s">
        <v>748</v>
      </c>
      <c r="BM19" s="389"/>
      <c r="BN19" s="249"/>
    </row>
    <row r="20" spans="2:66" ht="15" customHeight="1">
      <c r="C20" s="158">
        <v>5</v>
      </c>
      <c r="D20" s="158" t="s">
        <v>1142</v>
      </c>
      <c r="E20" s="158"/>
      <c r="F20" s="158"/>
      <c r="G20" s="158"/>
      <c r="H20" s="386"/>
      <c r="I20" s="386"/>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X20" s="151" t="s">
        <v>1430</v>
      </c>
      <c r="BA20" s="275" t="str">
        <f t="shared" ref="BA20:BA36" si="2">BB20&amp;" ： "&amp;BC20</f>
        <v>08160 ： 神社、寺院、教会その他これらに類するもの</v>
      </c>
      <c r="BB20" s="341" t="s">
        <v>645</v>
      </c>
      <c r="BC20" s="341" t="s">
        <v>646</v>
      </c>
      <c r="BE20" s="119">
        <v>18</v>
      </c>
      <c r="BF20" s="27" t="s">
        <v>485</v>
      </c>
      <c r="BG20" s="27" t="s">
        <v>531</v>
      </c>
      <c r="BI20" s="275" t="str">
        <f t="shared" si="1"/>
        <v>20 ： ガス業</v>
      </c>
      <c r="BJ20" s="389" t="s">
        <v>749</v>
      </c>
      <c r="BK20" s="249" t="s">
        <v>750</v>
      </c>
      <c r="BM20" s="389"/>
      <c r="BN20" s="249"/>
    </row>
    <row r="21" spans="2:66" ht="15" customHeight="1">
      <c r="C21" s="158">
        <v>6</v>
      </c>
      <c r="D21" s="158" t="s">
        <v>1162</v>
      </c>
      <c r="E21" s="158"/>
      <c r="F21" s="158"/>
      <c r="G21" s="158"/>
      <c r="H21" s="386"/>
      <c r="I21" s="386"/>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X21" s="151" t="s">
        <v>1431</v>
      </c>
      <c r="BA21" s="275" t="str">
        <f t="shared" si="2"/>
        <v>08170 ： 老人ホーム、福祉ホームその他これに類するもの</v>
      </c>
      <c r="BB21" s="341" t="s">
        <v>647</v>
      </c>
      <c r="BC21" s="341" t="s">
        <v>1269</v>
      </c>
      <c r="BE21" s="119">
        <v>19</v>
      </c>
      <c r="BF21" s="27" t="s">
        <v>486</v>
      </c>
      <c r="BG21" s="27" t="s">
        <v>532</v>
      </c>
      <c r="BI21" s="275" t="str">
        <f t="shared" si="1"/>
        <v>21 ： 熱供給業</v>
      </c>
      <c r="BJ21" s="389" t="s">
        <v>751</v>
      </c>
      <c r="BK21" s="249" t="s">
        <v>752</v>
      </c>
      <c r="BM21" s="389"/>
      <c r="BN21" s="249"/>
    </row>
    <row r="22" spans="2:66" ht="15" customHeight="1">
      <c r="C22" s="158">
        <v>7</v>
      </c>
      <c r="D22" s="158" t="s">
        <v>1163</v>
      </c>
      <c r="E22" s="158"/>
      <c r="F22" s="158"/>
      <c r="G22" s="158"/>
      <c r="H22" s="386"/>
      <c r="I22" s="386"/>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X22" s="151" t="s">
        <v>1432</v>
      </c>
      <c r="BA22" s="275" t="str">
        <f t="shared" si="2"/>
        <v>08180 ： 保育所その他これに類するもの</v>
      </c>
      <c r="BB22" s="341" t="s">
        <v>648</v>
      </c>
      <c r="BC22" s="341" t="s">
        <v>895</v>
      </c>
      <c r="BE22" s="119">
        <v>20</v>
      </c>
      <c r="BF22" s="27" t="s">
        <v>487</v>
      </c>
      <c r="BG22" s="27" t="s">
        <v>533</v>
      </c>
      <c r="BI22" s="275" t="str">
        <f t="shared" si="1"/>
        <v>22 ： 水道業</v>
      </c>
      <c r="BJ22" s="389" t="s">
        <v>753</v>
      </c>
      <c r="BK22" s="249" t="s">
        <v>754</v>
      </c>
      <c r="BM22" s="389"/>
      <c r="BN22" s="249"/>
    </row>
    <row r="23" spans="2:66" ht="15" customHeight="1">
      <c r="B23" s="595" t="s">
        <v>1530</v>
      </c>
      <c r="C23" s="158">
        <v>8</v>
      </c>
      <c r="D23" s="158" t="s">
        <v>1531</v>
      </c>
      <c r="E23" s="158"/>
      <c r="F23" s="158"/>
      <c r="G23" s="158"/>
      <c r="H23" s="386"/>
      <c r="I23" s="386"/>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X23" s="151" t="s">
        <v>1433</v>
      </c>
      <c r="BA23" s="275" t="str">
        <f t="shared" si="2"/>
        <v>08190 ： 助産所（入所する者の寝室があるものに限る。）</v>
      </c>
      <c r="BB23" s="341" t="s">
        <v>649</v>
      </c>
      <c r="BC23" s="341" t="s">
        <v>1550</v>
      </c>
      <c r="BE23" s="119">
        <v>21</v>
      </c>
      <c r="BF23" s="27" t="s">
        <v>488</v>
      </c>
      <c r="BG23" s="27" t="s">
        <v>534</v>
      </c>
      <c r="BI23" s="275" t="str">
        <f t="shared" si="1"/>
        <v>23 ： 通信業</v>
      </c>
      <c r="BJ23" s="389" t="s">
        <v>755</v>
      </c>
      <c r="BK23" s="249" t="s">
        <v>875</v>
      </c>
      <c r="BM23" s="389"/>
      <c r="BN23" s="249"/>
    </row>
    <row r="24" spans="2:66" ht="15" customHeight="1">
      <c r="B24" s="595"/>
      <c r="C24" s="158"/>
      <c r="D24" s="158" t="s">
        <v>1532</v>
      </c>
      <c r="E24" s="158"/>
      <c r="F24" s="158"/>
      <c r="G24" s="158"/>
      <c r="H24" s="386"/>
      <c r="I24" s="386"/>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X24" s="151" t="s">
        <v>1434</v>
      </c>
      <c r="BA24" s="275" t="str">
        <f t="shared" si="2"/>
        <v>08192 ： 助産所（入所する者の寝室がないものに限る。）</v>
      </c>
      <c r="BB24" s="344" t="s">
        <v>1551</v>
      </c>
      <c r="BC24" s="341" t="s">
        <v>1552</v>
      </c>
      <c r="BE24" s="119">
        <v>22</v>
      </c>
      <c r="BF24" s="27" t="s">
        <v>489</v>
      </c>
      <c r="BG24" s="27" t="s">
        <v>535</v>
      </c>
      <c r="BI24" s="275" t="str">
        <f t="shared" ref="BI24:BI47" si="3">BJ24&amp;" ： "&amp;BK24</f>
        <v>24 ： 放送業、情報サービス業、インターネット附随サービス業</v>
      </c>
      <c r="BJ24" s="389" t="s">
        <v>756</v>
      </c>
      <c r="BK24" s="249" t="s">
        <v>757</v>
      </c>
      <c r="BM24" s="389"/>
      <c r="BN24" s="249"/>
    </row>
    <row r="25" spans="2:66" ht="15" customHeight="1">
      <c r="C25" s="158"/>
      <c r="D25" s="158"/>
      <c r="E25" s="158"/>
      <c r="F25" s="158"/>
      <c r="G25" s="158"/>
      <c r="H25" s="385"/>
      <c r="I25" s="385"/>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X25" s="151" t="s">
        <v>1435</v>
      </c>
      <c r="BA25" s="275" t="str">
        <f t="shared" si="2"/>
        <v>08210 ： 児童福祉施設等（入所する者の寝室があるものに限る。）</v>
      </c>
      <c r="BB25" s="341" t="s">
        <v>650</v>
      </c>
      <c r="BC25" s="341" t="s">
        <v>1553</v>
      </c>
      <c r="BE25" s="119">
        <v>23</v>
      </c>
      <c r="BF25" s="27" t="s">
        <v>462</v>
      </c>
      <c r="BG25" s="27" t="s">
        <v>536</v>
      </c>
      <c r="BI25" s="275" t="str">
        <f t="shared" si="3"/>
        <v>25 ： 映像・音声・文字情報制作業（新聞業及び出版業を除く。）</v>
      </c>
      <c r="BJ25" s="389" t="s">
        <v>758</v>
      </c>
      <c r="BK25" s="249" t="s">
        <v>876</v>
      </c>
      <c r="BM25" s="389"/>
      <c r="BN25" s="249"/>
    </row>
    <row r="26" spans="2:66" ht="15" customHeight="1">
      <c r="B26" s="151" t="s">
        <v>1143</v>
      </c>
      <c r="C26" s="158"/>
      <c r="D26" s="158"/>
      <c r="E26" s="158"/>
      <c r="F26" s="158"/>
      <c r="G26" s="158"/>
      <c r="H26" s="385"/>
      <c r="I26" s="385"/>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X26" s="151" t="s">
        <v>1436</v>
      </c>
      <c r="BA26" s="275" t="str">
        <f t="shared" si="2"/>
        <v>08220 ： 児童福祉施設等（入所する者の寝室がないものに限る。）</v>
      </c>
      <c r="BB26" s="344" t="s">
        <v>1546</v>
      </c>
      <c r="BC26" s="341" t="s">
        <v>1547</v>
      </c>
      <c r="BE26" s="119">
        <v>24</v>
      </c>
      <c r="BF26" s="27" t="s">
        <v>490</v>
      </c>
      <c r="BG26" s="27" t="s">
        <v>537</v>
      </c>
      <c r="BI26" s="275" t="str">
        <f t="shared" si="3"/>
        <v>26 ： 映像・音声・文字情報制作業（新聞業及び出版業に限る。）</v>
      </c>
      <c r="BJ26" s="389" t="s">
        <v>759</v>
      </c>
      <c r="BK26" s="249" t="s">
        <v>877</v>
      </c>
      <c r="BM26" s="389"/>
      <c r="BN26" s="249"/>
    </row>
    <row r="27" spans="2:66" ht="15" customHeight="1">
      <c r="AX27" s="151" t="s">
        <v>1437</v>
      </c>
      <c r="BA27" s="275" t="str">
        <f t="shared" si="2"/>
        <v>08230 ： 公衆浴場（個室付浴場業に係る公衆浴場を除く。）</v>
      </c>
      <c r="BB27" s="341" t="s">
        <v>651</v>
      </c>
      <c r="BC27" s="341" t="s">
        <v>896</v>
      </c>
      <c r="BE27" s="119">
        <v>25</v>
      </c>
      <c r="BF27" s="27" t="s">
        <v>491</v>
      </c>
      <c r="BG27" s="27" t="s">
        <v>538</v>
      </c>
      <c r="BI27" s="275" t="str">
        <f t="shared" si="3"/>
        <v>27 ： 鉄道業、道路旅客運送業、道路貨物運送業、水運業、航空運輸業、倉庫業、運輸に附帯するサービス業</v>
      </c>
      <c r="BJ27" s="389" t="s">
        <v>760</v>
      </c>
      <c r="BK27" s="249" t="s">
        <v>761</v>
      </c>
      <c r="BM27" s="389"/>
      <c r="BN27" s="249"/>
    </row>
    <row r="28" spans="2:66" ht="15" customHeight="1">
      <c r="C28" s="151">
        <v>1</v>
      </c>
      <c r="D28" s="151" t="s">
        <v>1144</v>
      </c>
      <c r="AX28" s="151" t="s">
        <v>1438</v>
      </c>
      <c r="BA28" s="275" t="str">
        <f t="shared" si="2"/>
        <v>08240 ： 診療所（患者の収容施設のあるものに限る。）</v>
      </c>
      <c r="BB28" s="341" t="s">
        <v>652</v>
      </c>
      <c r="BC28" s="341" t="s">
        <v>653</v>
      </c>
      <c r="BE28" s="119">
        <v>26</v>
      </c>
      <c r="BF28" s="27" t="s">
        <v>492</v>
      </c>
      <c r="BG28" s="27" t="s">
        <v>539</v>
      </c>
      <c r="BI28" s="275" t="str">
        <f t="shared" si="3"/>
        <v>28 ： 卸売・小売業</v>
      </c>
      <c r="BJ28" s="389" t="s">
        <v>762</v>
      </c>
      <c r="BK28" s="249" t="s">
        <v>763</v>
      </c>
      <c r="BM28" s="389"/>
      <c r="BN28" s="249"/>
    </row>
    <row r="29" spans="2:66" ht="15" customHeight="1">
      <c r="C29" s="151">
        <v>2</v>
      </c>
      <c r="D29" s="151" t="s">
        <v>1145</v>
      </c>
      <c r="AX29" s="151" t="s">
        <v>1439</v>
      </c>
      <c r="BA29" s="275" t="str">
        <f t="shared" si="2"/>
        <v>08250 ： 診療所（患者の収容施設のないものに限る。）</v>
      </c>
      <c r="BB29" s="341" t="s">
        <v>654</v>
      </c>
      <c r="BC29" s="341" t="s">
        <v>655</v>
      </c>
      <c r="BE29" s="119">
        <v>27</v>
      </c>
      <c r="BF29" s="27" t="s">
        <v>493</v>
      </c>
      <c r="BG29" s="27" t="s">
        <v>540</v>
      </c>
      <c r="BI29" s="275" t="str">
        <f t="shared" si="3"/>
        <v>29 ： 金融業、保険業</v>
      </c>
      <c r="BJ29" s="389" t="s">
        <v>764</v>
      </c>
      <c r="BK29" s="249" t="s">
        <v>878</v>
      </c>
      <c r="BM29" s="389"/>
      <c r="BN29" s="249"/>
    </row>
    <row r="30" spans="2:66" ht="15" customHeight="1">
      <c r="C30" s="158">
        <v>3</v>
      </c>
      <c r="D30" s="158" t="s">
        <v>1146</v>
      </c>
      <c r="E30" s="158"/>
      <c r="F30" s="158"/>
      <c r="G30" s="158"/>
      <c r="H30" s="158"/>
      <c r="I30" s="158"/>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X30" s="151" t="s">
        <v>1440</v>
      </c>
      <c r="BA30" s="275" t="str">
        <f t="shared" si="2"/>
        <v>08260 ： 病院</v>
      </c>
      <c r="BB30" s="341" t="s">
        <v>656</v>
      </c>
      <c r="BC30" s="341" t="s">
        <v>657</v>
      </c>
      <c r="BE30" s="119">
        <v>28</v>
      </c>
      <c r="BF30" s="27" t="s">
        <v>494</v>
      </c>
      <c r="BG30" s="27" t="s">
        <v>541</v>
      </c>
      <c r="BI30" s="275" t="str">
        <f t="shared" si="3"/>
        <v>30 ： 不動産取引業、不動産賃貸業・管理業（駐車場業を除く。）</v>
      </c>
      <c r="BJ30" s="389" t="s">
        <v>765</v>
      </c>
      <c r="BK30" s="249" t="s">
        <v>766</v>
      </c>
      <c r="BM30" s="389"/>
      <c r="BN30" s="249"/>
    </row>
    <row r="31" spans="2:66" ht="15" customHeight="1">
      <c r="C31" s="158"/>
      <c r="D31" s="158" t="s">
        <v>1147</v>
      </c>
      <c r="E31" s="158"/>
      <c r="F31" s="158"/>
      <c r="G31" s="158"/>
      <c r="H31" s="385"/>
      <c r="I31" s="385"/>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X31" s="151" t="s">
        <v>1441</v>
      </c>
      <c r="BA31" s="275" t="str">
        <f t="shared" si="2"/>
        <v>08270 ： 巡査派出所</v>
      </c>
      <c r="BB31" s="341" t="s">
        <v>658</v>
      </c>
      <c r="BC31" s="341" t="s">
        <v>659</v>
      </c>
      <c r="BE31" s="119">
        <v>29</v>
      </c>
      <c r="BF31" s="27" t="s">
        <v>495</v>
      </c>
      <c r="BG31" s="27" t="s">
        <v>542</v>
      </c>
      <c r="BI31" s="275" t="str">
        <f t="shared" si="3"/>
        <v>31 ： 不動産賃貸業・管理業（駐車場業に限る。）</v>
      </c>
      <c r="BJ31" s="389" t="s">
        <v>767</v>
      </c>
      <c r="BK31" s="249" t="s">
        <v>879</v>
      </c>
      <c r="BM31" s="389"/>
      <c r="BN31" s="249"/>
    </row>
    <row r="32" spans="2:66" ht="15" customHeight="1">
      <c r="C32" s="158"/>
      <c r="D32" s="158"/>
      <c r="E32" s="158"/>
      <c r="F32" s="158"/>
      <c r="G32" s="158"/>
      <c r="H32" s="386"/>
      <c r="I32" s="386"/>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X32" s="151" t="s">
        <v>1442</v>
      </c>
      <c r="BA32" s="275" t="str">
        <f t="shared" si="2"/>
        <v>08280 ： 公衆電話所</v>
      </c>
      <c r="BB32" s="344" t="s">
        <v>897</v>
      </c>
      <c r="BC32" s="134" t="s">
        <v>899</v>
      </c>
      <c r="BE32" s="119">
        <v>30</v>
      </c>
      <c r="BF32" s="27" t="s">
        <v>496</v>
      </c>
      <c r="BG32" s="27" t="s">
        <v>543</v>
      </c>
      <c r="BI32" s="275" t="str">
        <f t="shared" si="3"/>
        <v>32 ： 宿泊業</v>
      </c>
      <c r="BJ32" s="389" t="s">
        <v>768</v>
      </c>
      <c r="BK32" s="249" t="s">
        <v>880</v>
      </c>
      <c r="BM32" s="389"/>
      <c r="BN32" s="249"/>
    </row>
    <row r="33" spans="2:66" ht="15" customHeight="1">
      <c r="B33" s="151" t="s">
        <v>1158</v>
      </c>
      <c r="C33" s="158"/>
      <c r="D33" s="158"/>
      <c r="E33" s="158"/>
      <c r="F33" s="158"/>
      <c r="G33" s="158"/>
      <c r="H33" s="385"/>
      <c r="I33" s="385"/>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BA33" s="275" t="str">
        <f t="shared" si="2"/>
        <v>08290 ： 郵便の業務の用に供する施設</v>
      </c>
      <c r="BB33" s="344" t="s">
        <v>898</v>
      </c>
      <c r="BC33" s="134" t="s">
        <v>1221</v>
      </c>
      <c r="BE33" s="119">
        <v>31</v>
      </c>
      <c r="BF33" s="27" t="s">
        <v>497</v>
      </c>
      <c r="BG33" s="27" t="s">
        <v>544</v>
      </c>
      <c r="BI33" s="275" t="str">
        <f t="shared" si="3"/>
        <v>33 ： 飲食店、持ち帰り・配達飲食サービス業</v>
      </c>
      <c r="BJ33" s="389" t="s">
        <v>769</v>
      </c>
      <c r="BK33" s="249" t="s">
        <v>881</v>
      </c>
      <c r="BM33" s="389"/>
      <c r="BN33" s="249"/>
    </row>
    <row r="34" spans="2:66" ht="15" customHeight="1">
      <c r="C34" s="158"/>
      <c r="D34" s="158"/>
      <c r="E34" s="158"/>
      <c r="F34" s="158"/>
      <c r="G34" s="158"/>
      <c r="H34" s="385"/>
      <c r="I34" s="385"/>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BA34" s="275" t="str">
        <f t="shared" si="2"/>
        <v>08300 ： 地方公共団体の支庁又は支所</v>
      </c>
      <c r="BB34" s="341" t="s">
        <v>660</v>
      </c>
      <c r="BC34" s="341" t="s">
        <v>661</v>
      </c>
      <c r="BE34" s="119">
        <v>32</v>
      </c>
      <c r="BF34" s="27" t="s">
        <v>498</v>
      </c>
      <c r="BG34" s="27" t="s">
        <v>545</v>
      </c>
      <c r="BI34" s="275" t="str">
        <f t="shared" si="3"/>
        <v>34 ： 学校教育</v>
      </c>
      <c r="BJ34" s="389" t="s">
        <v>770</v>
      </c>
      <c r="BK34" s="249" t="s">
        <v>773</v>
      </c>
      <c r="BM34" s="389"/>
      <c r="BN34" s="249"/>
    </row>
    <row r="35" spans="2:66" ht="15" customHeight="1">
      <c r="C35" s="151">
        <v>1</v>
      </c>
      <c r="D35" s="151" t="s">
        <v>1135</v>
      </c>
      <c r="BA35" s="275" t="str">
        <f t="shared" si="2"/>
        <v>08310 ： 公衆便所、休憩所又は路線バスの停留所の上家</v>
      </c>
      <c r="BB35" s="341" t="s">
        <v>662</v>
      </c>
      <c r="BC35" s="341" t="s">
        <v>663</v>
      </c>
      <c r="BE35" s="119">
        <v>33</v>
      </c>
      <c r="BF35" s="27" t="s">
        <v>499</v>
      </c>
      <c r="BG35" s="27" t="s">
        <v>546</v>
      </c>
      <c r="BI35" s="275" t="str">
        <f t="shared" si="3"/>
        <v>35 ： その他の教育、学習支援業（社会教育に限る。）</v>
      </c>
      <c r="BJ35" s="389" t="s">
        <v>771</v>
      </c>
      <c r="BK35" s="249" t="s">
        <v>882</v>
      </c>
      <c r="BM35" s="389"/>
      <c r="BN35" s="249"/>
    </row>
    <row r="36" spans="2:66" ht="15" customHeight="1">
      <c r="D36" s="151" t="s">
        <v>1148</v>
      </c>
      <c r="E36" s="151" t="s">
        <v>1591</v>
      </c>
      <c r="BA36" s="275" t="str">
        <f t="shared" si="2"/>
        <v>08320 ： 建築基準法施行令第130条の4第5号に基づき国土交通大臣が指定する施設</v>
      </c>
      <c r="BB36" s="341" t="s">
        <v>664</v>
      </c>
      <c r="BC36" s="341" t="s">
        <v>900</v>
      </c>
      <c r="BE36" s="119">
        <v>34</v>
      </c>
      <c r="BF36" s="27" t="s">
        <v>500</v>
      </c>
      <c r="BG36" s="27" t="s">
        <v>547</v>
      </c>
      <c r="BI36" s="275" t="str">
        <f t="shared" si="3"/>
        <v>36 ： その他の教育、学習支援業（学習塾及び教養・技能教授業に限る。）</v>
      </c>
      <c r="BJ36" s="389" t="s">
        <v>772</v>
      </c>
      <c r="BK36" s="249" t="s">
        <v>883</v>
      </c>
      <c r="BM36" s="389"/>
      <c r="BN36" s="249"/>
    </row>
    <row r="37" spans="2:66" ht="15" customHeight="1">
      <c r="D37" s="151" t="s">
        <v>1149</v>
      </c>
      <c r="E37" s="151" t="s">
        <v>1164</v>
      </c>
      <c r="BA37" s="275" t="str">
        <f t="shared" ref="BA37:BA67" si="4">BB37&amp;" ： "&amp;BC37</f>
        <v>08330 ： 税務署、警察署、保健所又は消防署その他これらに類するもの</v>
      </c>
      <c r="BB37" s="341" t="s">
        <v>665</v>
      </c>
      <c r="BC37" s="341" t="s">
        <v>666</v>
      </c>
      <c r="BE37" s="119">
        <v>35</v>
      </c>
      <c r="BF37" s="27" t="s">
        <v>501</v>
      </c>
      <c r="BG37" s="27" t="s">
        <v>548</v>
      </c>
      <c r="BI37" s="275" t="str">
        <f t="shared" si="3"/>
        <v>37 ： その他の教育、学習支援業（記号35及び記号36に該当するものを除く。）</v>
      </c>
      <c r="BJ37" s="389" t="s">
        <v>774</v>
      </c>
      <c r="BK37" s="249" t="s">
        <v>884</v>
      </c>
      <c r="BM37" s="389"/>
      <c r="BN37" s="249"/>
    </row>
    <row r="38" spans="2:66" ht="15" customHeight="1">
      <c r="D38" s="151" t="s">
        <v>1150</v>
      </c>
      <c r="E38" s="151" t="s">
        <v>1151</v>
      </c>
      <c r="BA38" s="275" t="str">
        <f t="shared" si="4"/>
        <v>08340 ： 工場（自動車修理工場を除く。）</v>
      </c>
      <c r="BB38" s="341" t="s">
        <v>667</v>
      </c>
      <c r="BC38" s="341" t="s">
        <v>901</v>
      </c>
      <c r="BE38" s="119">
        <v>36</v>
      </c>
      <c r="BF38" s="27" t="s">
        <v>502</v>
      </c>
      <c r="BG38" s="27" t="s">
        <v>549</v>
      </c>
      <c r="BI38" s="275" t="str">
        <f t="shared" si="3"/>
        <v>38 ： 医療業、保健衛生</v>
      </c>
      <c r="BJ38" s="389" t="s">
        <v>775</v>
      </c>
      <c r="BK38" s="249" t="s">
        <v>885</v>
      </c>
      <c r="BM38" s="389"/>
      <c r="BN38" s="249"/>
    </row>
    <row r="39" spans="2:66" ht="15" customHeight="1">
      <c r="D39" s="151" t="s">
        <v>1152</v>
      </c>
      <c r="E39" s="151" t="s">
        <v>1165</v>
      </c>
      <c r="BA39" s="275" t="str">
        <f t="shared" si="4"/>
        <v>08350 ： 自動車修理工場</v>
      </c>
      <c r="BB39" s="341" t="s">
        <v>668</v>
      </c>
      <c r="BC39" s="341" t="s">
        <v>669</v>
      </c>
      <c r="BE39" s="119">
        <v>37</v>
      </c>
      <c r="BF39" s="27" t="s">
        <v>503</v>
      </c>
      <c r="BG39" s="27" t="s">
        <v>550</v>
      </c>
      <c r="BI39" s="275" t="str">
        <f t="shared" si="3"/>
        <v>39 ： 社会保険・社会福祉・介護事業</v>
      </c>
      <c r="BJ39" s="389" t="s">
        <v>776</v>
      </c>
      <c r="BK39" s="249" t="s">
        <v>886</v>
      </c>
      <c r="BM39" s="389"/>
      <c r="BN39" s="249"/>
    </row>
    <row r="40" spans="2:66" ht="15" customHeight="1">
      <c r="D40" s="151" t="s">
        <v>1154</v>
      </c>
      <c r="E40" s="151" t="s">
        <v>1166</v>
      </c>
      <c r="BA40" s="275" t="str">
        <f t="shared" si="4"/>
        <v>08360 ： 危険物の貯蔵又は処理に供するもの</v>
      </c>
      <c r="BB40" s="341" t="s">
        <v>670</v>
      </c>
      <c r="BC40" s="341" t="s">
        <v>671</v>
      </c>
      <c r="BE40" s="119">
        <v>38</v>
      </c>
      <c r="BF40" s="27" t="s">
        <v>504</v>
      </c>
      <c r="BG40" s="27" t="s">
        <v>551</v>
      </c>
      <c r="BI40" s="275" t="str">
        <f t="shared" si="3"/>
        <v>40 ： 郵便業（信書便事業を含む。）、郵便局</v>
      </c>
      <c r="BJ40" s="389" t="s">
        <v>777</v>
      </c>
      <c r="BK40" s="249" t="s">
        <v>887</v>
      </c>
      <c r="BM40" s="389"/>
      <c r="BN40" s="249"/>
    </row>
    <row r="41" spans="2:66" ht="15" customHeight="1">
      <c r="D41" s="151" t="s">
        <v>1156</v>
      </c>
      <c r="E41" s="151" t="s">
        <v>1153</v>
      </c>
      <c r="BA41" s="275" t="str">
        <f t="shared" si="4"/>
        <v>08370 ： ボーリング場、スケート場、水泳場、スキー場、ゴルフ練習場又はバッティング練習場</v>
      </c>
      <c r="BB41" s="341" t="s">
        <v>672</v>
      </c>
      <c r="BC41" s="341" t="s">
        <v>673</v>
      </c>
      <c r="BE41" s="119">
        <v>39</v>
      </c>
      <c r="BF41" s="27" t="s">
        <v>505</v>
      </c>
      <c r="BG41" s="27" t="s">
        <v>552</v>
      </c>
      <c r="BI41" s="275" t="str">
        <f t="shared" si="3"/>
        <v>41 ： 学術・開発研究機関、政治・経済・文化団体</v>
      </c>
      <c r="BJ41" s="389" t="s">
        <v>778</v>
      </c>
      <c r="BK41" s="249" t="s">
        <v>779</v>
      </c>
      <c r="BM41" s="389"/>
      <c r="BN41" s="249"/>
    </row>
    <row r="42" spans="2:66" ht="15" customHeight="1">
      <c r="D42" s="151" t="s">
        <v>1157</v>
      </c>
      <c r="E42" s="151" t="s">
        <v>1155</v>
      </c>
      <c r="BA42" s="275" t="str">
        <f t="shared" si="4"/>
        <v>08380 ： 体育館又はスポーツの練習場（前項に掲げるものを除く。）</v>
      </c>
      <c r="BB42" s="341" t="s">
        <v>674</v>
      </c>
      <c r="BC42" s="341" t="s">
        <v>902</v>
      </c>
      <c r="BE42" s="119">
        <v>40</v>
      </c>
      <c r="BF42" s="27" t="s">
        <v>506</v>
      </c>
      <c r="BG42" s="27" t="s">
        <v>553</v>
      </c>
      <c r="BI42" s="275" t="str">
        <f t="shared" si="3"/>
        <v>42 ： その他の生活関連サービス業（旅行業に限る。）</v>
      </c>
      <c r="BJ42" s="389" t="s">
        <v>780</v>
      </c>
      <c r="BK42" s="249" t="s">
        <v>888</v>
      </c>
      <c r="BM42" s="389"/>
      <c r="BN42" s="249"/>
    </row>
    <row r="43" spans="2:66" ht="15" customHeight="1">
      <c r="BA43" s="275" t="str">
        <f t="shared" si="4"/>
        <v>08390 ： マージャン屋、ぱちんこ屋、射的場、勝馬投票券発売所、場外車券売場その他これらに類するもの又はカラオケボックスその他これらに類するもの</v>
      </c>
      <c r="BB43" s="341" t="s">
        <v>675</v>
      </c>
      <c r="BC43" s="341" t="s">
        <v>676</v>
      </c>
      <c r="BE43" s="119">
        <v>41</v>
      </c>
      <c r="BF43" s="27" t="s">
        <v>507</v>
      </c>
      <c r="BG43" s="27" t="s">
        <v>554</v>
      </c>
      <c r="BI43" s="275" t="str">
        <f t="shared" si="3"/>
        <v>43 ： 娯楽業</v>
      </c>
      <c r="BJ43" s="389" t="s">
        <v>781</v>
      </c>
      <c r="BK43" s="249" t="s">
        <v>782</v>
      </c>
      <c r="BM43" s="389"/>
      <c r="BN43" s="249"/>
    </row>
    <row r="44" spans="2:66" ht="15" customHeight="1">
      <c r="C44" s="151">
        <v>2</v>
      </c>
      <c r="D44" s="151" t="s">
        <v>1169</v>
      </c>
      <c r="BA44" s="275" t="str">
        <f t="shared" si="4"/>
        <v>08400 ： ホテル又は旅館</v>
      </c>
      <c r="BB44" s="341" t="s">
        <v>677</v>
      </c>
      <c r="BC44" s="341" t="s">
        <v>678</v>
      </c>
      <c r="BE44" s="119">
        <v>42</v>
      </c>
      <c r="BF44" s="27" t="s">
        <v>508</v>
      </c>
      <c r="BG44" s="27" t="s">
        <v>555</v>
      </c>
      <c r="BI44" s="275" t="str">
        <f t="shared" si="3"/>
        <v>44 ： 宗教</v>
      </c>
      <c r="BJ44" s="389" t="s">
        <v>783</v>
      </c>
      <c r="BK44" s="249" t="s">
        <v>784</v>
      </c>
      <c r="BM44" s="389"/>
      <c r="BN44" s="249"/>
    </row>
    <row r="45" spans="2:66" ht="15" customHeight="1">
      <c r="D45" s="151" t="s">
        <v>1148</v>
      </c>
      <c r="E45" s="151" t="s">
        <v>1167</v>
      </c>
      <c r="BA45" s="275" t="str">
        <f t="shared" si="4"/>
        <v>08410 ： 自動車教習所</v>
      </c>
      <c r="BB45" s="341" t="s">
        <v>679</v>
      </c>
      <c r="BC45" s="341" t="s">
        <v>680</v>
      </c>
      <c r="BE45" s="119">
        <v>43</v>
      </c>
      <c r="BF45" s="27" t="s">
        <v>509</v>
      </c>
      <c r="BG45" s="27" t="s">
        <v>556</v>
      </c>
      <c r="BI45" s="275" t="str">
        <f t="shared" si="3"/>
        <v>45 ： 物品賃貸業、専門サービス業、広告業、技術サービス業、洗濯・理容・美容・浴場業、その他の生活関連サービス業（旅行業を除く。）、協同組合、サービス業（他に分類されないもの）（記号41及び記号44に該当するものを除く。）</v>
      </c>
      <c r="BJ45" s="389" t="s">
        <v>785</v>
      </c>
      <c r="BK45" s="249" t="s">
        <v>889</v>
      </c>
      <c r="BM45" s="389"/>
      <c r="BN45" s="249"/>
    </row>
    <row r="46" spans="2:66" ht="15" customHeight="1">
      <c r="D46" s="151" t="s">
        <v>1149</v>
      </c>
      <c r="E46" s="151" t="s">
        <v>1171</v>
      </c>
      <c r="BA46" s="275" t="str">
        <f t="shared" si="4"/>
        <v>08420 ： 畜舎</v>
      </c>
      <c r="BB46" s="341" t="s">
        <v>681</v>
      </c>
      <c r="BC46" s="341" t="s">
        <v>682</v>
      </c>
      <c r="BE46" s="119">
        <v>44</v>
      </c>
      <c r="BF46" s="27" t="s">
        <v>510</v>
      </c>
      <c r="BG46" s="27" t="s">
        <v>557</v>
      </c>
      <c r="BI46" s="275" t="str">
        <f t="shared" si="3"/>
        <v>46 ： 国家公務、地方公務</v>
      </c>
      <c r="BJ46" s="389" t="s">
        <v>786</v>
      </c>
      <c r="BK46" s="249" t="s">
        <v>787</v>
      </c>
      <c r="BM46" s="389"/>
      <c r="BN46" s="249"/>
    </row>
    <row r="47" spans="2:66" ht="15" customHeight="1">
      <c r="D47" s="151" t="s">
        <v>1150</v>
      </c>
      <c r="E47" s="151" t="s">
        <v>1155</v>
      </c>
      <c r="O47" s="151" t="s">
        <v>1160</v>
      </c>
      <c r="BA47" s="275" t="str">
        <f t="shared" si="4"/>
        <v>08430 ： 堆肥舎又は水産物の増殖場若しくは養殖場</v>
      </c>
      <c r="BB47" s="341" t="s">
        <v>683</v>
      </c>
      <c r="BC47" s="341" t="s">
        <v>684</v>
      </c>
      <c r="BE47" s="119">
        <v>45</v>
      </c>
      <c r="BF47" s="27" t="s">
        <v>511</v>
      </c>
      <c r="BG47" s="27" t="s">
        <v>558</v>
      </c>
      <c r="BI47" s="275" t="str">
        <f t="shared" si="3"/>
        <v>99 ： 他に分類されないもの</v>
      </c>
      <c r="BJ47" s="389" t="s">
        <v>788</v>
      </c>
      <c r="BK47" s="249" t="s">
        <v>789</v>
      </c>
    </row>
    <row r="48" spans="2:66" ht="15" customHeight="1">
      <c r="D48" s="151" t="s">
        <v>1152</v>
      </c>
      <c r="E48" s="151" t="s">
        <v>1151</v>
      </c>
      <c r="O48" s="151" t="s">
        <v>1159</v>
      </c>
      <c r="BA48" s="275" t="str">
        <f t="shared" si="4"/>
        <v>08438 ： 日用品の販売を主たる目的とする店舗</v>
      </c>
      <c r="BB48" s="341" t="s">
        <v>685</v>
      </c>
      <c r="BC48" s="341" t="s">
        <v>686</v>
      </c>
      <c r="BE48" s="119">
        <v>46</v>
      </c>
      <c r="BF48" s="27" t="s">
        <v>512</v>
      </c>
      <c r="BG48" s="27" t="s">
        <v>559</v>
      </c>
    </row>
    <row r="49" spans="3:59" ht="15" customHeight="1">
      <c r="BA49" s="275" t="str">
        <f t="shared" si="4"/>
        <v>08440 ： 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v>
      </c>
      <c r="BB49" s="341" t="s">
        <v>687</v>
      </c>
      <c r="BC49" s="341" t="s">
        <v>1222</v>
      </c>
      <c r="BE49" s="119">
        <v>47</v>
      </c>
      <c r="BF49" s="27" t="s">
        <v>513</v>
      </c>
      <c r="BG49" s="27" t="s">
        <v>560</v>
      </c>
    </row>
    <row r="50" spans="3:59" ht="15" customHeight="1">
      <c r="C50" s="151">
        <v>3</v>
      </c>
      <c r="D50" s="151" t="s">
        <v>1170</v>
      </c>
      <c r="AD50" s="387"/>
      <c r="BA50" s="275" t="str">
        <f t="shared" si="4"/>
        <v>08450 ： 飲食店（次項に掲げるもの並びに田園住居地域及びその周辺の地域で生産された農作物を材料とする料理の提供を主たる目的とするものを除く。）</v>
      </c>
      <c r="BB50" s="341" t="s">
        <v>688</v>
      </c>
      <c r="BC50" s="341" t="s">
        <v>1223</v>
      </c>
    </row>
    <row r="51" spans="3:59" ht="15" customHeight="1">
      <c r="D51" s="151" t="s">
        <v>1148</v>
      </c>
      <c r="E51" s="151" t="s">
        <v>1168</v>
      </c>
      <c r="BA51" s="275" t="str">
        <f t="shared" si="4"/>
        <v>08452 ： 食堂又は喫茶店</v>
      </c>
      <c r="BB51" s="341" t="s">
        <v>689</v>
      </c>
      <c r="BC51" s="341" t="s">
        <v>690</v>
      </c>
    </row>
    <row r="52" spans="3:59" ht="15" customHeight="1">
      <c r="D52" s="151" t="s">
        <v>1149</v>
      </c>
      <c r="E52" s="151" t="s">
        <v>1171</v>
      </c>
      <c r="BA52" s="275" t="str">
        <f t="shared" si="4"/>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B52" s="341" t="s">
        <v>691</v>
      </c>
      <c r="BC52" s="341" t="s">
        <v>905</v>
      </c>
    </row>
    <row r="53" spans="3:59" ht="15" customHeight="1">
      <c r="D53" s="151" t="s">
        <v>1150</v>
      </c>
      <c r="E53" s="151" t="s">
        <v>1155</v>
      </c>
      <c r="O53" s="151" t="s">
        <v>1160</v>
      </c>
      <c r="BA53" s="275" t="str">
        <f t="shared" si="4"/>
        <v>08458 ： 銀行の支店、損害保険代理店、宅地建物取引業を営む店舗そのたこれらに類するサービス業を営む店舗</v>
      </c>
      <c r="BB53" s="341" t="s">
        <v>692</v>
      </c>
      <c r="BC53" s="341" t="s">
        <v>693</v>
      </c>
    </row>
    <row r="54" spans="3:59" ht="15" customHeight="1">
      <c r="D54" s="151" t="s">
        <v>1152</v>
      </c>
      <c r="E54" s="151" t="s">
        <v>1151</v>
      </c>
      <c r="O54" s="151" t="s">
        <v>1159</v>
      </c>
      <c r="BA54" s="275" t="str">
        <f t="shared" si="4"/>
        <v>08460 ： 物品販売業を営む店舗以外の店舗（前２項に掲げるものを除く。）</v>
      </c>
      <c r="BB54" s="341" t="s">
        <v>694</v>
      </c>
      <c r="BC54" s="341" t="s">
        <v>903</v>
      </c>
    </row>
    <row r="55" spans="3:59" ht="15" customHeight="1">
      <c r="BA55" s="275" t="str">
        <f t="shared" si="4"/>
        <v>08470 ： 事務所</v>
      </c>
      <c r="BB55" s="341" t="s">
        <v>695</v>
      </c>
      <c r="BC55" s="341" t="s">
        <v>696</v>
      </c>
    </row>
    <row r="56" spans="3:59" ht="15" customHeight="1">
      <c r="BA56" s="275" t="str">
        <f t="shared" si="4"/>
        <v>08480 ： 映画スタジオ又はテレビスタジオ</v>
      </c>
      <c r="BB56" s="341" t="s">
        <v>697</v>
      </c>
      <c r="BC56" s="341" t="s">
        <v>698</v>
      </c>
    </row>
    <row r="57" spans="3:59" ht="15" customHeight="1">
      <c r="BA57" s="275" t="str">
        <f t="shared" si="4"/>
        <v>08490 ： 自動車車庫</v>
      </c>
      <c r="BB57" s="341" t="s">
        <v>699</v>
      </c>
      <c r="BC57" s="341" t="s">
        <v>700</v>
      </c>
    </row>
    <row r="58" spans="3:59" ht="15" customHeight="1">
      <c r="BA58" s="275" t="str">
        <f t="shared" si="4"/>
        <v>08500 ： 自転車駐車場</v>
      </c>
      <c r="BB58" s="341" t="s">
        <v>701</v>
      </c>
      <c r="BC58" s="341" t="s">
        <v>702</v>
      </c>
    </row>
    <row r="59" spans="3:59" ht="15" customHeight="1">
      <c r="BA59" s="275" t="str">
        <f t="shared" si="4"/>
        <v>08510 ： 倉庫業を営む倉庫</v>
      </c>
      <c r="BB59" s="341" t="s">
        <v>703</v>
      </c>
      <c r="BC59" s="341" t="s">
        <v>704</v>
      </c>
    </row>
    <row r="60" spans="3:59" ht="15" customHeight="1">
      <c r="BA60" s="275" t="str">
        <f t="shared" si="4"/>
        <v>08520 ： 倉庫業を営まない倉庫</v>
      </c>
      <c r="BB60" s="341" t="s">
        <v>705</v>
      </c>
      <c r="BC60" s="341" t="s">
        <v>706</v>
      </c>
    </row>
    <row r="61" spans="3:59" ht="15" customHeight="1">
      <c r="BA61" s="275" t="str">
        <f t="shared" si="4"/>
        <v>08530 ： 劇場、映画館又は演芸場</v>
      </c>
      <c r="BB61" s="341" t="s">
        <v>707</v>
      </c>
      <c r="BC61" s="341" t="s">
        <v>708</v>
      </c>
    </row>
    <row r="62" spans="3:59" ht="15" customHeight="1">
      <c r="BA62" s="275" t="str">
        <f t="shared" si="4"/>
        <v>08540 ： 観覧場</v>
      </c>
      <c r="BB62" s="341" t="s">
        <v>709</v>
      </c>
      <c r="BC62" s="341" t="s">
        <v>710</v>
      </c>
    </row>
    <row r="63" spans="3:59" ht="15" customHeight="1">
      <c r="BA63" s="275" t="str">
        <f t="shared" si="4"/>
        <v>08550 ： 公会堂又は集会場</v>
      </c>
      <c r="BB63" s="341" t="s">
        <v>711</v>
      </c>
      <c r="BC63" s="341" t="s">
        <v>712</v>
      </c>
    </row>
    <row r="64" spans="3:59" ht="15" customHeight="1">
      <c r="BA64" s="275" t="str">
        <f t="shared" si="4"/>
        <v>08560 ： 展示場</v>
      </c>
      <c r="BB64" s="341" t="s">
        <v>713</v>
      </c>
      <c r="BC64" s="341" t="s">
        <v>714</v>
      </c>
    </row>
    <row r="65" spans="53:55" ht="15" customHeight="1">
      <c r="BA65" s="275" t="str">
        <f t="shared" si="4"/>
        <v>08570 ： 料理店</v>
      </c>
      <c r="BB65" s="341" t="s">
        <v>715</v>
      </c>
      <c r="BC65" s="341" t="s">
        <v>716</v>
      </c>
    </row>
    <row r="66" spans="53:55" ht="15" customHeight="1">
      <c r="BA66" s="275" t="str">
        <f t="shared" si="4"/>
        <v>08580 ： キャバレー、カフェー、ナイトクラブ又はバー</v>
      </c>
      <c r="BB66" s="341" t="s">
        <v>717</v>
      </c>
      <c r="BC66" s="341" t="s">
        <v>718</v>
      </c>
    </row>
    <row r="67" spans="53:55" ht="15" customHeight="1">
      <c r="BA67" s="275" t="str">
        <f t="shared" si="4"/>
        <v>08590 ： ダンスホール</v>
      </c>
      <c r="BB67" s="341" t="s">
        <v>719</v>
      </c>
      <c r="BC67" s="341" t="s">
        <v>720</v>
      </c>
    </row>
    <row r="68" spans="53:55" ht="15" customHeight="1">
      <c r="BA68" s="275" t="str">
        <f t="shared" ref="BA68:BA74" si="5">BB68&amp;" ： "&amp;BC68</f>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B68" s="341" t="s">
        <v>721</v>
      </c>
      <c r="BC68" s="341" t="s">
        <v>904</v>
      </c>
    </row>
    <row r="69" spans="53:55" ht="15" customHeight="1">
      <c r="BA69" s="275" t="str">
        <f t="shared" si="5"/>
        <v>08610 ： 卸売市場</v>
      </c>
      <c r="BB69" s="341" t="s">
        <v>722</v>
      </c>
      <c r="BC69" s="341" t="s">
        <v>723</v>
      </c>
    </row>
    <row r="70" spans="53:55" ht="15" customHeight="1">
      <c r="BA70" s="275" t="str">
        <f t="shared" si="5"/>
        <v>08620 ： 火葬場又はと畜場、汚物処理場、ごみ焼却場その他の処理施設</v>
      </c>
      <c r="BB70" s="341" t="s">
        <v>724</v>
      </c>
      <c r="BC70" s="341" t="s">
        <v>725</v>
      </c>
    </row>
    <row r="71" spans="53:55" ht="15" customHeight="1">
      <c r="BA71" s="275" t="str">
        <f t="shared" si="5"/>
        <v>08630 ： 農作物の生産、出荷、処理又は貯蔵に供するもの</v>
      </c>
      <c r="BB71" s="344" t="s">
        <v>1224</v>
      </c>
      <c r="BC71" s="341" t="s">
        <v>1227</v>
      </c>
    </row>
    <row r="72" spans="53:55" ht="15" customHeight="1">
      <c r="BA72" s="275" t="str">
        <f t="shared" si="5"/>
        <v>08640 ： 農業の生産資材の貯蔵に供するもの</v>
      </c>
      <c r="BB72" s="344" t="s">
        <v>1225</v>
      </c>
      <c r="BC72" s="341" t="s">
        <v>1228</v>
      </c>
    </row>
    <row r="73" spans="53:55" ht="15" customHeight="1">
      <c r="BA73" s="275" t="str">
        <f t="shared" si="5"/>
        <v>08650 ： 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v>
      </c>
      <c r="BB73" s="344" t="s">
        <v>1226</v>
      </c>
      <c r="BC73" s="341" t="s">
        <v>1229</v>
      </c>
    </row>
    <row r="74" spans="53:55" ht="15" customHeight="1">
      <c r="BA74" s="275" t="str">
        <f t="shared" si="5"/>
        <v>08990 ： その他</v>
      </c>
      <c r="BB74" s="344" t="s">
        <v>1270</v>
      </c>
      <c r="BC74" s="341" t="s">
        <v>726</v>
      </c>
    </row>
    <row r="75" spans="53:55" ht="15" customHeight="1"/>
    <row r="76" spans="53:55" ht="15" customHeight="1"/>
    <row r="77" spans="53:55" ht="15" customHeight="1"/>
    <row r="78" spans="53:55" ht="15" customHeight="1"/>
    <row r="79" spans="53:55" ht="15" customHeight="1"/>
    <row r="80" spans="53: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sheetData>
  <sheetProtection algorithmName="SHA-512" hashValue="+4P1WcGA36lLr0Y8OVLlrElts3N5mB+0JNptjoz9NSTMJkJ/RwOVszW3MNWe5Zv0vtgr7G1/o37ipMZxhEchKQ==" saltValue="2zrRDZys3rEUSUrc8yF+4Q==" spinCount="100000" sheet="1" objects="1" scenarios="1"/>
  <protectedRanges>
    <protectedRange sqref="K30:AI34 K8:AI13 K18:AI26" name="範囲1"/>
  </protectedRanges>
  <mergeCells count="4">
    <mergeCell ref="BA1:BC1"/>
    <mergeCell ref="BE1:BG1"/>
    <mergeCell ref="BI1:BK1"/>
    <mergeCell ref="BM1:BT1"/>
  </mergeCells>
  <phoneticPr fontId="2"/>
  <dataValidations count="5">
    <dataValidation type="textLength" imeMode="halfAlpha" allowBlank="1" showInputMessage="1" showErrorMessage="1" sqref="K26:AI26 K13:AI13 K34:AI34" xr:uid="{00000000-0002-0000-0000-000000000000}">
      <formula1>1</formula1>
      <formula2>15</formula2>
    </dataValidation>
    <dataValidation imeMode="halfAlpha" allowBlank="1" showInputMessage="1" showErrorMessage="1" sqref="K10:AI11 K32:AI32 K20:AI24" xr:uid="{00000000-0002-0000-0000-000001000000}"/>
    <dataValidation imeMode="off" allowBlank="1" showInputMessage="1" showErrorMessage="1" sqref="H20:I24 H34:I34 H32:I32 H13:I13 H10:I11 H26:I26" xr:uid="{00000000-0002-0000-0000-000002000000}"/>
    <dataValidation imeMode="halfKatakana" allowBlank="1" showInputMessage="1" showErrorMessage="1" sqref="H8:I8 H30:I30 H18:I18 K8:AI8 K18:AI18 K30:AI30" xr:uid="{00000000-0002-0000-0000-000003000000}"/>
    <dataValidation imeMode="hiragana" allowBlank="1" showInputMessage="1" showErrorMessage="1" sqref="H12:I12 H31:I31 H33:I33 H9:I9 H19:I19 H25:I25 BE4 BE6 BE10 BE8 BE12 BE14 BE16 BE18 BE20 BE22 BE24 BE26 BE28 BE30 BE32 BE34 BE36 BE38 BE40 BE42 BE44 BE46 BE48" xr:uid="{00000000-0002-0000-0000-000004000000}"/>
  </dataValidations>
  <printOptions horizontalCentered="1"/>
  <pageMargins left="0.78740157480314965" right="0.19685039370078741" top="0.39370078740157483" bottom="0.39370078740157483" header="0" footer="0"/>
  <pageSetup paperSize="9" scale="92" orientation="portrait" blackAndWhite="1" r:id="rId1"/>
  <headerFooter alignWithMargins="0">
    <oddFooter>&amp;L&amp;9㈱北関東建築検査機構&amp;C&amp;"ＭＳ Ｐ明朝,標準"&amp;9NKBI-13enter Ver.18.1&amp;R&amp;"ＭＳ Ｐ明朝,標準"&amp;9(R040401）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W113"/>
  <sheetViews>
    <sheetView view="pageBreakPreview" zoomScaleNormal="100" zoomScaleSheetLayoutView="100" workbookViewId="0">
      <selection sqref="A1:AI2"/>
    </sheetView>
  </sheetViews>
  <sheetFormatPr defaultColWidth="2.6640625" defaultRowHeight="13.2"/>
  <cols>
    <col min="1" max="33" width="2.6640625" style="27" customWidth="1"/>
    <col min="34" max="36" width="2.6640625" style="27"/>
    <col min="37" max="37" width="2.6640625" style="27" customWidth="1"/>
    <col min="38" max="64" width="5.77734375" style="27" customWidth="1"/>
    <col min="65" max="213" width="5.6640625" style="27" customWidth="1"/>
    <col min="214" max="16384" width="2.6640625" style="27"/>
  </cols>
  <sheetData>
    <row r="1" spans="1:38" ht="13.5" customHeight="1">
      <c r="A1" s="855" t="s">
        <v>291</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row>
    <row r="2" spans="1:38" ht="13.5" customHeight="1">
      <c r="A2" s="855"/>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L2" s="27" t="s">
        <v>1248</v>
      </c>
    </row>
    <row r="3" spans="1:38">
      <c r="B3" s="27" t="s">
        <v>292</v>
      </c>
    </row>
    <row r="4" spans="1:38" ht="6.7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row>
    <row r="5" spans="1:38" ht="6.75"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row>
    <row r="6" spans="1:38">
      <c r="A6" s="27" t="s">
        <v>276</v>
      </c>
      <c r="F6" s="133"/>
      <c r="G6" s="133"/>
      <c r="H6" s="133"/>
      <c r="L6" s="819">
        <v>1</v>
      </c>
      <c r="M6" s="819"/>
      <c r="N6" s="819"/>
    </row>
    <row r="7" spans="1:38" ht="6.7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row>
    <row r="8" spans="1:38" ht="6.7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row>
    <row r="9" spans="1:38">
      <c r="A9" s="27" t="s">
        <v>293</v>
      </c>
      <c r="F9" s="133"/>
      <c r="G9" s="133"/>
      <c r="H9" s="133"/>
      <c r="L9" s="819" t="s">
        <v>1408</v>
      </c>
      <c r="M9" s="819"/>
      <c r="N9" s="819"/>
    </row>
    <row r="10" spans="1:38" ht="6.7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row>
    <row r="11" spans="1:38" ht="6.7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392"/>
      <c r="AH11" s="392"/>
      <c r="AI11" s="392"/>
    </row>
    <row r="12" spans="1:38">
      <c r="A12" s="27" t="s">
        <v>294</v>
      </c>
      <c r="L12" s="885"/>
      <c r="M12" s="885"/>
      <c r="N12" s="885"/>
      <c r="O12" s="27" t="s">
        <v>139</v>
      </c>
    </row>
    <row r="13" spans="1:38" ht="6.75" customHeight="1">
      <c r="A13" s="108"/>
      <c r="B13" s="108"/>
      <c r="C13" s="108"/>
      <c r="D13" s="108"/>
      <c r="E13" s="108"/>
      <c r="F13" s="108"/>
      <c r="G13" s="108"/>
      <c r="H13" s="108"/>
      <c r="I13" s="108"/>
      <c r="J13" s="108"/>
      <c r="K13" s="108"/>
      <c r="L13" s="393"/>
      <c r="M13" s="393"/>
      <c r="N13" s="393"/>
      <c r="O13" s="108"/>
      <c r="P13" s="108"/>
      <c r="Q13" s="108"/>
      <c r="R13" s="108"/>
      <c r="S13" s="108"/>
      <c r="T13" s="108"/>
      <c r="U13" s="108"/>
      <c r="V13" s="108"/>
      <c r="W13" s="108"/>
      <c r="X13" s="108"/>
      <c r="Y13" s="108"/>
      <c r="Z13" s="108"/>
      <c r="AA13" s="108"/>
      <c r="AB13" s="108"/>
      <c r="AC13" s="108"/>
      <c r="AD13" s="108"/>
      <c r="AE13" s="108"/>
      <c r="AF13" s="108"/>
      <c r="AG13" s="108"/>
      <c r="AH13" s="108"/>
      <c r="AI13" s="108"/>
    </row>
    <row r="14" spans="1:38" ht="6.75" customHeight="1">
      <c r="A14" s="120"/>
      <c r="B14" s="120"/>
      <c r="C14" s="120"/>
      <c r="D14" s="120"/>
      <c r="E14" s="120"/>
      <c r="F14" s="120"/>
      <c r="G14" s="120"/>
      <c r="H14" s="120"/>
      <c r="I14" s="120"/>
      <c r="J14" s="120"/>
      <c r="K14" s="120"/>
      <c r="L14" s="394"/>
      <c r="M14" s="394"/>
      <c r="N14" s="394"/>
      <c r="O14" s="120"/>
      <c r="P14" s="120"/>
      <c r="Q14" s="120"/>
      <c r="R14" s="120"/>
      <c r="S14" s="120"/>
      <c r="T14" s="120"/>
      <c r="U14" s="120"/>
      <c r="V14" s="120"/>
      <c r="W14" s="120"/>
      <c r="X14" s="120"/>
      <c r="Y14" s="120"/>
      <c r="Z14" s="120"/>
      <c r="AA14" s="120"/>
      <c r="AB14" s="120"/>
      <c r="AC14" s="120"/>
      <c r="AD14" s="120"/>
      <c r="AE14" s="120"/>
      <c r="AF14" s="120"/>
      <c r="AG14" s="120"/>
      <c r="AH14" s="120"/>
      <c r="AI14" s="120"/>
    </row>
    <row r="15" spans="1:38">
      <c r="A15" s="27" t="s">
        <v>295</v>
      </c>
      <c r="L15" s="885"/>
      <c r="M15" s="885"/>
      <c r="N15" s="885"/>
      <c r="O15" s="27" t="s">
        <v>139</v>
      </c>
    </row>
    <row r="16" spans="1:38" ht="6.75" customHeight="1">
      <c r="A16" s="108"/>
      <c r="B16" s="108"/>
      <c r="C16" s="108"/>
      <c r="D16" s="108"/>
      <c r="E16" s="108"/>
      <c r="F16" s="108"/>
      <c r="G16" s="108"/>
      <c r="H16" s="108"/>
      <c r="I16" s="108"/>
      <c r="J16" s="108"/>
      <c r="K16" s="108"/>
      <c r="L16" s="393"/>
      <c r="M16" s="393"/>
      <c r="N16" s="393"/>
      <c r="O16" s="108"/>
      <c r="P16" s="108"/>
      <c r="Q16" s="108"/>
      <c r="R16" s="108"/>
      <c r="S16" s="108"/>
      <c r="T16" s="108"/>
      <c r="U16" s="108"/>
      <c r="V16" s="108"/>
      <c r="W16" s="108"/>
      <c r="X16" s="108"/>
      <c r="Y16" s="108"/>
      <c r="Z16" s="108"/>
      <c r="AA16" s="108"/>
      <c r="AB16" s="108"/>
      <c r="AC16" s="108"/>
      <c r="AD16" s="108"/>
      <c r="AE16" s="108"/>
      <c r="AF16" s="108"/>
      <c r="AG16" s="108"/>
      <c r="AH16" s="108"/>
      <c r="AI16" s="108"/>
    </row>
    <row r="17" spans="1:62" ht="6.75" customHeight="1">
      <c r="A17" s="120"/>
      <c r="B17" s="120"/>
      <c r="C17" s="120"/>
      <c r="D17" s="120"/>
      <c r="E17" s="120"/>
      <c r="F17" s="120"/>
      <c r="G17" s="120"/>
      <c r="H17" s="120"/>
      <c r="I17" s="120"/>
      <c r="J17" s="120"/>
      <c r="K17" s="120"/>
      <c r="L17" s="394"/>
      <c r="M17" s="394"/>
      <c r="N17" s="394"/>
      <c r="O17" s="120"/>
      <c r="P17" s="120"/>
      <c r="Q17" s="120"/>
      <c r="R17" s="120"/>
      <c r="S17" s="120"/>
      <c r="T17" s="120"/>
      <c r="U17" s="120"/>
      <c r="V17" s="120"/>
      <c r="W17" s="120"/>
      <c r="X17" s="120"/>
      <c r="Y17" s="120"/>
      <c r="Z17" s="120"/>
      <c r="AA17" s="120"/>
      <c r="AB17" s="120"/>
      <c r="AC17" s="120"/>
      <c r="AD17" s="120"/>
      <c r="AE17" s="120"/>
      <c r="AF17" s="120"/>
      <c r="AG17" s="120"/>
      <c r="AH17" s="120"/>
      <c r="AI17" s="120"/>
    </row>
    <row r="18" spans="1:62">
      <c r="A18" s="27" t="s">
        <v>296</v>
      </c>
      <c r="L18" s="885"/>
      <c r="M18" s="885"/>
      <c r="N18" s="885"/>
      <c r="O18" s="27" t="s">
        <v>139</v>
      </c>
    </row>
    <row r="19" spans="1:62" ht="6.75" customHeight="1">
      <c r="A19" s="108"/>
      <c r="B19" s="108"/>
      <c r="C19" s="108"/>
      <c r="D19" s="108"/>
      <c r="E19" s="108"/>
      <c r="F19" s="108"/>
      <c r="G19" s="108"/>
      <c r="H19" s="108"/>
      <c r="I19" s="108"/>
      <c r="J19" s="108"/>
      <c r="K19" s="108"/>
      <c r="L19" s="393"/>
      <c r="M19" s="393"/>
      <c r="N19" s="393"/>
      <c r="O19" s="108"/>
      <c r="P19" s="108"/>
      <c r="Q19" s="108"/>
      <c r="R19" s="108"/>
      <c r="S19" s="108"/>
      <c r="T19" s="108"/>
      <c r="U19" s="108"/>
      <c r="V19" s="108"/>
      <c r="W19" s="108"/>
      <c r="X19" s="108"/>
      <c r="Y19" s="108"/>
      <c r="Z19" s="108"/>
      <c r="AA19" s="108"/>
      <c r="AB19" s="108"/>
      <c r="AC19" s="108"/>
      <c r="AD19" s="108"/>
      <c r="AE19" s="108"/>
      <c r="AF19" s="108"/>
      <c r="AG19" s="108"/>
      <c r="AH19" s="108"/>
      <c r="AI19" s="108"/>
    </row>
    <row r="20" spans="1:62" ht="6.75" customHeight="1">
      <c r="A20" s="120"/>
      <c r="B20" s="120"/>
      <c r="C20" s="120"/>
      <c r="D20" s="120"/>
      <c r="E20" s="120"/>
      <c r="F20" s="120"/>
      <c r="G20" s="120"/>
      <c r="H20" s="120"/>
      <c r="I20" s="120"/>
      <c r="J20" s="120"/>
      <c r="K20" s="120"/>
      <c r="L20" s="394"/>
      <c r="M20" s="394"/>
      <c r="N20" s="394"/>
      <c r="O20" s="120"/>
      <c r="P20" s="120"/>
      <c r="Q20" s="120"/>
      <c r="R20" s="120"/>
      <c r="S20" s="120"/>
      <c r="T20" s="120"/>
      <c r="U20" s="120"/>
      <c r="V20" s="120"/>
      <c r="W20" s="120"/>
      <c r="X20" s="120"/>
      <c r="Y20" s="120"/>
      <c r="Z20" s="120"/>
      <c r="AA20" s="120"/>
      <c r="AB20" s="120"/>
      <c r="AC20" s="120"/>
      <c r="AD20" s="120"/>
      <c r="AE20" s="120"/>
      <c r="AF20" s="120"/>
      <c r="AG20" s="120"/>
      <c r="AH20" s="120"/>
      <c r="AI20" s="120"/>
    </row>
    <row r="21" spans="1:62">
      <c r="A21" s="27" t="s">
        <v>851</v>
      </c>
      <c r="L21" s="215"/>
      <c r="M21" s="215"/>
      <c r="N21" s="215"/>
    </row>
    <row r="22" spans="1:62">
      <c r="C22" s="27" t="s">
        <v>852</v>
      </c>
      <c r="L22" s="885"/>
      <c r="M22" s="885"/>
      <c r="N22" s="885"/>
      <c r="O22" s="27" t="s">
        <v>139</v>
      </c>
    </row>
    <row r="23" spans="1:62">
      <c r="C23" s="27" t="s">
        <v>853</v>
      </c>
      <c r="L23" s="214"/>
      <c r="M23" s="214"/>
      <c r="N23" s="214"/>
      <c r="W23" s="126" t="s">
        <v>17</v>
      </c>
      <c r="X23" s="27" t="s">
        <v>287</v>
      </c>
      <c r="Z23" s="126" t="s">
        <v>17</v>
      </c>
      <c r="AA23" s="27" t="s">
        <v>288</v>
      </c>
    </row>
    <row r="24" spans="1:62" ht="6.7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row>
    <row r="25" spans="1:62" ht="6.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row>
    <row r="26" spans="1:62">
      <c r="A26" s="27" t="s">
        <v>297</v>
      </c>
      <c r="AL26" s="127" t="s">
        <v>790</v>
      </c>
    </row>
    <row r="27" spans="1:62">
      <c r="F27" s="122" t="s">
        <v>13</v>
      </c>
      <c r="G27" s="27" t="s">
        <v>298</v>
      </c>
      <c r="K27" s="27" t="s">
        <v>16</v>
      </c>
      <c r="L27" s="122" t="s">
        <v>13</v>
      </c>
      <c r="M27" s="27" t="s">
        <v>299</v>
      </c>
      <c r="X27" s="27" t="s">
        <v>16</v>
      </c>
      <c r="Y27" s="122" t="s">
        <v>13</v>
      </c>
      <c r="Z27" s="27" t="s">
        <v>300</v>
      </c>
      <c r="AE27" s="27" t="s">
        <v>16</v>
      </c>
      <c r="AK27" s="127"/>
    </row>
    <row r="28" spans="1:62">
      <c r="C28" s="27" t="s">
        <v>163</v>
      </c>
      <c r="F28" s="122" t="s">
        <v>13</v>
      </c>
      <c r="G28" s="883" t="str">
        <f>IF(AL28="","",VLOOKUP($AL28,利用方法!$BA$2:$BC$74,2))</f>
        <v/>
      </c>
      <c r="H28" s="883"/>
      <c r="I28" s="883"/>
      <c r="J28" s="883"/>
      <c r="K28" s="27" t="s">
        <v>16</v>
      </c>
      <c r="L28" s="122" t="s">
        <v>13</v>
      </c>
      <c r="M28" s="882"/>
      <c r="N28" s="882"/>
      <c r="O28" s="882"/>
      <c r="P28" s="882"/>
      <c r="Q28" s="882"/>
      <c r="R28" s="882"/>
      <c r="S28" s="882"/>
      <c r="T28" s="882"/>
      <c r="U28" s="882"/>
      <c r="V28" s="882"/>
      <c r="W28" s="882"/>
      <c r="X28" s="27" t="s">
        <v>16</v>
      </c>
      <c r="Y28" s="122" t="s">
        <v>13</v>
      </c>
      <c r="Z28" s="884"/>
      <c r="AA28" s="884"/>
      <c r="AB28" s="884"/>
      <c r="AC28" s="884"/>
      <c r="AD28" s="884"/>
      <c r="AE28" s="27" t="s">
        <v>16</v>
      </c>
      <c r="AF28" s="27" t="s">
        <v>96</v>
      </c>
      <c r="AL28" s="881"/>
      <c r="AM28" s="881"/>
      <c r="AN28" s="881"/>
      <c r="AO28" s="881"/>
      <c r="AP28" s="881"/>
      <c r="AQ28" s="881"/>
      <c r="AR28" s="881"/>
      <c r="AS28" s="881"/>
      <c r="AT28" s="881"/>
      <c r="AU28" s="881"/>
      <c r="AV28" s="881"/>
      <c r="AW28" s="497"/>
      <c r="AX28" s="497"/>
      <c r="AY28" s="497"/>
      <c r="AZ28" s="497"/>
      <c r="BA28" s="497"/>
      <c r="BG28" s="275"/>
      <c r="BH28" s="342"/>
      <c r="BI28" s="341"/>
    </row>
    <row r="29" spans="1:62">
      <c r="C29" s="27" t="s">
        <v>164</v>
      </c>
      <c r="F29" s="122" t="s">
        <v>13</v>
      </c>
      <c r="G29" s="883" t="str">
        <f>IF(AL29="","",VLOOKUP($AL29,利用方法!$BA$2:$BC$74,2))</f>
        <v/>
      </c>
      <c r="H29" s="883"/>
      <c r="I29" s="883"/>
      <c r="J29" s="883"/>
      <c r="K29" s="27" t="s">
        <v>16</v>
      </c>
      <c r="L29" s="122" t="s">
        <v>13</v>
      </c>
      <c r="M29" s="882"/>
      <c r="N29" s="882"/>
      <c r="O29" s="882"/>
      <c r="P29" s="882"/>
      <c r="Q29" s="882"/>
      <c r="R29" s="882"/>
      <c r="S29" s="882"/>
      <c r="T29" s="882"/>
      <c r="U29" s="882"/>
      <c r="V29" s="882"/>
      <c r="W29" s="882"/>
      <c r="X29" s="27" t="s">
        <v>16</v>
      </c>
      <c r="Y29" s="122" t="s">
        <v>13</v>
      </c>
      <c r="Z29" s="884"/>
      <c r="AA29" s="884"/>
      <c r="AB29" s="884"/>
      <c r="AC29" s="884"/>
      <c r="AD29" s="884"/>
      <c r="AE29" s="27" t="s">
        <v>16</v>
      </c>
      <c r="AF29" s="27" t="s">
        <v>96</v>
      </c>
      <c r="AL29" s="881"/>
      <c r="AM29" s="881"/>
      <c r="AN29" s="881"/>
      <c r="AO29" s="881"/>
      <c r="AP29" s="881"/>
      <c r="AQ29" s="881"/>
      <c r="AR29" s="881"/>
      <c r="AS29" s="881"/>
      <c r="AT29" s="881"/>
      <c r="AU29" s="881"/>
      <c r="AV29" s="881"/>
      <c r="AW29" s="497"/>
      <c r="AX29" s="497"/>
      <c r="AY29" s="497"/>
      <c r="AZ29" s="497"/>
      <c r="BA29" s="497"/>
      <c r="BG29" s="275"/>
      <c r="BH29" s="341"/>
      <c r="BI29" s="341"/>
    </row>
    <row r="30" spans="1:62">
      <c r="C30" s="27" t="s">
        <v>165</v>
      </c>
      <c r="F30" s="122" t="s">
        <v>13</v>
      </c>
      <c r="G30" s="883" t="str">
        <f>IF(AL30="","",VLOOKUP($AL30,利用方法!$BA$2:$BC$74,2))</f>
        <v/>
      </c>
      <c r="H30" s="883"/>
      <c r="I30" s="883"/>
      <c r="J30" s="883"/>
      <c r="K30" s="27" t="s">
        <v>16</v>
      </c>
      <c r="L30" s="122" t="s">
        <v>13</v>
      </c>
      <c r="M30" s="882"/>
      <c r="N30" s="882"/>
      <c r="O30" s="882"/>
      <c r="P30" s="882"/>
      <c r="Q30" s="882"/>
      <c r="R30" s="882"/>
      <c r="S30" s="882"/>
      <c r="T30" s="882"/>
      <c r="U30" s="882"/>
      <c r="V30" s="882"/>
      <c r="W30" s="882"/>
      <c r="X30" s="27" t="s">
        <v>16</v>
      </c>
      <c r="Y30" s="122" t="s">
        <v>13</v>
      </c>
      <c r="Z30" s="884"/>
      <c r="AA30" s="884"/>
      <c r="AB30" s="884"/>
      <c r="AC30" s="884"/>
      <c r="AD30" s="884"/>
      <c r="AE30" s="27" t="s">
        <v>16</v>
      </c>
      <c r="AF30" s="27" t="s">
        <v>96</v>
      </c>
      <c r="AL30" s="881"/>
      <c r="AM30" s="881"/>
      <c r="AN30" s="881"/>
      <c r="AO30" s="881"/>
      <c r="AP30" s="881"/>
      <c r="AQ30" s="881"/>
      <c r="AR30" s="881"/>
      <c r="AS30" s="881"/>
      <c r="AT30" s="881"/>
      <c r="AU30" s="881"/>
      <c r="AV30" s="881"/>
      <c r="AW30" s="497"/>
      <c r="AX30" s="497"/>
      <c r="AY30" s="497"/>
      <c r="AZ30" s="497"/>
      <c r="BA30" s="497"/>
      <c r="BG30" s="275"/>
      <c r="BH30" s="341"/>
      <c r="BI30" s="341"/>
    </row>
    <row r="31" spans="1:62">
      <c r="C31" s="27" t="s">
        <v>166</v>
      </c>
      <c r="F31" s="122" t="s">
        <v>13</v>
      </c>
      <c r="G31" s="883" t="str">
        <f>IF(AL31="","",VLOOKUP($AL31,利用方法!$BA$2:$BC$74,2))</f>
        <v/>
      </c>
      <c r="H31" s="883"/>
      <c r="I31" s="883"/>
      <c r="J31" s="883"/>
      <c r="K31" s="27" t="s">
        <v>16</v>
      </c>
      <c r="L31" s="122" t="s">
        <v>13</v>
      </c>
      <c r="M31" s="882"/>
      <c r="N31" s="882"/>
      <c r="O31" s="882"/>
      <c r="P31" s="882"/>
      <c r="Q31" s="882"/>
      <c r="R31" s="882"/>
      <c r="S31" s="882"/>
      <c r="T31" s="882"/>
      <c r="U31" s="882"/>
      <c r="V31" s="882"/>
      <c r="W31" s="882"/>
      <c r="X31" s="27" t="s">
        <v>16</v>
      </c>
      <c r="Y31" s="122" t="s">
        <v>13</v>
      </c>
      <c r="Z31" s="884"/>
      <c r="AA31" s="884"/>
      <c r="AB31" s="884"/>
      <c r="AC31" s="884"/>
      <c r="AD31" s="884"/>
      <c r="AE31" s="27" t="s">
        <v>16</v>
      </c>
      <c r="AF31" s="27" t="s">
        <v>96</v>
      </c>
      <c r="AL31" s="881"/>
      <c r="AM31" s="881"/>
      <c r="AN31" s="881"/>
      <c r="AO31" s="881"/>
      <c r="AP31" s="881"/>
      <c r="AQ31" s="881"/>
      <c r="AR31" s="881"/>
      <c r="AS31" s="881"/>
      <c r="AT31" s="881"/>
      <c r="AU31" s="881"/>
      <c r="AV31" s="881"/>
      <c r="AW31" s="497"/>
      <c r="AX31" s="497"/>
      <c r="AY31" s="497"/>
      <c r="AZ31" s="497"/>
      <c r="BA31" s="497"/>
      <c r="BG31" s="275"/>
      <c r="BH31" s="341"/>
      <c r="BI31" s="341"/>
      <c r="BJ31" s="216"/>
    </row>
    <row r="32" spans="1:62">
      <c r="C32" s="27" t="s">
        <v>167</v>
      </c>
      <c r="F32" s="122" t="s">
        <v>13</v>
      </c>
      <c r="G32" s="883" t="str">
        <f>IF(AL32="","",VLOOKUP($AL32,利用方法!$BA$2:$BC$74,2))</f>
        <v/>
      </c>
      <c r="H32" s="883"/>
      <c r="I32" s="883"/>
      <c r="J32" s="883"/>
      <c r="K32" s="27" t="s">
        <v>16</v>
      </c>
      <c r="L32" s="122" t="s">
        <v>13</v>
      </c>
      <c r="M32" s="882"/>
      <c r="N32" s="882"/>
      <c r="O32" s="882"/>
      <c r="P32" s="882"/>
      <c r="Q32" s="882"/>
      <c r="R32" s="882"/>
      <c r="S32" s="882"/>
      <c r="T32" s="882"/>
      <c r="U32" s="882"/>
      <c r="V32" s="882"/>
      <c r="W32" s="882"/>
      <c r="X32" s="27" t="s">
        <v>16</v>
      </c>
      <c r="Y32" s="122" t="s">
        <v>13</v>
      </c>
      <c r="Z32" s="884"/>
      <c r="AA32" s="884"/>
      <c r="AB32" s="884"/>
      <c r="AC32" s="884"/>
      <c r="AD32" s="884"/>
      <c r="AE32" s="27" t="s">
        <v>16</v>
      </c>
      <c r="AF32" s="27" t="s">
        <v>96</v>
      </c>
      <c r="AL32" s="881"/>
      <c r="AM32" s="881"/>
      <c r="AN32" s="881"/>
      <c r="AO32" s="881"/>
      <c r="AP32" s="881"/>
      <c r="AQ32" s="881"/>
      <c r="AR32" s="881"/>
      <c r="AS32" s="881"/>
      <c r="AT32" s="881"/>
      <c r="AU32" s="881"/>
      <c r="AV32" s="881"/>
      <c r="AW32" s="497"/>
      <c r="AX32" s="497"/>
      <c r="AY32" s="497"/>
      <c r="AZ32" s="497"/>
      <c r="BA32" s="497"/>
      <c r="BG32" s="275"/>
      <c r="BH32" s="341"/>
      <c r="BI32" s="341"/>
      <c r="BJ32" s="216"/>
    </row>
    <row r="33" spans="1:95">
      <c r="C33" s="27" t="s">
        <v>168</v>
      </c>
      <c r="F33" s="122" t="s">
        <v>13</v>
      </c>
      <c r="G33" s="883" t="str">
        <f>IF(AL33="","",VLOOKUP($AL33,利用方法!$BA$2:$BC$74,2))</f>
        <v/>
      </c>
      <c r="H33" s="883"/>
      <c r="I33" s="883"/>
      <c r="J33" s="883"/>
      <c r="K33" s="27" t="s">
        <v>16</v>
      </c>
      <c r="L33" s="122" t="s">
        <v>13</v>
      </c>
      <c r="M33" s="882"/>
      <c r="N33" s="882"/>
      <c r="O33" s="882"/>
      <c r="P33" s="882"/>
      <c r="Q33" s="882"/>
      <c r="R33" s="882"/>
      <c r="S33" s="882"/>
      <c r="T33" s="882"/>
      <c r="U33" s="882"/>
      <c r="V33" s="882"/>
      <c r="W33" s="882"/>
      <c r="X33" s="27" t="s">
        <v>16</v>
      </c>
      <c r="Y33" s="122" t="s">
        <v>13</v>
      </c>
      <c r="Z33" s="884"/>
      <c r="AA33" s="884"/>
      <c r="AB33" s="884"/>
      <c r="AC33" s="884"/>
      <c r="AD33" s="884"/>
      <c r="AE33" s="27" t="s">
        <v>16</v>
      </c>
      <c r="AF33" s="27" t="s">
        <v>96</v>
      </c>
      <c r="AL33" s="881"/>
      <c r="AM33" s="881"/>
      <c r="AN33" s="881"/>
      <c r="AO33" s="881"/>
      <c r="AP33" s="881"/>
      <c r="AQ33" s="881"/>
      <c r="AR33" s="881"/>
      <c r="AS33" s="881"/>
      <c r="AT33" s="881"/>
      <c r="AU33" s="881"/>
      <c r="AV33" s="881"/>
      <c r="AW33" s="497"/>
      <c r="AX33" s="497"/>
      <c r="AY33" s="497"/>
      <c r="AZ33" s="497"/>
      <c r="BA33" s="497"/>
      <c r="BG33" s="275"/>
      <c r="BH33" s="341"/>
      <c r="BI33" s="341"/>
      <c r="BJ33" s="216"/>
    </row>
    <row r="34" spans="1:95" ht="6.7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BG34" s="275"/>
      <c r="BH34" s="341"/>
      <c r="BI34" s="341"/>
      <c r="BJ34" s="216"/>
    </row>
    <row r="35" spans="1:95" ht="6.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BG35" s="275"/>
      <c r="BH35" s="341"/>
      <c r="BI35" s="341"/>
      <c r="BJ35" s="216"/>
    </row>
    <row r="36" spans="1:95" ht="13.5" customHeight="1">
      <c r="A36" s="27" t="s">
        <v>301</v>
      </c>
      <c r="AL36" s="27" t="s">
        <v>865</v>
      </c>
      <c r="AO36" s="229" t="str">
        <f>SUM(Z28:AD33)&amp;"㎡"</f>
        <v>0㎡</v>
      </c>
      <c r="BG36" s="275"/>
      <c r="BH36" s="341"/>
      <c r="BI36" s="341"/>
      <c r="BJ36" s="216"/>
    </row>
    <row r="37" spans="1:95" ht="13.5" customHeight="1">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L37" s="27" t="s">
        <v>866</v>
      </c>
      <c r="BG37" s="275"/>
      <c r="BH37" s="341"/>
      <c r="BI37" s="341"/>
      <c r="BJ37" s="216"/>
    </row>
    <row r="38" spans="1:95" ht="13.5" customHeight="1">
      <c r="G38" s="886"/>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BG38" s="275"/>
      <c r="BH38" s="341"/>
      <c r="BI38" s="341"/>
      <c r="BJ38" s="216"/>
    </row>
    <row r="39" spans="1:95">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K39" s="132"/>
      <c r="AL39" s="132"/>
      <c r="AM39" s="132"/>
      <c r="BG39" s="275"/>
      <c r="BH39" s="341"/>
      <c r="BI39" s="341"/>
      <c r="BJ39" s="216"/>
    </row>
    <row r="40" spans="1:95" ht="6.7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BG40" s="275"/>
      <c r="BH40" s="341"/>
      <c r="BI40" s="341"/>
      <c r="BJ40" s="216"/>
    </row>
    <row r="41" spans="1:95" ht="6.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BG41" s="275"/>
      <c r="BH41" s="344"/>
      <c r="BI41" s="341"/>
      <c r="BJ41" s="216"/>
    </row>
    <row r="42" spans="1:95">
      <c r="A42" s="27" t="s">
        <v>302</v>
      </c>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BG42" s="275"/>
      <c r="BH42" s="341"/>
      <c r="BI42" s="341"/>
      <c r="BJ42" s="216"/>
    </row>
    <row r="43" spans="1:95">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BG43" s="275"/>
      <c r="BH43" s="341"/>
      <c r="BI43" s="341"/>
      <c r="BJ43" s="216"/>
    </row>
    <row r="44" spans="1:95">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BG44" s="275"/>
      <c r="BH44" s="341"/>
      <c r="BI44" s="341"/>
      <c r="BJ44" s="216"/>
    </row>
    <row r="45" spans="1:95">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BG45" s="275"/>
      <c r="BH45" s="341"/>
      <c r="BI45" s="341"/>
      <c r="BJ45" s="216"/>
    </row>
    <row r="46" spans="1:95" ht="6.7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BG46" s="275"/>
      <c r="BH46" s="341"/>
      <c r="BI46" s="341"/>
      <c r="BJ46" s="216"/>
    </row>
    <row r="47" spans="1:95" ht="6.75" customHeight="1">
      <c r="BG47" s="275"/>
      <c r="BH47" s="341"/>
      <c r="BI47" s="341"/>
      <c r="BJ47" s="216"/>
      <c r="CO47" s="208"/>
      <c r="CP47" s="175"/>
      <c r="CQ47" s="208"/>
    </row>
    <row r="48" spans="1:95" ht="13.5" customHeight="1">
      <c r="BG48" s="275"/>
      <c r="BH48" s="341"/>
      <c r="BI48" s="341"/>
      <c r="BJ48" s="216"/>
      <c r="CO48" s="208"/>
      <c r="CP48" s="208"/>
      <c r="CQ48" s="208"/>
    </row>
    <row r="49" spans="6:231" ht="13.5" customHeight="1">
      <c r="BG49" s="275"/>
      <c r="BH49" s="341"/>
      <c r="BI49" s="341"/>
      <c r="BJ49" s="216"/>
      <c r="CO49" s="208"/>
      <c r="CP49" s="208"/>
      <c r="CQ49" s="208"/>
    </row>
    <row r="50" spans="6:231" ht="13.5" customHeight="1">
      <c r="BG50" s="275"/>
      <c r="BH50" s="341"/>
      <c r="BI50" s="341"/>
      <c r="BJ50" s="216"/>
      <c r="CO50" s="208"/>
      <c r="CP50" s="208"/>
      <c r="CQ50" s="208"/>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c r="GT50" s="216"/>
      <c r="GU50" s="216"/>
      <c r="GV50" s="216"/>
      <c r="GW50" s="216"/>
      <c r="GX50" s="216"/>
      <c r="GY50" s="216"/>
      <c r="GZ50" s="216"/>
      <c r="HA50" s="216"/>
      <c r="HB50" s="216"/>
      <c r="HC50" s="216"/>
      <c r="HD50" s="216"/>
      <c r="HE50" s="216"/>
      <c r="HF50" s="216"/>
      <c r="HG50" s="216"/>
      <c r="HH50" s="216"/>
      <c r="HI50" s="216"/>
      <c r="HJ50" s="216"/>
      <c r="HK50" s="216"/>
      <c r="HL50" s="216"/>
      <c r="HM50" s="216"/>
      <c r="HN50" s="216"/>
      <c r="HO50" s="216"/>
      <c r="HP50" s="216"/>
      <c r="HQ50" s="216"/>
      <c r="HR50" s="216"/>
      <c r="HS50" s="216"/>
      <c r="HT50" s="216"/>
      <c r="HU50" s="216"/>
      <c r="HV50" s="216"/>
      <c r="HW50" s="216"/>
    </row>
    <row r="51" spans="6:231" ht="13.5" customHeight="1">
      <c r="F51" s="133"/>
      <c r="G51" s="133"/>
      <c r="H51" s="133"/>
      <c r="L51" s="5"/>
      <c r="M51" s="5"/>
      <c r="N51" s="5"/>
      <c r="BG51" s="275"/>
      <c r="BH51" s="341"/>
      <c r="BI51" s="341"/>
      <c r="BJ51" s="216"/>
      <c r="CO51" s="208"/>
      <c r="CP51" s="208"/>
      <c r="CQ51" s="208"/>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c r="GT51" s="216"/>
      <c r="GU51" s="216"/>
      <c r="GV51" s="216"/>
      <c r="GW51" s="216"/>
      <c r="GX51" s="216"/>
      <c r="GY51" s="216"/>
      <c r="GZ51" s="216"/>
      <c r="HA51" s="216"/>
      <c r="HB51" s="216"/>
      <c r="HC51" s="216"/>
      <c r="HD51" s="216"/>
      <c r="HE51" s="216"/>
      <c r="HF51" s="216"/>
      <c r="HG51" s="216"/>
      <c r="HH51" s="216"/>
      <c r="HI51" s="216"/>
      <c r="HJ51" s="216"/>
      <c r="HK51" s="216"/>
      <c r="HL51" s="216"/>
      <c r="HM51" s="216"/>
      <c r="HN51" s="216"/>
      <c r="HO51" s="216"/>
      <c r="HP51" s="216"/>
      <c r="HQ51" s="216"/>
      <c r="HR51" s="216"/>
      <c r="HS51" s="216"/>
      <c r="HT51" s="216"/>
      <c r="HU51" s="216"/>
      <c r="HV51" s="216"/>
      <c r="HW51" s="216"/>
    </row>
    <row r="52" spans="6:231" ht="13.5" customHeight="1">
      <c r="BG52" s="275"/>
      <c r="BH52" s="341"/>
      <c r="BI52" s="341"/>
      <c r="BJ52" s="216"/>
      <c r="CO52" s="208"/>
      <c r="CP52" s="208"/>
      <c r="CQ52" s="208"/>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c r="GT52" s="216"/>
      <c r="GU52" s="216"/>
      <c r="GV52" s="216"/>
      <c r="GW52" s="216"/>
      <c r="GX52" s="216"/>
      <c r="GY52" s="216"/>
      <c r="GZ52" s="216"/>
      <c r="HA52" s="216"/>
      <c r="HB52" s="216"/>
      <c r="HC52" s="216"/>
      <c r="HD52" s="216"/>
      <c r="HE52" s="216"/>
      <c r="HF52" s="216"/>
      <c r="HG52" s="216"/>
      <c r="HH52" s="216"/>
      <c r="HI52" s="216"/>
      <c r="HJ52" s="216"/>
      <c r="HK52" s="216"/>
      <c r="HL52" s="216"/>
      <c r="HM52" s="216"/>
      <c r="HN52" s="216"/>
      <c r="HO52" s="216"/>
      <c r="HP52" s="216"/>
      <c r="HQ52" s="216"/>
      <c r="HR52" s="216"/>
      <c r="HS52" s="216"/>
      <c r="HT52" s="216"/>
      <c r="HU52" s="216"/>
      <c r="HV52" s="216"/>
      <c r="HW52" s="216"/>
    </row>
    <row r="53" spans="6:231" ht="13.5" customHeight="1">
      <c r="BG53" s="275"/>
      <c r="BH53" s="341"/>
      <c r="BI53" s="341"/>
      <c r="BJ53" s="216"/>
      <c r="CO53" s="208"/>
      <c r="CP53" s="208"/>
      <c r="CQ53" s="208"/>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c r="GT53" s="216"/>
      <c r="GU53" s="216"/>
      <c r="GV53" s="216"/>
      <c r="GW53" s="216"/>
      <c r="GX53" s="216"/>
      <c r="GY53" s="216"/>
      <c r="GZ53" s="216"/>
      <c r="HA53" s="216"/>
      <c r="HB53" s="216"/>
      <c r="HC53" s="216"/>
      <c r="HD53" s="216"/>
      <c r="HE53" s="216"/>
      <c r="HF53" s="216"/>
      <c r="HG53" s="216"/>
      <c r="HH53" s="216"/>
      <c r="HI53" s="216"/>
      <c r="HJ53" s="216"/>
      <c r="HK53" s="216"/>
      <c r="HL53" s="216"/>
      <c r="HM53" s="216"/>
      <c r="HN53" s="216"/>
      <c r="HO53" s="216"/>
      <c r="HP53" s="216"/>
      <c r="HQ53" s="216"/>
      <c r="HR53" s="216"/>
      <c r="HS53" s="216"/>
      <c r="HT53" s="216"/>
      <c r="HU53" s="216"/>
      <c r="HV53" s="216"/>
      <c r="HW53" s="216"/>
    </row>
    <row r="54" spans="6:231" ht="13.5" customHeight="1">
      <c r="F54" s="133"/>
      <c r="G54" s="133"/>
      <c r="H54" s="133"/>
      <c r="L54" s="5"/>
      <c r="M54" s="5"/>
      <c r="N54" s="5"/>
      <c r="BG54" s="275"/>
      <c r="BH54" s="341"/>
      <c r="BI54" s="341"/>
      <c r="BJ54" s="216"/>
      <c r="CO54" s="208"/>
      <c r="CP54" s="208"/>
      <c r="CQ54" s="208"/>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c r="GT54" s="216"/>
      <c r="GU54" s="216"/>
      <c r="GV54" s="216"/>
      <c r="GW54" s="216"/>
      <c r="GX54" s="216"/>
      <c r="GY54" s="216"/>
      <c r="GZ54" s="216"/>
      <c r="HA54" s="216"/>
      <c r="HB54" s="216"/>
      <c r="HC54" s="216"/>
      <c r="HD54" s="216"/>
      <c r="HE54" s="216"/>
      <c r="HF54" s="216"/>
      <c r="HG54" s="216"/>
      <c r="HH54" s="216"/>
      <c r="HI54" s="216"/>
      <c r="HJ54" s="216"/>
      <c r="HK54" s="216"/>
      <c r="HL54" s="216"/>
      <c r="HM54" s="216"/>
      <c r="HN54" s="216"/>
      <c r="HO54" s="216"/>
      <c r="HP54" s="216"/>
      <c r="HQ54" s="216"/>
      <c r="HR54" s="216"/>
      <c r="HS54" s="216"/>
      <c r="HT54" s="216"/>
      <c r="HU54" s="216"/>
      <c r="HV54" s="216"/>
      <c r="HW54" s="216"/>
    </row>
    <row r="55" spans="6:231" ht="13.5" customHeight="1">
      <c r="BG55" s="275"/>
      <c r="BH55" s="344"/>
      <c r="BI55" s="134"/>
      <c r="BJ55" s="216"/>
      <c r="CO55" s="208"/>
      <c r="CP55" s="208"/>
      <c r="CQ55" s="208"/>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c r="GT55" s="216"/>
      <c r="GU55" s="216"/>
      <c r="GV55" s="216"/>
      <c r="GW55" s="216"/>
      <c r="GX55" s="216"/>
      <c r="GY55" s="216"/>
      <c r="GZ55" s="216"/>
      <c r="HA55" s="216"/>
      <c r="HB55" s="216"/>
      <c r="HC55" s="216"/>
      <c r="HD55" s="216"/>
      <c r="HE55" s="216"/>
      <c r="HF55" s="216"/>
      <c r="HG55" s="216"/>
      <c r="HH55" s="216"/>
      <c r="HI55" s="216"/>
      <c r="HJ55" s="216"/>
      <c r="HK55" s="216"/>
      <c r="HL55" s="216"/>
      <c r="HM55" s="216"/>
      <c r="HN55" s="216"/>
      <c r="HO55" s="216"/>
      <c r="HP55" s="216"/>
      <c r="HQ55" s="216"/>
      <c r="HR55" s="216"/>
      <c r="HS55" s="216"/>
      <c r="HT55" s="216"/>
      <c r="HU55" s="216"/>
      <c r="HV55" s="216"/>
      <c r="HW55" s="216"/>
    </row>
    <row r="56" spans="6:231" ht="13.5" customHeight="1">
      <c r="AG56" s="122"/>
      <c r="AH56" s="122"/>
      <c r="AI56" s="122"/>
      <c r="BG56" s="275"/>
      <c r="BH56" s="344"/>
      <c r="BI56" s="134"/>
      <c r="BJ56" s="216"/>
      <c r="CO56" s="208"/>
      <c r="CP56" s="208"/>
      <c r="CQ56" s="208"/>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c r="GT56" s="216"/>
      <c r="GU56" s="216"/>
      <c r="GV56" s="216"/>
      <c r="GW56" s="216"/>
      <c r="GX56" s="216"/>
      <c r="GY56" s="216"/>
      <c r="GZ56" s="216"/>
      <c r="HA56" s="216"/>
      <c r="HB56" s="216"/>
      <c r="HC56" s="216"/>
      <c r="HD56" s="216"/>
      <c r="HE56" s="216"/>
      <c r="HF56" s="216"/>
      <c r="HG56" s="216"/>
      <c r="HH56" s="216"/>
      <c r="HI56" s="216"/>
      <c r="HJ56" s="216"/>
      <c r="HK56" s="216"/>
      <c r="HL56" s="216"/>
      <c r="HM56" s="216"/>
      <c r="HN56" s="216"/>
      <c r="HO56" s="216"/>
      <c r="HP56" s="216"/>
      <c r="HQ56" s="216"/>
      <c r="HR56" s="216"/>
      <c r="HS56" s="216"/>
      <c r="HT56" s="216"/>
      <c r="HU56" s="216"/>
      <c r="HV56" s="216"/>
      <c r="HW56" s="216"/>
    </row>
    <row r="57" spans="6:231" ht="13.5" customHeight="1">
      <c r="L57" s="483"/>
      <c r="M57" s="483"/>
      <c r="N57" s="483"/>
      <c r="BG57" s="275"/>
      <c r="BH57" s="341"/>
      <c r="BI57" s="341"/>
      <c r="BJ57" s="216"/>
      <c r="CO57" s="208"/>
      <c r="CP57" s="208"/>
      <c r="CQ57" s="208"/>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c r="GT57" s="216"/>
      <c r="GU57" s="216"/>
      <c r="GV57" s="216"/>
      <c r="GW57" s="216"/>
      <c r="GX57" s="216"/>
      <c r="GY57" s="216"/>
      <c r="GZ57" s="216"/>
      <c r="HA57" s="216"/>
      <c r="HB57" s="216"/>
      <c r="HC57" s="216"/>
      <c r="HD57" s="216"/>
      <c r="HE57" s="216"/>
      <c r="HF57" s="216"/>
      <c r="HG57" s="216"/>
      <c r="HH57" s="216"/>
      <c r="HI57" s="216"/>
      <c r="HJ57" s="216"/>
      <c r="HK57" s="216"/>
      <c r="HL57" s="216"/>
      <c r="HM57" s="216"/>
      <c r="HN57" s="216"/>
      <c r="HO57" s="216"/>
      <c r="HP57" s="216"/>
      <c r="HQ57" s="216"/>
      <c r="HR57" s="216"/>
      <c r="HS57" s="216"/>
      <c r="HT57" s="216"/>
      <c r="HU57" s="216"/>
      <c r="HV57" s="216"/>
      <c r="HW57" s="216"/>
    </row>
    <row r="58" spans="6:231" ht="13.5" customHeight="1">
      <c r="L58" s="132"/>
      <c r="M58" s="132"/>
      <c r="N58" s="132"/>
      <c r="BG58" s="275"/>
      <c r="BH58" s="341"/>
      <c r="BI58" s="341"/>
      <c r="BJ58" s="217"/>
      <c r="CO58" s="208"/>
      <c r="CP58" s="208"/>
      <c r="CQ58" s="208"/>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c r="GT58" s="216"/>
      <c r="GU58" s="216"/>
      <c r="GV58" s="216"/>
      <c r="GW58" s="216"/>
      <c r="GX58" s="216"/>
      <c r="GY58" s="216"/>
      <c r="GZ58" s="216"/>
      <c r="HA58" s="216"/>
      <c r="HB58" s="216"/>
      <c r="HC58" s="216"/>
      <c r="HD58" s="216"/>
      <c r="HE58" s="216"/>
      <c r="HF58" s="216"/>
      <c r="HG58" s="216"/>
      <c r="HH58" s="216"/>
      <c r="HI58" s="216"/>
      <c r="HJ58" s="216"/>
      <c r="HK58" s="216"/>
      <c r="HL58" s="216"/>
      <c r="HM58" s="216"/>
      <c r="HN58" s="216"/>
      <c r="HO58" s="216"/>
      <c r="HP58" s="216"/>
      <c r="HQ58" s="216"/>
      <c r="HR58" s="216"/>
      <c r="HS58" s="216"/>
      <c r="HT58" s="216"/>
      <c r="HU58" s="216"/>
      <c r="HV58" s="216"/>
      <c r="HW58" s="216"/>
    </row>
    <row r="59" spans="6:231" ht="13.5" customHeight="1">
      <c r="L59" s="132"/>
      <c r="M59" s="132"/>
      <c r="N59" s="132"/>
      <c r="BG59" s="275"/>
      <c r="BH59" s="341"/>
      <c r="BI59" s="341"/>
      <c r="BJ59" s="216"/>
      <c r="CO59" s="208"/>
      <c r="CP59" s="208"/>
      <c r="CQ59" s="208"/>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c r="GT59" s="216"/>
      <c r="GU59" s="216"/>
      <c r="GV59" s="216"/>
      <c r="GW59" s="216"/>
      <c r="GX59" s="216"/>
      <c r="GY59" s="216"/>
      <c r="GZ59" s="216"/>
      <c r="HA59" s="216"/>
      <c r="HB59" s="216"/>
      <c r="HC59" s="216"/>
      <c r="HD59" s="216"/>
      <c r="HE59" s="216"/>
      <c r="HF59" s="216"/>
      <c r="HG59" s="216"/>
      <c r="HH59" s="216"/>
      <c r="HI59" s="216"/>
      <c r="HJ59" s="216"/>
      <c r="HK59" s="216"/>
      <c r="HL59" s="216"/>
      <c r="HM59" s="216"/>
      <c r="HN59" s="216"/>
      <c r="HO59" s="216"/>
      <c r="HP59" s="216"/>
      <c r="HQ59" s="216"/>
      <c r="HR59" s="216"/>
      <c r="HS59" s="216"/>
      <c r="HT59" s="216"/>
      <c r="HU59" s="216"/>
      <c r="HV59" s="216"/>
      <c r="HW59" s="216"/>
    </row>
    <row r="60" spans="6:231" ht="13.5" customHeight="1">
      <c r="L60" s="483"/>
      <c r="M60" s="483"/>
      <c r="N60" s="483"/>
      <c r="BG60" s="275"/>
      <c r="BH60" s="341"/>
      <c r="BI60" s="341"/>
      <c r="BJ60" s="216"/>
      <c r="CO60" s="208"/>
      <c r="CP60" s="208"/>
      <c r="CQ60" s="208"/>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c r="GT60" s="216"/>
      <c r="GU60" s="216"/>
      <c r="GV60" s="216"/>
      <c r="GW60" s="216"/>
      <c r="GX60" s="216"/>
      <c r="GY60" s="216"/>
      <c r="GZ60" s="216"/>
      <c r="HA60" s="216"/>
      <c r="HB60" s="216"/>
      <c r="HC60" s="216"/>
      <c r="HD60" s="216"/>
      <c r="HE60" s="216"/>
      <c r="HF60" s="216"/>
      <c r="HG60" s="216"/>
      <c r="HH60" s="216"/>
      <c r="HI60" s="216"/>
      <c r="HJ60" s="216"/>
      <c r="HK60" s="216"/>
      <c r="HL60" s="216"/>
      <c r="HM60" s="216"/>
      <c r="HN60" s="216"/>
      <c r="HO60" s="216"/>
      <c r="HP60" s="216"/>
      <c r="HQ60" s="216"/>
      <c r="HR60" s="216"/>
      <c r="HS60" s="216"/>
      <c r="HT60" s="216"/>
      <c r="HU60" s="216"/>
      <c r="HV60" s="216"/>
      <c r="HW60" s="216"/>
    </row>
    <row r="61" spans="6:231" ht="13.5" customHeight="1">
      <c r="L61" s="132"/>
      <c r="M61" s="132"/>
      <c r="N61" s="132"/>
      <c r="BG61" s="275"/>
      <c r="BH61" s="341"/>
      <c r="BI61" s="341"/>
      <c r="BJ61" s="216"/>
      <c r="CO61" s="208"/>
      <c r="CP61" s="208"/>
      <c r="CQ61" s="208"/>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c r="GT61" s="216"/>
      <c r="GU61" s="216"/>
      <c r="GV61" s="216"/>
      <c r="GW61" s="216"/>
      <c r="GX61" s="216"/>
      <c r="GY61" s="216"/>
      <c r="GZ61" s="216"/>
      <c r="HA61" s="216"/>
      <c r="HB61" s="216"/>
      <c r="HC61" s="216"/>
      <c r="HD61" s="216"/>
      <c r="HE61" s="216"/>
      <c r="HF61" s="216"/>
      <c r="HG61" s="216"/>
      <c r="HH61" s="216"/>
      <c r="HI61" s="216"/>
      <c r="HJ61" s="216"/>
      <c r="HK61" s="216"/>
      <c r="HL61" s="216"/>
      <c r="HM61" s="216"/>
      <c r="HN61" s="216"/>
      <c r="HO61" s="216"/>
      <c r="HP61" s="216"/>
      <c r="HQ61" s="216"/>
      <c r="HR61" s="216"/>
      <c r="HS61" s="216"/>
      <c r="HT61" s="216"/>
      <c r="HU61" s="216"/>
      <c r="HV61" s="216"/>
      <c r="HW61" s="216"/>
    </row>
    <row r="62" spans="6:231" ht="13.5" customHeight="1">
      <c r="L62" s="132"/>
      <c r="M62" s="132"/>
      <c r="N62" s="132"/>
      <c r="BG62" s="275"/>
      <c r="BH62" s="341"/>
      <c r="BI62" s="341"/>
      <c r="BJ62" s="216"/>
      <c r="CO62" s="208"/>
      <c r="CP62" s="208"/>
      <c r="CQ62" s="208"/>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16"/>
      <c r="GW62" s="216"/>
      <c r="GX62" s="216"/>
      <c r="GY62" s="216"/>
      <c r="GZ62" s="216"/>
      <c r="HA62" s="216"/>
      <c r="HB62" s="216"/>
      <c r="HC62" s="216"/>
      <c r="HD62" s="216"/>
      <c r="HE62" s="216"/>
      <c r="HF62" s="216"/>
      <c r="HG62" s="216"/>
      <c r="HH62" s="216"/>
      <c r="HI62" s="216"/>
      <c r="HJ62" s="216"/>
      <c r="HK62" s="216"/>
      <c r="HL62" s="216"/>
      <c r="HM62" s="216"/>
      <c r="HN62" s="216"/>
      <c r="HO62" s="216"/>
      <c r="HP62" s="216"/>
      <c r="HQ62" s="216"/>
      <c r="HR62" s="216"/>
      <c r="HS62" s="216"/>
      <c r="HT62" s="216"/>
      <c r="HU62" s="216"/>
      <c r="HV62" s="216"/>
      <c r="HW62" s="216"/>
    </row>
    <row r="63" spans="6:231" ht="13.5" customHeight="1">
      <c r="L63" s="483"/>
      <c r="M63" s="483"/>
      <c r="N63" s="483"/>
      <c r="BG63" s="275"/>
      <c r="BH63" s="341"/>
      <c r="BI63" s="341"/>
      <c r="BJ63" s="216"/>
      <c r="CO63" s="208"/>
      <c r="CP63" s="208"/>
      <c r="CQ63" s="208"/>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c r="GT63" s="216"/>
      <c r="GU63" s="216"/>
      <c r="GV63" s="216"/>
      <c r="GW63" s="216"/>
      <c r="GX63" s="216"/>
      <c r="GY63" s="216"/>
      <c r="GZ63" s="216"/>
      <c r="HA63" s="216"/>
      <c r="HB63" s="216"/>
      <c r="HC63" s="216"/>
      <c r="HD63" s="216"/>
      <c r="HE63" s="216"/>
      <c r="HF63" s="216"/>
      <c r="HG63" s="216"/>
      <c r="HH63" s="216"/>
      <c r="HI63" s="216"/>
      <c r="HJ63" s="216"/>
      <c r="HK63" s="216"/>
      <c r="HL63" s="216"/>
      <c r="HM63" s="216"/>
      <c r="HN63" s="216"/>
      <c r="HO63" s="216"/>
      <c r="HP63" s="216"/>
      <c r="HQ63" s="216"/>
      <c r="HR63" s="216"/>
      <c r="HS63" s="216"/>
      <c r="HT63" s="216"/>
      <c r="HU63" s="216"/>
      <c r="HV63" s="216"/>
      <c r="HW63" s="216"/>
    </row>
    <row r="64" spans="6:231" ht="13.5" customHeight="1">
      <c r="L64" s="215"/>
      <c r="M64" s="215"/>
      <c r="N64" s="215"/>
      <c r="BG64" s="275"/>
      <c r="BH64" s="341"/>
      <c r="BI64" s="341"/>
      <c r="BJ64" s="216"/>
      <c r="CO64" s="208"/>
      <c r="CP64" s="208"/>
      <c r="CQ64" s="208"/>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c r="GT64" s="216"/>
      <c r="GU64" s="216"/>
      <c r="GV64" s="216"/>
      <c r="GW64" s="216"/>
      <c r="GX64" s="216"/>
      <c r="GY64" s="216"/>
      <c r="GZ64" s="216"/>
      <c r="HA64" s="216"/>
      <c r="HB64" s="216"/>
      <c r="HC64" s="216"/>
      <c r="HD64" s="216"/>
      <c r="HE64" s="216"/>
      <c r="HF64" s="216"/>
      <c r="HG64" s="216"/>
      <c r="HH64" s="216"/>
      <c r="HI64" s="216"/>
      <c r="HJ64" s="216"/>
      <c r="HK64" s="216"/>
      <c r="HL64" s="216"/>
      <c r="HM64" s="216"/>
      <c r="HN64" s="216"/>
      <c r="HO64" s="216"/>
      <c r="HP64" s="216"/>
      <c r="HQ64" s="216"/>
      <c r="HR64" s="216"/>
      <c r="HS64" s="216"/>
      <c r="HT64" s="216"/>
      <c r="HU64" s="216"/>
      <c r="HV64" s="216"/>
      <c r="HW64" s="216"/>
    </row>
    <row r="65" spans="6:231" ht="13.5" customHeight="1">
      <c r="L65" s="215"/>
      <c r="M65" s="215"/>
      <c r="N65" s="215"/>
      <c r="BG65" s="275"/>
      <c r="BH65" s="341"/>
      <c r="BI65" s="341"/>
      <c r="BJ65" s="216"/>
      <c r="CO65" s="208"/>
      <c r="CP65" s="208"/>
      <c r="CQ65" s="208"/>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c r="GT65" s="216"/>
      <c r="GU65" s="216"/>
      <c r="GV65" s="216"/>
      <c r="GW65" s="216"/>
      <c r="GX65" s="216"/>
      <c r="GY65" s="216"/>
      <c r="GZ65" s="216"/>
      <c r="HA65" s="216"/>
      <c r="HB65" s="216"/>
      <c r="HC65" s="216"/>
      <c r="HD65" s="216"/>
      <c r="HE65" s="216"/>
      <c r="HF65" s="216"/>
      <c r="HG65" s="216"/>
      <c r="HH65" s="216"/>
      <c r="HI65" s="216"/>
      <c r="HJ65" s="216"/>
      <c r="HK65" s="216"/>
      <c r="HL65" s="216"/>
      <c r="HM65" s="216"/>
      <c r="HN65" s="216"/>
      <c r="HO65" s="216"/>
      <c r="HP65" s="216"/>
      <c r="HQ65" s="216"/>
      <c r="HR65" s="216"/>
      <c r="HS65" s="216"/>
      <c r="HT65" s="216"/>
      <c r="HU65" s="216"/>
      <c r="HV65" s="216"/>
      <c r="HW65" s="216"/>
    </row>
    <row r="66" spans="6:231" ht="13.5" customHeight="1">
      <c r="L66" s="214"/>
      <c r="M66" s="214"/>
      <c r="N66" s="214"/>
      <c r="W66" s="126"/>
      <c r="Z66" s="126"/>
      <c r="BG66" s="275"/>
      <c r="BH66" s="341"/>
      <c r="BI66" s="341"/>
      <c r="BJ66" s="216"/>
      <c r="CO66" s="208"/>
      <c r="CP66" s="208"/>
      <c r="CQ66" s="208"/>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c r="GT66" s="216"/>
      <c r="GU66" s="216"/>
      <c r="GV66" s="216"/>
      <c r="GW66" s="216"/>
      <c r="GX66" s="216"/>
      <c r="GY66" s="216"/>
      <c r="GZ66" s="216"/>
      <c r="HA66" s="216"/>
      <c r="HB66" s="216"/>
      <c r="HC66" s="216"/>
      <c r="HD66" s="216"/>
      <c r="HE66" s="216"/>
      <c r="HF66" s="216"/>
      <c r="HG66" s="216"/>
      <c r="HH66" s="216"/>
      <c r="HI66" s="216"/>
      <c r="HJ66" s="216"/>
      <c r="HK66" s="216"/>
      <c r="HL66" s="216"/>
      <c r="HM66" s="216"/>
      <c r="HN66" s="216"/>
      <c r="HO66" s="216"/>
      <c r="HP66" s="216"/>
      <c r="HQ66" s="216"/>
      <c r="HR66" s="216"/>
      <c r="HS66" s="216"/>
      <c r="HT66" s="216"/>
      <c r="HU66" s="216"/>
      <c r="HV66" s="216"/>
      <c r="HW66" s="216"/>
    </row>
    <row r="67" spans="6:231" ht="13.5" customHeight="1">
      <c r="BG67" s="275"/>
      <c r="BH67" s="341"/>
      <c r="BI67" s="341"/>
      <c r="BJ67" s="216"/>
      <c r="CO67" s="208"/>
      <c r="CP67" s="208"/>
      <c r="CQ67" s="208"/>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c r="GT67" s="216"/>
      <c r="GU67" s="216"/>
      <c r="GV67" s="216"/>
      <c r="GW67" s="216"/>
      <c r="GX67" s="216"/>
      <c r="GY67" s="216"/>
      <c r="GZ67" s="216"/>
      <c r="HA67" s="216"/>
      <c r="HB67" s="216"/>
      <c r="HC67" s="216"/>
      <c r="HD67" s="216"/>
      <c r="HE67" s="216"/>
      <c r="HF67" s="216"/>
      <c r="HG67" s="216"/>
      <c r="HH67" s="216"/>
      <c r="HI67" s="216"/>
      <c r="HJ67" s="216"/>
      <c r="HK67" s="216"/>
      <c r="HL67" s="216"/>
      <c r="HM67" s="216"/>
      <c r="HN67" s="216"/>
      <c r="HO67" s="216"/>
      <c r="HP67" s="216"/>
      <c r="HQ67" s="216"/>
      <c r="HR67" s="216"/>
      <c r="HS67" s="216"/>
      <c r="HT67" s="216"/>
      <c r="HU67" s="216"/>
      <c r="HV67" s="216"/>
      <c r="HW67" s="216"/>
    </row>
    <row r="68" spans="6:231" ht="13.5" customHeight="1">
      <c r="BG68" s="275"/>
      <c r="BH68" s="341"/>
      <c r="BI68" s="341"/>
      <c r="BJ68" s="216"/>
      <c r="CO68" s="208"/>
      <c r="CP68" s="208"/>
      <c r="CQ68" s="208"/>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c r="GT68" s="216"/>
      <c r="GU68" s="216"/>
      <c r="GV68" s="216"/>
      <c r="GW68" s="216"/>
      <c r="GX68" s="216"/>
      <c r="GY68" s="216"/>
      <c r="GZ68" s="216"/>
      <c r="HA68" s="216"/>
      <c r="HB68" s="216"/>
      <c r="HC68" s="216"/>
      <c r="HD68" s="216"/>
      <c r="HE68" s="216"/>
      <c r="HF68" s="216"/>
      <c r="HG68" s="216"/>
      <c r="HH68" s="216"/>
      <c r="HI68" s="216"/>
      <c r="HJ68" s="216"/>
      <c r="HK68" s="216"/>
      <c r="HL68" s="216"/>
      <c r="HM68" s="216"/>
      <c r="HN68" s="216"/>
      <c r="HO68" s="216"/>
      <c r="HP68" s="216"/>
      <c r="HQ68" s="216"/>
      <c r="HR68" s="216"/>
      <c r="HS68" s="216"/>
      <c r="HT68" s="216"/>
      <c r="HU68" s="216"/>
      <c r="HV68" s="216"/>
      <c r="HW68" s="216"/>
    </row>
    <row r="69" spans="6:231" ht="13.5" customHeight="1">
      <c r="AL69" s="127"/>
      <c r="BG69" s="275"/>
      <c r="BH69" s="341"/>
      <c r="BI69" s="341"/>
      <c r="BJ69" s="216"/>
      <c r="CO69" s="208"/>
      <c r="CP69" s="208"/>
      <c r="CQ69" s="208"/>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c r="GT69" s="216"/>
      <c r="GU69" s="216"/>
      <c r="GV69" s="216"/>
      <c r="GW69" s="216"/>
      <c r="GX69" s="216"/>
      <c r="GY69" s="216"/>
      <c r="GZ69" s="216"/>
      <c r="HA69" s="216"/>
      <c r="HB69" s="216"/>
      <c r="HC69" s="216"/>
      <c r="HD69" s="216"/>
      <c r="HE69" s="216"/>
      <c r="HF69" s="216"/>
      <c r="HG69" s="216"/>
      <c r="HH69" s="216"/>
      <c r="HI69" s="216"/>
      <c r="HJ69" s="216"/>
      <c r="HK69" s="216"/>
      <c r="HL69" s="216"/>
      <c r="HM69" s="216"/>
      <c r="HN69" s="216"/>
      <c r="HO69" s="216"/>
      <c r="HP69" s="216"/>
      <c r="HQ69" s="216"/>
      <c r="HR69" s="216"/>
      <c r="HS69" s="216"/>
      <c r="HT69" s="216"/>
      <c r="HU69" s="216"/>
      <c r="HV69" s="216"/>
      <c r="HW69" s="216"/>
    </row>
    <row r="70" spans="6:231" ht="13.5" customHeight="1" thickBot="1">
      <c r="F70" s="122"/>
      <c r="L70" s="122"/>
      <c r="Y70" s="122"/>
      <c r="AK70" s="127"/>
      <c r="BG70" s="275"/>
      <c r="BH70" s="341"/>
      <c r="BI70" s="341"/>
      <c r="BJ70" s="216"/>
      <c r="CO70" s="208"/>
      <c r="CP70" s="208"/>
      <c r="CQ70" s="208"/>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c r="GT70" s="216"/>
      <c r="GU70" s="216"/>
      <c r="GV70" s="216"/>
      <c r="GW70" s="216"/>
      <c r="GX70" s="216"/>
      <c r="GY70" s="216"/>
      <c r="GZ70" s="216"/>
      <c r="HA70" s="216"/>
      <c r="HB70" s="216"/>
      <c r="HC70" s="216"/>
      <c r="HD70" s="216"/>
      <c r="HE70" s="216"/>
      <c r="HF70" s="216"/>
      <c r="HG70" s="216"/>
      <c r="HH70" s="216"/>
      <c r="HI70" s="216"/>
      <c r="HJ70" s="216"/>
      <c r="HK70" s="216"/>
      <c r="HL70" s="216"/>
      <c r="HM70" s="216"/>
      <c r="HN70" s="216"/>
      <c r="HO70" s="216"/>
      <c r="HP70" s="216"/>
      <c r="HQ70" s="216"/>
      <c r="HR70" s="216"/>
      <c r="HS70" s="216"/>
      <c r="HT70" s="216"/>
      <c r="HU70" s="216"/>
      <c r="HV70" s="216"/>
      <c r="HW70" s="216"/>
    </row>
    <row r="71" spans="6:231" ht="13.5" customHeight="1" thickTop="1">
      <c r="F71" s="122"/>
      <c r="G71" s="883"/>
      <c r="H71" s="883"/>
      <c r="I71" s="883"/>
      <c r="J71" s="883"/>
      <c r="L71" s="122"/>
      <c r="M71" s="887"/>
      <c r="N71" s="887"/>
      <c r="O71" s="887"/>
      <c r="P71" s="887"/>
      <c r="Q71" s="887"/>
      <c r="R71" s="887"/>
      <c r="S71" s="887"/>
      <c r="T71" s="887"/>
      <c r="U71" s="887"/>
      <c r="V71" s="887"/>
      <c r="W71" s="887"/>
      <c r="Y71" s="122"/>
      <c r="Z71" s="884"/>
      <c r="AA71" s="884"/>
      <c r="AB71" s="884"/>
      <c r="AC71" s="884"/>
      <c r="AD71" s="884"/>
      <c r="AJ71" s="372"/>
      <c r="AK71" s="346"/>
      <c r="AL71" s="228"/>
      <c r="AM71" s="228"/>
      <c r="AN71" s="228"/>
      <c r="AO71" s="228"/>
      <c r="AP71" s="228"/>
      <c r="AQ71" s="228"/>
      <c r="AR71" s="228"/>
      <c r="AS71" s="228"/>
      <c r="AT71" s="228"/>
      <c r="AU71" s="228"/>
      <c r="AV71" s="228"/>
      <c r="AW71" s="228"/>
      <c r="AX71" s="228"/>
      <c r="AY71" s="228"/>
      <c r="AZ71" s="228"/>
      <c r="BA71" s="228"/>
      <c r="BG71" s="275"/>
      <c r="BH71" s="341"/>
      <c r="BI71" s="341"/>
      <c r="BJ71" s="216"/>
      <c r="CO71" s="208"/>
      <c r="CP71" s="208"/>
      <c r="CQ71" s="208"/>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c r="GT71" s="216"/>
      <c r="GU71" s="216"/>
      <c r="GV71" s="216"/>
      <c r="GW71" s="216"/>
      <c r="GX71" s="216"/>
      <c r="GY71" s="216"/>
      <c r="GZ71" s="216"/>
      <c r="HA71" s="216"/>
      <c r="HB71" s="216"/>
      <c r="HC71" s="216"/>
      <c r="HD71" s="216"/>
      <c r="HE71" s="216"/>
      <c r="HF71" s="216"/>
      <c r="HG71" s="216"/>
      <c r="HH71" s="216"/>
      <c r="HI71" s="216"/>
      <c r="HJ71" s="216"/>
      <c r="HK71" s="216"/>
      <c r="HL71" s="216"/>
      <c r="HM71" s="216"/>
      <c r="HN71" s="216"/>
      <c r="HO71" s="216"/>
      <c r="HP71" s="216"/>
      <c r="HQ71" s="216"/>
      <c r="HR71" s="216"/>
      <c r="HS71" s="216"/>
      <c r="HT71" s="216"/>
      <c r="HU71" s="216"/>
      <c r="HV71" s="216"/>
      <c r="HW71" s="216"/>
    </row>
    <row r="72" spans="6:231" ht="13.5" customHeight="1">
      <c r="F72" s="122"/>
      <c r="G72" s="883"/>
      <c r="H72" s="883"/>
      <c r="I72" s="883"/>
      <c r="J72" s="883"/>
      <c r="L72" s="122"/>
      <c r="M72" s="887"/>
      <c r="N72" s="887"/>
      <c r="O72" s="887"/>
      <c r="P72" s="887"/>
      <c r="Q72" s="887"/>
      <c r="R72" s="887"/>
      <c r="S72" s="887"/>
      <c r="T72" s="887"/>
      <c r="U72" s="887"/>
      <c r="V72" s="887"/>
      <c r="W72" s="887"/>
      <c r="Y72" s="122"/>
      <c r="Z72" s="884"/>
      <c r="AA72" s="884"/>
      <c r="AB72" s="884"/>
      <c r="AC72" s="884"/>
      <c r="AD72" s="884"/>
      <c r="AJ72" s="373"/>
      <c r="AL72" s="228"/>
      <c r="AM72" s="228"/>
      <c r="AN72" s="228"/>
      <c r="AO72" s="228"/>
      <c r="AP72" s="228"/>
      <c r="AQ72" s="228"/>
      <c r="AR72" s="228"/>
      <c r="AS72" s="228"/>
      <c r="AT72" s="228"/>
      <c r="AU72" s="228"/>
      <c r="AV72" s="228"/>
      <c r="AW72" s="228"/>
      <c r="AX72" s="228"/>
      <c r="AY72" s="228"/>
      <c r="AZ72" s="228"/>
      <c r="BA72" s="228"/>
      <c r="BG72" s="275"/>
      <c r="BH72" s="341"/>
      <c r="BI72" s="341"/>
      <c r="BJ72" s="216"/>
      <c r="CO72" s="208"/>
      <c r="CP72" s="208"/>
      <c r="CQ72" s="208"/>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c r="GT72" s="216"/>
      <c r="GU72" s="216"/>
      <c r="GV72" s="216"/>
      <c r="GW72" s="216"/>
      <c r="GX72" s="216"/>
      <c r="GY72" s="216"/>
      <c r="GZ72" s="216"/>
      <c r="HA72" s="216"/>
      <c r="HB72" s="216"/>
      <c r="HC72" s="216"/>
      <c r="HD72" s="216"/>
      <c r="HE72" s="216"/>
      <c r="HF72" s="216"/>
      <c r="HG72" s="216"/>
      <c r="HH72" s="216"/>
      <c r="HI72" s="216"/>
      <c r="HJ72" s="216"/>
      <c r="HK72" s="216"/>
      <c r="HL72" s="216"/>
      <c r="HM72" s="216"/>
      <c r="HN72" s="216"/>
      <c r="HO72" s="216"/>
      <c r="HP72" s="216"/>
      <c r="HQ72" s="216"/>
      <c r="HR72" s="216"/>
      <c r="HS72" s="216"/>
      <c r="HT72" s="216"/>
      <c r="HU72" s="216"/>
      <c r="HV72" s="216"/>
      <c r="HW72" s="216"/>
    </row>
    <row r="73" spans="6:231" ht="13.5" customHeight="1">
      <c r="F73" s="122"/>
      <c r="G73" s="883"/>
      <c r="H73" s="883"/>
      <c r="I73" s="883"/>
      <c r="J73" s="883"/>
      <c r="L73" s="122"/>
      <c r="M73" s="887"/>
      <c r="N73" s="887"/>
      <c r="O73" s="887"/>
      <c r="P73" s="887"/>
      <c r="Q73" s="887"/>
      <c r="R73" s="887"/>
      <c r="S73" s="887"/>
      <c r="T73" s="887"/>
      <c r="U73" s="887"/>
      <c r="V73" s="887"/>
      <c r="W73" s="887"/>
      <c r="Y73" s="122"/>
      <c r="Z73" s="884"/>
      <c r="AA73" s="884"/>
      <c r="AB73" s="884"/>
      <c r="AC73" s="884"/>
      <c r="AD73" s="884"/>
      <c r="AL73" s="228"/>
      <c r="AM73" s="228"/>
      <c r="AN73" s="228"/>
      <c r="AO73" s="228"/>
      <c r="AP73" s="228"/>
      <c r="AQ73" s="228"/>
      <c r="AR73" s="228"/>
      <c r="AS73" s="228"/>
      <c r="AT73" s="228"/>
      <c r="AU73" s="228"/>
      <c r="AV73" s="228"/>
      <c r="AW73" s="228"/>
      <c r="AX73" s="228"/>
      <c r="AY73" s="228"/>
      <c r="AZ73" s="228"/>
      <c r="BA73" s="228"/>
      <c r="BG73" s="275"/>
      <c r="BH73" s="341"/>
      <c r="BI73" s="341"/>
      <c r="BJ73" s="216"/>
      <c r="CO73" s="208"/>
      <c r="CP73" s="208"/>
      <c r="CQ73" s="208"/>
      <c r="CR73" s="217"/>
      <c r="CS73" s="217"/>
      <c r="CT73" s="217"/>
      <c r="CU73" s="217"/>
      <c r="CV73" s="217"/>
      <c r="CW73" s="217"/>
      <c r="CX73" s="217"/>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c r="GT73" s="216"/>
      <c r="GU73" s="216"/>
      <c r="GV73" s="216"/>
      <c r="GW73" s="216"/>
      <c r="GX73" s="216"/>
      <c r="GY73" s="216"/>
      <c r="GZ73" s="216"/>
      <c r="HA73" s="216"/>
      <c r="HB73" s="216"/>
      <c r="HC73" s="216"/>
      <c r="HD73" s="216"/>
      <c r="HE73" s="216"/>
      <c r="HF73" s="216"/>
      <c r="HG73" s="216"/>
      <c r="HH73" s="216"/>
      <c r="HI73" s="216"/>
      <c r="HJ73" s="216"/>
      <c r="HK73" s="216"/>
      <c r="HL73" s="216"/>
      <c r="HM73" s="216"/>
      <c r="HN73" s="216"/>
      <c r="HO73" s="216"/>
      <c r="HP73" s="216"/>
      <c r="HQ73" s="216"/>
      <c r="HR73" s="216"/>
      <c r="HS73" s="216"/>
      <c r="HT73" s="216"/>
      <c r="HU73" s="216"/>
      <c r="HV73" s="216"/>
      <c r="HW73" s="216"/>
    </row>
    <row r="74" spans="6:231" ht="13.5" customHeight="1">
      <c r="F74" s="122"/>
      <c r="G74" s="883"/>
      <c r="H74" s="883"/>
      <c r="I74" s="883"/>
      <c r="J74" s="883"/>
      <c r="L74" s="122"/>
      <c r="M74" s="887"/>
      <c r="N74" s="887"/>
      <c r="O74" s="887"/>
      <c r="P74" s="887"/>
      <c r="Q74" s="887"/>
      <c r="R74" s="887"/>
      <c r="S74" s="887"/>
      <c r="T74" s="887"/>
      <c r="U74" s="887"/>
      <c r="V74" s="887"/>
      <c r="W74" s="887"/>
      <c r="Y74" s="122"/>
      <c r="Z74" s="884"/>
      <c r="AA74" s="884"/>
      <c r="AB74" s="884"/>
      <c r="AC74" s="884"/>
      <c r="AD74" s="884"/>
      <c r="AL74" s="228"/>
      <c r="AM74" s="228"/>
      <c r="AN74" s="228"/>
      <c r="AO74" s="228"/>
      <c r="AP74" s="228"/>
      <c r="AQ74" s="228"/>
      <c r="AR74" s="228"/>
      <c r="AS74" s="228"/>
      <c r="AT74" s="228"/>
      <c r="AU74" s="228"/>
      <c r="AV74" s="228"/>
      <c r="AW74" s="228"/>
      <c r="AX74" s="228"/>
      <c r="AY74" s="228"/>
      <c r="AZ74" s="228"/>
      <c r="BA74" s="228"/>
      <c r="BG74" s="275"/>
      <c r="BH74" s="341"/>
      <c r="BI74" s="341"/>
      <c r="BJ74" s="216"/>
      <c r="CO74" s="208"/>
      <c r="CP74" s="208"/>
      <c r="CQ74" s="208"/>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c r="GT74" s="216"/>
      <c r="GU74" s="216"/>
      <c r="GV74" s="216"/>
      <c r="GW74" s="216"/>
      <c r="GX74" s="216"/>
      <c r="GY74" s="216"/>
      <c r="GZ74" s="216"/>
      <c r="HA74" s="216"/>
      <c r="HB74" s="216"/>
      <c r="HC74" s="216"/>
      <c r="HD74" s="216"/>
      <c r="HE74" s="216"/>
      <c r="HF74" s="216"/>
      <c r="HG74" s="216"/>
      <c r="HH74" s="216"/>
      <c r="HI74" s="216"/>
      <c r="HJ74" s="216"/>
      <c r="HK74" s="216"/>
      <c r="HL74" s="216"/>
      <c r="HM74" s="216"/>
      <c r="HN74" s="216"/>
      <c r="HO74" s="216"/>
      <c r="HP74" s="216"/>
      <c r="HQ74" s="216"/>
      <c r="HR74" s="216"/>
      <c r="HS74" s="216"/>
      <c r="HT74" s="216"/>
      <c r="HU74" s="216"/>
      <c r="HV74" s="216"/>
      <c r="HW74" s="216"/>
    </row>
    <row r="75" spans="6:231" ht="13.5" customHeight="1">
      <c r="BG75" s="275"/>
      <c r="BH75" s="341"/>
      <c r="BI75" s="341"/>
      <c r="BJ75" s="216"/>
      <c r="CO75" s="208"/>
      <c r="CP75" s="208"/>
      <c r="CQ75" s="208"/>
      <c r="CR75" s="216"/>
      <c r="CS75" s="216"/>
      <c r="CT75" s="216"/>
      <c r="CU75" s="216"/>
      <c r="CV75" s="216"/>
      <c r="CW75" s="216"/>
      <c r="CX75" s="216"/>
      <c r="CY75" s="217"/>
      <c r="CZ75" s="217"/>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c r="GT75" s="216"/>
      <c r="GU75" s="216"/>
      <c r="GV75" s="216"/>
      <c r="GW75" s="216"/>
      <c r="GX75" s="216"/>
      <c r="GY75" s="216"/>
      <c r="GZ75" s="216"/>
      <c r="HA75" s="216"/>
      <c r="HB75" s="216"/>
      <c r="HC75" s="216"/>
      <c r="HD75" s="216"/>
      <c r="HE75" s="216"/>
      <c r="HF75" s="216"/>
      <c r="HG75" s="216"/>
      <c r="HH75" s="216"/>
      <c r="HI75" s="216"/>
      <c r="HJ75" s="216"/>
      <c r="HK75" s="216"/>
      <c r="HL75" s="216"/>
      <c r="HM75" s="216"/>
      <c r="HN75" s="216"/>
      <c r="HO75" s="216"/>
      <c r="HP75" s="216"/>
      <c r="HQ75" s="216"/>
      <c r="HR75" s="216"/>
      <c r="HS75" s="216"/>
      <c r="HT75" s="216"/>
      <c r="HU75" s="216"/>
      <c r="HV75" s="216"/>
      <c r="HW75" s="216"/>
    </row>
    <row r="76" spans="6:231" ht="13.5" customHeight="1">
      <c r="BG76" s="275"/>
      <c r="BH76" s="341"/>
      <c r="BI76" s="341"/>
      <c r="BJ76" s="216"/>
      <c r="CO76" s="208"/>
      <c r="CP76" s="208"/>
      <c r="CQ76" s="208"/>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c r="GT76" s="216"/>
      <c r="GU76" s="216"/>
      <c r="GV76" s="216"/>
      <c r="GW76" s="216"/>
      <c r="GX76" s="216"/>
      <c r="GY76" s="216"/>
      <c r="GZ76" s="216"/>
      <c r="HA76" s="216"/>
      <c r="HB76" s="216"/>
      <c r="HC76" s="216"/>
      <c r="HD76" s="216"/>
      <c r="HE76" s="216"/>
      <c r="HF76" s="216"/>
      <c r="HG76" s="216"/>
      <c r="HH76" s="216"/>
      <c r="HI76" s="216"/>
      <c r="HJ76" s="216"/>
      <c r="HK76" s="216"/>
      <c r="HL76" s="216"/>
      <c r="HM76" s="216"/>
      <c r="HN76" s="216"/>
      <c r="HO76" s="216"/>
      <c r="HP76" s="216"/>
      <c r="HQ76" s="216"/>
      <c r="HR76" s="216"/>
      <c r="HS76" s="216"/>
      <c r="HT76" s="216"/>
      <c r="HU76" s="216"/>
      <c r="HV76" s="216"/>
      <c r="HW76" s="216"/>
    </row>
    <row r="77" spans="6:231" ht="13.5" customHeight="1">
      <c r="BG77" s="275"/>
      <c r="BH77" s="341"/>
      <c r="BI77" s="341"/>
      <c r="BJ77" s="216"/>
      <c r="CO77" s="208"/>
      <c r="CP77" s="208"/>
      <c r="CQ77" s="208"/>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c r="GT77" s="216"/>
      <c r="GU77" s="216"/>
      <c r="GV77" s="216"/>
      <c r="GW77" s="216"/>
      <c r="GX77" s="216"/>
      <c r="GY77" s="216"/>
      <c r="GZ77" s="216"/>
      <c r="HA77" s="216"/>
      <c r="HB77" s="216"/>
      <c r="HC77" s="216"/>
      <c r="HD77" s="216"/>
      <c r="HE77" s="216"/>
      <c r="HF77" s="216"/>
      <c r="HG77" s="216"/>
      <c r="HH77" s="216"/>
      <c r="HI77" s="216"/>
      <c r="HJ77" s="216"/>
      <c r="HK77" s="216"/>
      <c r="HL77" s="216"/>
      <c r="HM77" s="216"/>
      <c r="HN77" s="216"/>
      <c r="HO77" s="216"/>
      <c r="HP77" s="216"/>
      <c r="HQ77" s="216"/>
      <c r="HR77" s="216"/>
      <c r="HS77" s="216"/>
      <c r="HT77" s="216"/>
      <c r="HU77" s="216"/>
      <c r="HV77" s="216"/>
      <c r="HW77" s="216"/>
    </row>
    <row r="78" spans="6:231" ht="13.5" customHeight="1">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BG78" s="275"/>
      <c r="BH78" s="341"/>
      <c r="BI78" s="341"/>
      <c r="BJ78" s="216"/>
      <c r="CO78" s="208"/>
      <c r="CP78" s="208"/>
      <c r="CQ78" s="208"/>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c r="GT78" s="216"/>
      <c r="GU78" s="216"/>
      <c r="GV78" s="216"/>
      <c r="GW78" s="216"/>
      <c r="GX78" s="216"/>
      <c r="GY78" s="216"/>
      <c r="GZ78" s="216"/>
      <c r="HA78" s="216"/>
      <c r="HB78" s="216"/>
      <c r="HC78" s="216"/>
      <c r="HD78" s="216"/>
      <c r="HE78" s="216"/>
      <c r="HF78" s="216"/>
      <c r="HG78" s="216"/>
      <c r="HH78" s="216"/>
      <c r="HI78" s="216"/>
      <c r="HJ78" s="216"/>
      <c r="HK78" s="216"/>
      <c r="HL78" s="216"/>
      <c r="HM78" s="216"/>
      <c r="HN78" s="216"/>
      <c r="HO78" s="216"/>
      <c r="HP78" s="216"/>
      <c r="HQ78" s="216"/>
      <c r="HR78" s="216"/>
      <c r="HS78" s="216"/>
      <c r="HT78" s="216"/>
      <c r="HU78" s="216"/>
      <c r="HV78" s="216"/>
      <c r="HW78" s="216"/>
    </row>
    <row r="79" spans="6:231" ht="13.5" customHeight="1">
      <c r="BG79" s="275"/>
      <c r="BH79" s="341"/>
      <c r="BI79" s="341"/>
      <c r="BJ79" s="216"/>
      <c r="CO79" s="208"/>
      <c r="CP79" s="208"/>
      <c r="CQ79" s="208"/>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c r="GT79" s="216"/>
      <c r="GU79" s="216"/>
      <c r="GV79" s="216"/>
      <c r="GW79" s="216"/>
      <c r="GX79" s="216"/>
      <c r="GY79" s="216"/>
      <c r="GZ79" s="216"/>
      <c r="HA79" s="216"/>
      <c r="HB79" s="216"/>
      <c r="HC79" s="216"/>
      <c r="HD79" s="216"/>
      <c r="HE79" s="216"/>
      <c r="HF79" s="216"/>
      <c r="HG79" s="216"/>
      <c r="HH79" s="216"/>
      <c r="HI79" s="216"/>
      <c r="HJ79" s="216"/>
      <c r="HK79" s="216"/>
      <c r="HL79" s="216"/>
      <c r="HM79" s="216"/>
      <c r="HN79" s="216"/>
      <c r="HO79" s="216"/>
      <c r="HP79" s="216"/>
      <c r="HQ79" s="216"/>
      <c r="HR79" s="216"/>
      <c r="HS79" s="216"/>
      <c r="HT79" s="216"/>
      <c r="HU79" s="216"/>
      <c r="HV79" s="216"/>
      <c r="HW79" s="216"/>
    </row>
    <row r="80" spans="6:231" ht="13.5" customHeight="1">
      <c r="BG80" s="275"/>
      <c r="BH80" s="341"/>
      <c r="BI80" s="341"/>
      <c r="BJ80" s="216"/>
      <c r="CO80" s="208"/>
      <c r="CP80" s="208"/>
      <c r="CQ80" s="208"/>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c r="GT80" s="216"/>
      <c r="GU80" s="216"/>
      <c r="GV80" s="216"/>
      <c r="GW80" s="216"/>
      <c r="GX80" s="216"/>
      <c r="GY80" s="216"/>
      <c r="GZ80" s="216"/>
      <c r="HA80" s="216"/>
      <c r="HB80" s="216"/>
      <c r="HC80" s="216"/>
      <c r="HD80" s="216"/>
      <c r="HE80" s="216"/>
      <c r="HF80" s="216"/>
      <c r="HG80" s="216"/>
      <c r="HH80" s="216"/>
      <c r="HI80" s="216"/>
      <c r="HJ80" s="216"/>
      <c r="HK80" s="216"/>
      <c r="HL80" s="216"/>
      <c r="HM80" s="216"/>
      <c r="HN80" s="216"/>
      <c r="HO80" s="216"/>
      <c r="HP80" s="216"/>
      <c r="HQ80" s="216"/>
      <c r="HR80" s="216"/>
      <c r="HS80" s="216"/>
      <c r="HT80" s="216"/>
      <c r="HU80" s="216"/>
      <c r="HV80" s="216"/>
      <c r="HW80" s="216"/>
    </row>
    <row r="81" spans="7:231" ht="13.5" customHeight="1">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BG81" s="275"/>
      <c r="BH81" s="341"/>
      <c r="BI81" s="341"/>
      <c r="BJ81" s="216"/>
      <c r="CO81" s="208"/>
      <c r="CP81" s="208"/>
      <c r="CQ81" s="208"/>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c r="GT81" s="216"/>
      <c r="GU81" s="216"/>
      <c r="GV81" s="216"/>
      <c r="GW81" s="216"/>
      <c r="GX81" s="216"/>
      <c r="GY81" s="216"/>
      <c r="GZ81" s="216"/>
      <c r="HA81" s="216"/>
      <c r="HB81" s="216"/>
      <c r="HC81" s="216"/>
      <c r="HD81" s="216"/>
      <c r="HE81" s="216"/>
      <c r="HF81" s="216"/>
      <c r="HG81" s="216"/>
      <c r="HH81" s="216"/>
      <c r="HI81" s="216"/>
      <c r="HJ81" s="216"/>
      <c r="HK81" s="216"/>
      <c r="HL81" s="216"/>
      <c r="HM81" s="216"/>
      <c r="HN81" s="216"/>
      <c r="HO81" s="216"/>
      <c r="HP81" s="216"/>
      <c r="HQ81" s="216"/>
      <c r="HR81" s="216"/>
      <c r="HS81" s="216"/>
      <c r="HT81" s="216"/>
      <c r="HU81" s="216"/>
      <c r="HV81" s="216"/>
      <c r="HW81" s="216"/>
    </row>
    <row r="82" spans="7:231" ht="13.5" customHeight="1">
      <c r="G82" s="854"/>
      <c r="H82" s="854"/>
      <c r="I82" s="854"/>
      <c r="J82" s="854"/>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4"/>
      <c r="BG82" s="275"/>
      <c r="BH82" s="341"/>
      <c r="BI82" s="341"/>
      <c r="BJ82" s="216"/>
      <c r="CO82" s="208"/>
      <c r="CP82" s="208"/>
      <c r="CQ82" s="208"/>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c r="FD82" s="216"/>
      <c r="FE82" s="216"/>
      <c r="FF82" s="216"/>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c r="GT82" s="216"/>
      <c r="GU82" s="216"/>
      <c r="GV82" s="216"/>
      <c r="GW82" s="216"/>
      <c r="GX82" s="216"/>
      <c r="GY82" s="216"/>
      <c r="GZ82" s="216"/>
      <c r="HA82" s="216"/>
      <c r="HB82" s="216"/>
      <c r="HC82" s="216"/>
      <c r="HD82" s="216"/>
      <c r="HE82" s="216"/>
      <c r="HF82" s="216"/>
      <c r="HG82" s="216"/>
      <c r="HH82" s="216"/>
      <c r="HI82" s="216"/>
      <c r="HJ82" s="216"/>
      <c r="HK82" s="216"/>
      <c r="HL82" s="216"/>
      <c r="HM82" s="216"/>
      <c r="HN82" s="216"/>
      <c r="HO82" s="216"/>
      <c r="HP82" s="216"/>
      <c r="HQ82" s="216"/>
      <c r="HR82" s="216"/>
      <c r="HS82" s="216"/>
      <c r="HT82" s="216"/>
      <c r="HU82" s="216"/>
      <c r="HV82" s="216"/>
      <c r="HW82" s="216"/>
    </row>
    <row r="83" spans="7:231" ht="13.5" customHeight="1">
      <c r="BG83" s="275"/>
      <c r="BH83" s="341"/>
      <c r="BI83" s="341"/>
      <c r="BJ83" s="216"/>
      <c r="CO83" s="208"/>
      <c r="CP83" s="208"/>
      <c r="CQ83" s="208"/>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c r="FD83" s="216"/>
      <c r="FE83" s="216"/>
      <c r="FF83" s="216"/>
      <c r="FG83" s="216"/>
      <c r="FH83" s="216"/>
      <c r="FI83" s="216"/>
      <c r="FJ83" s="216"/>
      <c r="FK83" s="216"/>
      <c r="FL83" s="216"/>
      <c r="FM83" s="216"/>
      <c r="FN83" s="216"/>
      <c r="FO83" s="216"/>
      <c r="FP83" s="216"/>
      <c r="FQ83" s="216"/>
      <c r="FR83" s="216"/>
      <c r="FS83" s="216"/>
      <c r="FT83" s="216"/>
      <c r="FU83" s="216"/>
      <c r="FV83" s="216"/>
      <c r="FW83" s="216"/>
      <c r="FX83" s="216"/>
      <c r="FY83" s="216"/>
      <c r="FZ83" s="216"/>
      <c r="GA83" s="216"/>
      <c r="GB83" s="216"/>
      <c r="GC83" s="216"/>
      <c r="GD83" s="216"/>
      <c r="GE83" s="216"/>
      <c r="GF83" s="216"/>
      <c r="GG83" s="216"/>
      <c r="GH83" s="216"/>
      <c r="GI83" s="216"/>
      <c r="GJ83" s="216"/>
      <c r="GK83" s="216"/>
      <c r="GL83" s="216"/>
      <c r="GM83" s="216"/>
      <c r="GN83" s="216"/>
      <c r="GO83" s="216"/>
      <c r="GP83" s="216"/>
      <c r="GQ83" s="216"/>
      <c r="GR83" s="216"/>
      <c r="GS83" s="216"/>
      <c r="GT83" s="216"/>
      <c r="GU83" s="216"/>
      <c r="GV83" s="216"/>
      <c r="GW83" s="216"/>
      <c r="GX83" s="216"/>
      <c r="GY83" s="216"/>
      <c r="GZ83" s="216"/>
      <c r="HA83" s="216"/>
      <c r="HB83" s="216"/>
      <c r="HC83" s="216"/>
      <c r="HD83" s="216"/>
      <c r="HE83" s="216"/>
      <c r="HF83" s="216"/>
      <c r="HG83" s="216"/>
      <c r="HH83" s="216"/>
      <c r="HI83" s="216"/>
      <c r="HJ83" s="216"/>
      <c r="HK83" s="216"/>
      <c r="HL83" s="216"/>
      <c r="HM83" s="216"/>
      <c r="HN83" s="216"/>
      <c r="HO83" s="216"/>
      <c r="HP83" s="216"/>
      <c r="HQ83" s="216"/>
      <c r="HR83" s="216"/>
      <c r="HS83" s="216"/>
      <c r="HT83" s="216"/>
      <c r="HU83" s="216"/>
      <c r="HV83" s="216"/>
      <c r="HW83" s="216"/>
    </row>
    <row r="84" spans="7:231" ht="13.5" customHeight="1">
      <c r="BG84" s="275"/>
      <c r="BH84" s="341"/>
      <c r="BI84" s="341"/>
      <c r="BJ84" s="216"/>
      <c r="CO84" s="208"/>
      <c r="CP84" s="208"/>
      <c r="CQ84" s="208"/>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c r="GT84" s="216"/>
      <c r="GU84" s="216"/>
      <c r="GV84" s="216"/>
      <c r="GW84" s="216"/>
      <c r="GX84" s="216"/>
      <c r="GY84" s="216"/>
      <c r="GZ84" s="216"/>
      <c r="HA84" s="216"/>
      <c r="HB84" s="216"/>
      <c r="HC84" s="216"/>
      <c r="HD84" s="216"/>
      <c r="HE84" s="216"/>
      <c r="HF84" s="216"/>
      <c r="HG84" s="216"/>
      <c r="HH84" s="216"/>
      <c r="HI84" s="216"/>
      <c r="HJ84" s="216"/>
      <c r="HK84" s="216"/>
      <c r="HL84" s="216"/>
      <c r="HM84" s="216"/>
      <c r="HN84" s="216"/>
      <c r="HO84" s="216"/>
      <c r="HP84" s="216"/>
      <c r="HQ84" s="216"/>
      <c r="HR84" s="216"/>
      <c r="HS84" s="216"/>
      <c r="HT84" s="216"/>
      <c r="HU84" s="216"/>
      <c r="HV84" s="216"/>
      <c r="HW84" s="216"/>
    </row>
    <row r="85" spans="7:231" ht="13.5" customHeight="1">
      <c r="BG85" s="275"/>
      <c r="BH85" s="341"/>
      <c r="BI85" s="341"/>
      <c r="BJ85" s="216"/>
      <c r="CO85" s="208"/>
      <c r="CP85" s="208"/>
      <c r="CQ85" s="208"/>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c r="GT85" s="216"/>
      <c r="GU85" s="216"/>
      <c r="GV85" s="216"/>
      <c r="GW85" s="216"/>
      <c r="GX85" s="216"/>
      <c r="GY85" s="216"/>
      <c r="GZ85" s="216"/>
      <c r="HA85" s="216"/>
      <c r="HB85" s="216"/>
      <c r="HC85" s="216"/>
      <c r="HD85" s="216"/>
      <c r="HE85" s="216"/>
      <c r="HF85" s="216"/>
      <c r="HG85" s="216"/>
      <c r="HH85" s="216"/>
      <c r="HI85" s="216"/>
      <c r="HJ85" s="216"/>
      <c r="HK85" s="216"/>
      <c r="HL85" s="216"/>
      <c r="HM85" s="216"/>
      <c r="HN85" s="216"/>
      <c r="HO85" s="216"/>
      <c r="HP85" s="216"/>
      <c r="HQ85" s="216"/>
      <c r="HR85" s="216"/>
      <c r="HS85" s="216"/>
      <c r="HT85" s="216"/>
      <c r="HU85" s="216"/>
      <c r="HV85" s="216"/>
      <c r="HW85" s="216"/>
    </row>
    <row r="86" spans="7:231" ht="13.5" customHeight="1">
      <c r="BG86" s="275"/>
      <c r="BH86" s="341"/>
      <c r="BI86" s="341"/>
      <c r="BJ86" s="216"/>
      <c r="CO86" s="208"/>
      <c r="CP86" s="208"/>
      <c r="CQ86" s="208"/>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c r="GT86" s="216"/>
      <c r="GU86" s="216"/>
      <c r="GV86" s="216"/>
      <c r="GW86" s="216"/>
      <c r="GX86" s="216"/>
      <c r="GY86" s="216"/>
      <c r="GZ86" s="216"/>
      <c r="HA86" s="216"/>
      <c r="HB86" s="216"/>
      <c r="HC86" s="216"/>
      <c r="HD86" s="216"/>
      <c r="HE86" s="216"/>
      <c r="HF86" s="216"/>
      <c r="HG86" s="216"/>
      <c r="HH86" s="216"/>
      <c r="HI86" s="216"/>
      <c r="HJ86" s="216"/>
      <c r="HK86" s="216"/>
      <c r="HL86" s="216"/>
      <c r="HM86" s="216"/>
      <c r="HN86" s="216"/>
      <c r="HO86" s="216"/>
      <c r="HP86" s="216"/>
      <c r="HQ86" s="216"/>
      <c r="HR86" s="216"/>
      <c r="HS86" s="216"/>
      <c r="HT86" s="216"/>
      <c r="HU86" s="216"/>
      <c r="HV86" s="216"/>
      <c r="HW86" s="216"/>
    </row>
    <row r="87" spans="7:231">
      <c r="BG87" s="275"/>
      <c r="BH87" s="341"/>
      <c r="BI87" s="341"/>
      <c r="BJ87" s="216"/>
      <c r="CO87" s="208"/>
      <c r="CP87" s="208"/>
      <c r="CQ87" s="208"/>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c r="GT87" s="216"/>
      <c r="GU87" s="216"/>
      <c r="GV87" s="216"/>
      <c r="GW87" s="216"/>
      <c r="GX87" s="216"/>
      <c r="GY87" s="216"/>
      <c r="GZ87" s="216"/>
      <c r="HA87" s="216"/>
      <c r="HB87" s="216"/>
      <c r="HC87" s="216"/>
      <c r="HD87" s="216"/>
      <c r="HE87" s="216"/>
      <c r="HF87" s="216"/>
      <c r="HG87" s="216"/>
      <c r="HH87" s="216"/>
      <c r="HI87" s="216"/>
      <c r="HJ87" s="216"/>
      <c r="HK87" s="216"/>
      <c r="HL87" s="216"/>
      <c r="HM87" s="216"/>
      <c r="HN87" s="216"/>
      <c r="HO87" s="216"/>
      <c r="HP87" s="216"/>
      <c r="HQ87" s="216"/>
      <c r="HR87" s="216"/>
      <c r="HS87" s="216"/>
      <c r="HT87" s="216"/>
      <c r="HU87" s="216"/>
      <c r="HV87" s="216"/>
      <c r="HW87" s="216"/>
    </row>
    <row r="88" spans="7:231">
      <c r="BG88" s="275"/>
      <c r="BH88" s="341"/>
      <c r="BI88" s="341"/>
      <c r="BJ88" s="216"/>
      <c r="CO88" s="208"/>
      <c r="CP88" s="208"/>
      <c r="CQ88" s="208"/>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c r="GT88" s="216"/>
      <c r="GU88" s="216"/>
      <c r="GV88" s="216"/>
      <c r="GW88" s="216"/>
      <c r="GX88" s="216"/>
      <c r="GY88" s="216"/>
      <c r="GZ88" s="216"/>
      <c r="HA88" s="216"/>
      <c r="HB88" s="216"/>
      <c r="HC88" s="216"/>
      <c r="HD88" s="216"/>
      <c r="HE88" s="216"/>
      <c r="HF88" s="216"/>
      <c r="HG88" s="216"/>
      <c r="HH88" s="216"/>
      <c r="HI88" s="216"/>
      <c r="HJ88" s="216"/>
      <c r="HK88" s="216"/>
      <c r="HL88" s="216"/>
      <c r="HM88" s="216"/>
      <c r="HN88" s="216"/>
      <c r="HO88" s="216"/>
      <c r="HP88" s="216"/>
      <c r="HQ88" s="216"/>
      <c r="HR88" s="216"/>
      <c r="HS88" s="216"/>
      <c r="HT88" s="216"/>
      <c r="HU88" s="216"/>
      <c r="HV88" s="216"/>
      <c r="HW88" s="216"/>
    </row>
    <row r="89" spans="7:231">
      <c r="BG89" s="275"/>
      <c r="BH89" s="341"/>
      <c r="BI89" s="341"/>
      <c r="BJ89" s="216"/>
      <c r="CO89" s="208"/>
      <c r="CP89" s="208"/>
      <c r="CQ89" s="208"/>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c r="GT89" s="216"/>
      <c r="GU89" s="216"/>
      <c r="GV89" s="216"/>
      <c r="GW89" s="216"/>
      <c r="GX89" s="216"/>
      <c r="GY89" s="216"/>
      <c r="GZ89" s="216"/>
      <c r="HA89" s="216"/>
      <c r="HB89" s="216"/>
      <c r="HC89" s="216"/>
      <c r="HD89" s="216"/>
      <c r="HE89" s="216"/>
      <c r="HF89" s="216"/>
      <c r="HG89" s="216"/>
      <c r="HH89" s="216"/>
      <c r="HI89" s="216"/>
      <c r="HJ89" s="216"/>
      <c r="HK89" s="216"/>
      <c r="HL89" s="216"/>
      <c r="HM89" s="216"/>
      <c r="HN89" s="216"/>
      <c r="HO89" s="216"/>
      <c r="HP89" s="216"/>
      <c r="HQ89" s="216"/>
      <c r="HR89" s="216"/>
      <c r="HS89" s="216"/>
      <c r="HT89" s="216"/>
      <c r="HU89" s="216"/>
      <c r="HV89" s="216"/>
      <c r="HW89" s="216"/>
    </row>
    <row r="90" spans="7:231">
      <c r="BG90" s="275"/>
      <c r="BH90" s="341"/>
      <c r="BI90" s="341"/>
      <c r="CO90" s="208"/>
      <c r="CP90" s="208"/>
      <c r="CQ90" s="208"/>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c r="GT90" s="216"/>
      <c r="GU90" s="216"/>
      <c r="GV90" s="216"/>
      <c r="GW90" s="216"/>
      <c r="GX90" s="216"/>
      <c r="GY90" s="216"/>
      <c r="GZ90" s="216"/>
      <c r="HA90" s="216"/>
      <c r="HB90" s="216"/>
      <c r="HC90" s="216"/>
      <c r="HD90" s="216"/>
      <c r="HE90" s="216"/>
      <c r="HF90" s="216"/>
      <c r="HG90" s="216"/>
      <c r="HH90" s="216"/>
      <c r="HI90" s="216"/>
      <c r="HJ90" s="216"/>
      <c r="HK90" s="216"/>
      <c r="HL90" s="216"/>
      <c r="HM90" s="216"/>
      <c r="HN90" s="216"/>
      <c r="HO90" s="216"/>
      <c r="HP90" s="216"/>
      <c r="HQ90" s="216"/>
      <c r="HR90" s="216"/>
      <c r="HS90" s="216"/>
      <c r="HT90" s="216"/>
      <c r="HU90" s="216"/>
      <c r="HV90" s="216"/>
      <c r="HW90" s="216"/>
    </row>
    <row r="91" spans="7:231">
      <c r="BG91" s="275"/>
      <c r="BH91" s="341"/>
      <c r="BI91" s="341"/>
      <c r="CO91" s="208"/>
      <c r="CP91" s="208"/>
      <c r="CQ91" s="208"/>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c r="GT91" s="216"/>
      <c r="GU91" s="216"/>
      <c r="GV91" s="216"/>
      <c r="GW91" s="216"/>
      <c r="GX91" s="216"/>
      <c r="GY91" s="216"/>
      <c r="GZ91" s="216"/>
      <c r="HA91" s="216"/>
      <c r="HB91" s="216"/>
      <c r="HC91" s="216"/>
      <c r="HD91" s="216"/>
      <c r="HE91" s="216"/>
      <c r="HF91" s="216"/>
      <c r="HG91" s="216"/>
      <c r="HH91" s="216"/>
      <c r="HI91" s="216"/>
      <c r="HJ91" s="216"/>
      <c r="HK91" s="216"/>
      <c r="HL91" s="216"/>
      <c r="HM91" s="216"/>
      <c r="HN91" s="216"/>
      <c r="HO91" s="216"/>
      <c r="HP91" s="216"/>
      <c r="HQ91" s="216"/>
      <c r="HR91" s="216"/>
      <c r="HS91" s="216"/>
      <c r="HT91" s="216"/>
      <c r="HU91" s="216"/>
      <c r="HV91" s="216"/>
      <c r="HW91" s="216"/>
    </row>
    <row r="92" spans="7:231">
      <c r="BG92" s="275"/>
      <c r="BH92" s="341"/>
      <c r="BI92" s="341"/>
      <c r="CO92" s="208"/>
      <c r="CP92" s="208"/>
      <c r="CQ92" s="208"/>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c r="GT92" s="216"/>
      <c r="GU92" s="216"/>
      <c r="GV92" s="216"/>
      <c r="GW92" s="216"/>
      <c r="GX92" s="216"/>
      <c r="GY92" s="216"/>
      <c r="GZ92" s="216"/>
      <c r="HA92" s="216"/>
      <c r="HB92" s="216"/>
      <c r="HC92" s="216"/>
      <c r="HD92" s="216"/>
      <c r="HE92" s="216"/>
      <c r="HF92" s="216"/>
      <c r="HG92" s="216"/>
      <c r="HH92" s="216"/>
      <c r="HI92" s="216"/>
      <c r="HJ92" s="216"/>
      <c r="HK92" s="216"/>
      <c r="HL92" s="216"/>
      <c r="HM92" s="216"/>
      <c r="HN92" s="216"/>
      <c r="HO92" s="216"/>
      <c r="HP92" s="216"/>
      <c r="HQ92" s="216"/>
      <c r="HR92" s="216"/>
      <c r="HS92" s="216"/>
      <c r="HT92" s="216"/>
      <c r="HU92" s="216"/>
      <c r="HV92" s="216"/>
      <c r="HW92" s="216"/>
    </row>
    <row r="93" spans="7:231">
      <c r="BG93" s="275"/>
      <c r="BH93" s="341"/>
      <c r="BI93" s="341"/>
      <c r="CO93" s="208"/>
      <c r="CP93" s="208"/>
      <c r="CQ93" s="208"/>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c r="GT93" s="216"/>
      <c r="GU93" s="216"/>
      <c r="GV93" s="216"/>
      <c r="GW93" s="216"/>
      <c r="GX93" s="216"/>
      <c r="GY93" s="216"/>
      <c r="GZ93" s="216"/>
      <c r="HA93" s="216"/>
      <c r="HB93" s="216"/>
      <c r="HC93" s="216"/>
      <c r="HD93" s="216"/>
      <c r="HE93" s="216"/>
      <c r="HF93" s="216"/>
      <c r="HG93" s="216"/>
      <c r="HH93" s="216"/>
      <c r="HI93" s="216"/>
      <c r="HJ93" s="216"/>
      <c r="HK93" s="216"/>
      <c r="HL93" s="216"/>
      <c r="HM93" s="216"/>
      <c r="HN93" s="216"/>
      <c r="HO93" s="216"/>
      <c r="HP93" s="216"/>
      <c r="HQ93" s="216"/>
      <c r="HR93" s="216"/>
      <c r="HS93" s="216"/>
      <c r="HT93" s="216"/>
      <c r="HU93" s="216"/>
      <c r="HV93" s="216"/>
      <c r="HW93" s="216"/>
    </row>
    <row r="94" spans="7:231">
      <c r="BG94" s="275"/>
      <c r="BH94" s="344"/>
      <c r="BI94" s="341"/>
      <c r="CO94" s="208"/>
      <c r="CP94" s="208"/>
      <c r="CQ94" s="208"/>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c r="GT94" s="216"/>
      <c r="GU94" s="216"/>
      <c r="GV94" s="216"/>
      <c r="GW94" s="216"/>
      <c r="GX94" s="216"/>
      <c r="GY94" s="216"/>
      <c r="GZ94" s="216"/>
      <c r="HA94" s="216"/>
      <c r="HB94" s="216"/>
      <c r="HC94" s="216"/>
      <c r="HD94" s="216"/>
      <c r="HE94" s="216"/>
      <c r="HF94" s="216"/>
      <c r="HG94" s="216"/>
      <c r="HH94" s="216"/>
      <c r="HI94" s="216"/>
      <c r="HJ94" s="216"/>
      <c r="HK94" s="216"/>
      <c r="HL94" s="216"/>
      <c r="HM94" s="216"/>
      <c r="HN94" s="216"/>
      <c r="HO94" s="216"/>
      <c r="HP94" s="216"/>
      <c r="HQ94" s="216"/>
      <c r="HR94" s="216"/>
      <c r="HS94" s="216"/>
      <c r="HT94" s="216"/>
      <c r="HU94" s="216"/>
      <c r="HV94" s="216"/>
      <c r="HW94" s="216"/>
    </row>
    <row r="95" spans="7:231">
      <c r="BG95" s="275"/>
      <c r="BH95" s="344"/>
      <c r="BI95" s="341"/>
      <c r="CO95" s="208"/>
      <c r="CP95" s="208"/>
      <c r="CQ95" s="208"/>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c r="GT95" s="216"/>
      <c r="GU95" s="216"/>
      <c r="GV95" s="216"/>
      <c r="GW95" s="216"/>
      <c r="GX95" s="216"/>
      <c r="GY95" s="216"/>
      <c r="GZ95" s="216"/>
      <c r="HA95" s="216"/>
      <c r="HB95" s="216"/>
      <c r="HC95" s="216"/>
      <c r="HD95" s="216"/>
      <c r="HE95" s="216"/>
      <c r="HF95" s="216"/>
      <c r="HG95" s="216"/>
      <c r="HH95" s="216"/>
      <c r="HI95" s="216"/>
      <c r="HJ95" s="216"/>
      <c r="HK95" s="216"/>
      <c r="HL95" s="216"/>
      <c r="HM95" s="216"/>
      <c r="HN95" s="216"/>
      <c r="HO95" s="216"/>
      <c r="HP95" s="216"/>
      <c r="HQ95" s="216"/>
      <c r="HR95" s="216"/>
      <c r="HS95" s="216"/>
      <c r="HT95" s="216"/>
      <c r="HU95" s="216"/>
      <c r="HV95" s="216"/>
      <c r="HW95" s="216"/>
    </row>
    <row r="96" spans="7:231">
      <c r="BG96" s="275"/>
      <c r="BH96" s="344"/>
      <c r="BI96" s="341"/>
      <c r="CO96" s="208"/>
      <c r="CP96" s="208"/>
      <c r="CQ96" s="208"/>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c r="GT96" s="216"/>
      <c r="GU96" s="216"/>
      <c r="GV96" s="216"/>
      <c r="GW96" s="216"/>
      <c r="GX96" s="216"/>
      <c r="GY96" s="216"/>
      <c r="GZ96" s="216"/>
      <c r="HA96" s="216"/>
      <c r="HB96" s="216"/>
      <c r="HC96" s="216"/>
      <c r="HD96" s="216"/>
      <c r="HE96" s="216"/>
      <c r="HF96" s="216"/>
      <c r="HG96" s="216"/>
      <c r="HH96" s="216"/>
      <c r="HI96" s="216"/>
      <c r="HJ96" s="216"/>
      <c r="HK96" s="216"/>
      <c r="HL96" s="216"/>
      <c r="HM96" s="216"/>
      <c r="HN96" s="216"/>
      <c r="HO96" s="216"/>
      <c r="HP96" s="216"/>
      <c r="HQ96" s="216"/>
      <c r="HR96" s="216"/>
      <c r="HS96" s="216"/>
      <c r="HT96" s="216"/>
      <c r="HU96" s="216"/>
      <c r="HV96" s="216"/>
      <c r="HW96" s="216"/>
    </row>
    <row r="97" spans="59:231">
      <c r="BG97" s="275"/>
      <c r="BH97" s="344"/>
      <c r="BI97" s="341"/>
      <c r="CO97" s="208"/>
      <c r="CP97" s="208"/>
      <c r="CQ97" s="208"/>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c r="GT97" s="216"/>
      <c r="GU97" s="216"/>
      <c r="GV97" s="216"/>
      <c r="GW97" s="216"/>
      <c r="GX97" s="216"/>
      <c r="GY97" s="216"/>
      <c r="GZ97" s="216"/>
      <c r="HA97" s="216"/>
      <c r="HB97" s="216"/>
      <c r="HC97" s="216"/>
      <c r="HD97" s="216"/>
      <c r="HE97" s="216"/>
      <c r="HF97" s="216"/>
      <c r="HG97" s="216"/>
      <c r="HH97" s="216"/>
      <c r="HI97" s="216"/>
      <c r="HJ97" s="216"/>
      <c r="HK97" s="216"/>
      <c r="HL97" s="216"/>
      <c r="HM97" s="216"/>
      <c r="HN97" s="216"/>
      <c r="HO97" s="216"/>
      <c r="HP97" s="216"/>
      <c r="HQ97" s="216"/>
      <c r="HR97" s="216"/>
      <c r="HS97" s="216"/>
      <c r="HT97" s="216"/>
      <c r="HU97" s="216"/>
      <c r="HV97" s="216"/>
      <c r="HW97" s="216"/>
    </row>
    <row r="98" spans="59:231">
      <c r="CO98" s="208"/>
      <c r="CP98" s="208"/>
      <c r="CQ98" s="208"/>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c r="GT98" s="216"/>
      <c r="GU98" s="216"/>
      <c r="GV98" s="216"/>
      <c r="GW98" s="216"/>
      <c r="GX98" s="216"/>
      <c r="GY98" s="216"/>
      <c r="GZ98" s="216"/>
      <c r="HA98" s="216"/>
      <c r="HB98" s="216"/>
      <c r="HC98" s="216"/>
      <c r="HD98" s="216"/>
      <c r="HE98" s="216"/>
      <c r="HF98" s="216"/>
      <c r="HG98" s="216"/>
      <c r="HH98" s="216"/>
      <c r="HI98" s="216"/>
      <c r="HJ98" s="216"/>
      <c r="HK98" s="216"/>
      <c r="HL98" s="216"/>
      <c r="HM98" s="216"/>
      <c r="HN98" s="216"/>
      <c r="HO98" s="216"/>
      <c r="HP98" s="216"/>
      <c r="HQ98" s="216"/>
      <c r="HR98" s="216"/>
      <c r="HS98" s="216"/>
      <c r="HT98" s="216"/>
      <c r="HU98" s="216"/>
      <c r="HV98" s="216"/>
      <c r="HW98" s="216"/>
    </row>
    <row r="99" spans="59:231">
      <c r="CO99" s="208"/>
      <c r="CP99" s="208"/>
      <c r="CQ99" s="208"/>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c r="GT99" s="216"/>
      <c r="GU99" s="216"/>
      <c r="GV99" s="216"/>
      <c r="GW99" s="216"/>
      <c r="GX99" s="216"/>
      <c r="GY99" s="216"/>
      <c r="GZ99" s="216"/>
      <c r="HA99" s="216"/>
      <c r="HB99" s="216"/>
      <c r="HC99" s="216"/>
      <c r="HD99" s="216"/>
      <c r="HE99" s="216"/>
      <c r="HF99" s="216"/>
      <c r="HG99" s="216"/>
      <c r="HH99" s="216"/>
      <c r="HI99" s="216"/>
      <c r="HJ99" s="216"/>
      <c r="HK99" s="216"/>
      <c r="HL99" s="216"/>
      <c r="HM99" s="216"/>
      <c r="HN99" s="216"/>
      <c r="HO99" s="216"/>
      <c r="HP99" s="216"/>
      <c r="HQ99" s="216"/>
      <c r="HR99" s="216"/>
      <c r="HS99" s="216"/>
      <c r="HT99" s="216"/>
      <c r="HU99" s="216"/>
      <c r="HV99" s="216"/>
      <c r="HW99" s="216"/>
    </row>
    <row r="100" spans="59:231">
      <c r="CO100" s="208"/>
      <c r="CP100" s="208"/>
      <c r="CQ100" s="208"/>
      <c r="CR100" s="216"/>
      <c r="CS100" s="216"/>
      <c r="CT100" s="216"/>
      <c r="CU100" s="216"/>
      <c r="CV100" s="216"/>
      <c r="CW100" s="216"/>
      <c r="CX100" s="216"/>
      <c r="CY100" s="216"/>
      <c r="CZ100" s="216"/>
      <c r="DA100" s="216"/>
      <c r="DB100" s="216"/>
      <c r="DC100" s="216"/>
      <c r="DD100" s="216"/>
      <c r="DE100" s="216"/>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c r="EI100" s="216"/>
      <c r="EJ100" s="216"/>
      <c r="EK100" s="216"/>
      <c r="EL100" s="216"/>
      <c r="EM100" s="216"/>
      <c r="EN100" s="216"/>
      <c r="EO100" s="216"/>
      <c r="EP100" s="216"/>
      <c r="EQ100" s="216"/>
      <c r="ER100" s="216"/>
      <c r="ES100" s="216"/>
      <c r="ET100" s="216"/>
      <c r="EU100" s="216"/>
      <c r="EV100" s="216"/>
      <c r="EW100" s="216"/>
      <c r="EX100" s="216"/>
      <c r="EY100" s="216"/>
      <c r="EZ100" s="216"/>
      <c r="FA100" s="216"/>
      <c r="FB100" s="216"/>
      <c r="FC100" s="216"/>
      <c r="FD100" s="216"/>
      <c r="FE100" s="216"/>
      <c r="FF100" s="216"/>
      <c r="FG100" s="216"/>
      <c r="FH100" s="216"/>
      <c r="FI100" s="216"/>
      <c r="FJ100" s="216"/>
      <c r="FK100" s="216"/>
      <c r="FL100" s="216"/>
      <c r="FM100" s="216"/>
      <c r="FN100" s="216"/>
      <c r="FO100" s="216"/>
      <c r="FP100" s="216"/>
      <c r="FQ100" s="216"/>
      <c r="FR100" s="216"/>
      <c r="FS100" s="216"/>
      <c r="FT100" s="216"/>
      <c r="FU100" s="216"/>
      <c r="FV100" s="216"/>
      <c r="FW100" s="216"/>
      <c r="FX100" s="216"/>
      <c r="FY100" s="216"/>
      <c r="FZ100" s="216"/>
      <c r="GA100" s="216"/>
      <c r="GB100" s="216"/>
      <c r="GC100" s="216"/>
      <c r="GD100" s="216"/>
      <c r="GE100" s="216"/>
      <c r="GF100" s="216"/>
      <c r="GG100" s="216"/>
      <c r="GH100" s="216"/>
      <c r="GI100" s="216"/>
      <c r="GJ100" s="216"/>
      <c r="GK100" s="216"/>
      <c r="GL100" s="216"/>
      <c r="GM100" s="216"/>
      <c r="GN100" s="216"/>
      <c r="GO100" s="216"/>
      <c r="GP100" s="216"/>
      <c r="GQ100" s="216"/>
      <c r="GR100" s="216"/>
      <c r="GS100" s="216"/>
      <c r="GT100" s="216"/>
      <c r="GU100" s="216"/>
      <c r="GV100" s="216"/>
      <c r="GW100" s="216"/>
      <c r="GX100" s="216"/>
      <c r="GY100" s="216"/>
      <c r="GZ100" s="216"/>
      <c r="HA100" s="216"/>
      <c r="HB100" s="216"/>
      <c r="HC100" s="216"/>
      <c r="HD100" s="216"/>
      <c r="HE100" s="216"/>
      <c r="HF100" s="216"/>
      <c r="HG100" s="216"/>
      <c r="HH100" s="216"/>
      <c r="HI100" s="216"/>
      <c r="HJ100" s="216"/>
      <c r="HK100" s="216"/>
      <c r="HL100" s="216"/>
      <c r="HM100" s="216"/>
      <c r="HN100" s="216"/>
      <c r="HO100" s="216"/>
      <c r="HP100" s="216"/>
      <c r="HQ100" s="216"/>
      <c r="HR100" s="216"/>
      <c r="HS100" s="216"/>
      <c r="HT100" s="216"/>
      <c r="HU100" s="216"/>
      <c r="HV100" s="216"/>
      <c r="HW100" s="216"/>
    </row>
    <row r="101" spans="59:231">
      <c r="CO101" s="208"/>
      <c r="CP101" s="208"/>
      <c r="CQ101" s="208"/>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16"/>
      <c r="FW101" s="216"/>
      <c r="FX101" s="216"/>
      <c r="FY101" s="216"/>
      <c r="FZ101" s="216"/>
      <c r="GA101" s="216"/>
      <c r="GB101" s="216"/>
      <c r="GC101" s="216"/>
      <c r="GD101" s="216"/>
      <c r="GE101" s="216"/>
      <c r="GF101" s="216"/>
      <c r="GG101" s="216"/>
      <c r="GH101" s="216"/>
      <c r="GI101" s="216"/>
      <c r="GJ101" s="216"/>
      <c r="GK101" s="216"/>
      <c r="GL101" s="216"/>
      <c r="GM101" s="216"/>
      <c r="GN101" s="216"/>
      <c r="GO101" s="216"/>
      <c r="GP101" s="216"/>
      <c r="GQ101" s="216"/>
      <c r="GR101" s="216"/>
      <c r="GS101" s="216"/>
      <c r="GT101" s="216"/>
      <c r="GU101" s="216"/>
      <c r="GV101" s="216"/>
      <c r="GW101" s="216"/>
      <c r="GX101" s="216"/>
      <c r="GY101" s="216"/>
      <c r="GZ101" s="216"/>
      <c r="HA101" s="216"/>
      <c r="HB101" s="216"/>
      <c r="HC101" s="216"/>
      <c r="HD101" s="216"/>
      <c r="HE101" s="216"/>
      <c r="HF101" s="216"/>
      <c r="HG101" s="216"/>
      <c r="HH101" s="216"/>
      <c r="HI101" s="216"/>
      <c r="HJ101" s="216"/>
      <c r="HK101" s="216"/>
      <c r="HL101" s="216"/>
      <c r="HM101" s="216"/>
      <c r="HN101" s="216"/>
      <c r="HO101" s="216"/>
      <c r="HP101" s="216"/>
      <c r="HQ101" s="216"/>
      <c r="HR101" s="216"/>
      <c r="HS101" s="216"/>
      <c r="HT101" s="216"/>
      <c r="HU101" s="216"/>
      <c r="HV101" s="216"/>
      <c r="HW101" s="216"/>
    </row>
    <row r="102" spans="59:231">
      <c r="CO102" s="208"/>
      <c r="CP102" s="208"/>
      <c r="CQ102" s="208"/>
      <c r="CR102" s="216"/>
      <c r="CS102" s="216"/>
      <c r="CT102" s="216"/>
      <c r="CU102" s="216"/>
      <c r="CV102" s="216"/>
      <c r="CW102" s="216"/>
      <c r="CX102" s="216"/>
      <c r="CY102" s="216"/>
      <c r="CZ102" s="216"/>
      <c r="DA102" s="216"/>
      <c r="DB102" s="216"/>
      <c r="DC102" s="216"/>
      <c r="DD102" s="216"/>
      <c r="DE102" s="216"/>
      <c r="DF102" s="216"/>
      <c r="DG102" s="216"/>
      <c r="DH102" s="216"/>
      <c r="DI102" s="216"/>
      <c r="DJ102" s="216"/>
      <c r="DK102" s="216"/>
      <c r="DL102" s="216"/>
      <c r="DM102" s="216"/>
      <c r="DN102" s="216"/>
      <c r="DO102" s="216"/>
      <c r="DP102" s="216"/>
      <c r="DQ102" s="216"/>
      <c r="DR102" s="216"/>
      <c r="DS102" s="216"/>
      <c r="DT102" s="216"/>
      <c r="DU102" s="216"/>
      <c r="DV102" s="216"/>
      <c r="DW102" s="216"/>
      <c r="DX102" s="216"/>
      <c r="DY102" s="216"/>
      <c r="DZ102" s="216"/>
      <c r="EA102" s="216"/>
      <c r="EB102" s="216"/>
      <c r="EC102" s="216"/>
      <c r="ED102" s="216"/>
      <c r="EE102" s="216"/>
      <c r="EF102" s="216"/>
      <c r="EG102" s="216"/>
      <c r="EH102" s="216"/>
      <c r="EI102" s="216"/>
      <c r="EJ102" s="216"/>
      <c r="EK102" s="216"/>
      <c r="EL102" s="216"/>
      <c r="EM102" s="216"/>
      <c r="EN102" s="216"/>
      <c r="EO102" s="216"/>
      <c r="EP102" s="216"/>
      <c r="EQ102" s="216"/>
      <c r="ER102" s="216"/>
      <c r="ES102" s="216"/>
      <c r="ET102" s="216"/>
      <c r="EU102" s="216"/>
      <c r="EV102" s="216"/>
      <c r="EW102" s="216"/>
      <c r="EX102" s="216"/>
      <c r="EY102" s="216"/>
      <c r="EZ102" s="216"/>
      <c r="FA102" s="216"/>
      <c r="FB102" s="216"/>
      <c r="FC102" s="216"/>
      <c r="FD102" s="216"/>
      <c r="FE102" s="216"/>
      <c r="FF102" s="216"/>
      <c r="FG102" s="216"/>
      <c r="FH102" s="216"/>
      <c r="FI102" s="216"/>
      <c r="FJ102" s="216"/>
      <c r="FK102" s="216"/>
      <c r="FL102" s="216"/>
      <c r="FM102" s="216"/>
      <c r="FN102" s="216"/>
      <c r="FO102" s="216"/>
      <c r="FP102" s="216"/>
      <c r="FQ102" s="216"/>
      <c r="FR102" s="216"/>
      <c r="FS102" s="216"/>
      <c r="FT102" s="216"/>
      <c r="FU102" s="216"/>
      <c r="FV102" s="216"/>
      <c r="FW102" s="216"/>
      <c r="FX102" s="216"/>
      <c r="FY102" s="216"/>
      <c r="FZ102" s="216"/>
      <c r="GA102" s="216"/>
      <c r="GB102" s="216"/>
      <c r="GC102" s="216"/>
      <c r="GD102" s="216"/>
      <c r="GE102" s="216"/>
      <c r="GF102" s="216"/>
      <c r="GG102" s="216"/>
      <c r="GH102" s="216"/>
      <c r="GI102" s="216"/>
      <c r="GJ102" s="216"/>
      <c r="GK102" s="216"/>
      <c r="GL102" s="216"/>
      <c r="GM102" s="216"/>
      <c r="GN102" s="216"/>
      <c r="GO102" s="216"/>
      <c r="GP102" s="216"/>
      <c r="GQ102" s="216"/>
      <c r="GR102" s="216"/>
      <c r="GS102" s="216"/>
      <c r="GT102" s="216"/>
      <c r="GU102" s="216"/>
      <c r="GV102" s="216"/>
      <c r="GW102" s="216"/>
      <c r="GX102" s="216"/>
      <c r="GY102" s="216"/>
      <c r="GZ102" s="216"/>
      <c r="HA102" s="216"/>
      <c r="HB102" s="216"/>
      <c r="HC102" s="216"/>
      <c r="HD102" s="216"/>
      <c r="HE102" s="216"/>
      <c r="HF102" s="216"/>
      <c r="HG102" s="216"/>
      <c r="HH102" s="216"/>
      <c r="HI102" s="216"/>
      <c r="HJ102" s="216"/>
      <c r="HK102" s="216"/>
      <c r="HL102" s="216"/>
      <c r="HM102" s="216"/>
      <c r="HN102" s="216"/>
      <c r="HO102" s="216"/>
      <c r="HP102" s="216"/>
      <c r="HQ102" s="216"/>
      <c r="HR102" s="216"/>
      <c r="HS102" s="216"/>
      <c r="HT102" s="216"/>
      <c r="HU102" s="216"/>
      <c r="HV102" s="216"/>
      <c r="HW102" s="216"/>
    </row>
    <row r="103" spans="59:231">
      <c r="CO103" s="208"/>
      <c r="CP103" s="208"/>
      <c r="CQ103" s="208"/>
      <c r="CR103" s="216"/>
      <c r="CS103" s="216"/>
      <c r="CT103" s="216"/>
      <c r="CU103" s="216"/>
      <c r="CV103" s="216"/>
      <c r="CW103" s="216"/>
      <c r="CX103" s="216"/>
      <c r="CY103" s="216"/>
      <c r="CZ103" s="216"/>
      <c r="DA103" s="216"/>
      <c r="DB103" s="216"/>
      <c r="DC103" s="216"/>
      <c r="DD103" s="216"/>
      <c r="DE103" s="216"/>
      <c r="DF103" s="216"/>
      <c r="DG103" s="216"/>
      <c r="DH103" s="216"/>
      <c r="DI103" s="216"/>
      <c r="DJ103" s="216"/>
      <c r="DK103" s="216"/>
      <c r="DL103" s="216"/>
      <c r="DM103" s="216"/>
      <c r="DN103" s="216"/>
      <c r="DO103" s="216"/>
      <c r="DP103" s="216"/>
      <c r="DQ103" s="216"/>
      <c r="DR103" s="216"/>
      <c r="DS103" s="216"/>
      <c r="DT103" s="216"/>
      <c r="DU103" s="216"/>
      <c r="DV103" s="216"/>
      <c r="DW103" s="216"/>
      <c r="DX103" s="216"/>
      <c r="DY103" s="216"/>
      <c r="DZ103" s="216"/>
      <c r="EA103" s="216"/>
      <c r="EB103" s="216"/>
      <c r="EC103" s="216"/>
      <c r="ED103" s="216"/>
      <c r="EE103" s="216"/>
      <c r="EF103" s="216"/>
      <c r="EG103" s="216"/>
      <c r="EH103" s="216"/>
      <c r="EI103" s="216"/>
      <c r="EJ103" s="216"/>
      <c r="EK103" s="216"/>
      <c r="EL103" s="216"/>
      <c r="EM103" s="216"/>
      <c r="EN103" s="216"/>
      <c r="EO103" s="216"/>
      <c r="EP103" s="216"/>
      <c r="EQ103" s="216"/>
      <c r="ER103" s="216"/>
      <c r="ES103" s="216"/>
      <c r="ET103" s="216"/>
      <c r="EU103" s="216"/>
      <c r="EV103" s="216"/>
      <c r="EW103" s="216"/>
      <c r="EX103" s="216"/>
      <c r="EY103" s="216"/>
      <c r="EZ103" s="216"/>
      <c r="FA103" s="216"/>
      <c r="FB103" s="216"/>
      <c r="FC103" s="216"/>
      <c r="FD103" s="216"/>
      <c r="FE103" s="216"/>
      <c r="FF103" s="216"/>
      <c r="FG103" s="216"/>
      <c r="FH103" s="216"/>
      <c r="FI103" s="216"/>
      <c r="FJ103" s="216"/>
      <c r="FK103" s="216"/>
      <c r="FL103" s="216"/>
      <c r="FM103" s="216"/>
      <c r="FN103" s="216"/>
      <c r="FO103" s="216"/>
      <c r="FP103" s="216"/>
      <c r="FQ103" s="216"/>
      <c r="FR103" s="216"/>
      <c r="FS103" s="216"/>
      <c r="FT103" s="216"/>
      <c r="FU103" s="216"/>
      <c r="FV103" s="216"/>
      <c r="FW103" s="216"/>
      <c r="FX103" s="216"/>
      <c r="FY103" s="216"/>
      <c r="FZ103" s="216"/>
      <c r="GA103" s="216"/>
      <c r="GB103" s="216"/>
      <c r="GC103" s="216"/>
      <c r="GD103" s="216"/>
      <c r="GE103" s="216"/>
      <c r="GF103" s="216"/>
      <c r="GG103" s="216"/>
      <c r="GH103" s="216"/>
      <c r="GI103" s="216"/>
      <c r="GJ103" s="216"/>
      <c r="GK103" s="216"/>
      <c r="GL103" s="216"/>
      <c r="GM103" s="216"/>
      <c r="GN103" s="216"/>
      <c r="GO103" s="216"/>
      <c r="GP103" s="216"/>
      <c r="GQ103" s="216"/>
      <c r="GR103" s="216"/>
      <c r="GS103" s="216"/>
      <c r="GT103" s="216"/>
      <c r="GU103" s="216"/>
      <c r="GV103" s="216"/>
      <c r="GW103" s="216"/>
      <c r="GX103" s="216"/>
      <c r="GY103" s="216"/>
      <c r="GZ103" s="216"/>
      <c r="HA103" s="216"/>
      <c r="HB103" s="216"/>
      <c r="HC103" s="216"/>
      <c r="HD103" s="216"/>
      <c r="HE103" s="216"/>
      <c r="HF103" s="216"/>
      <c r="HG103" s="216"/>
      <c r="HH103" s="216"/>
      <c r="HI103" s="216"/>
      <c r="HJ103" s="216"/>
      <c r="HK103" s="216"/>
      <c r="HL103" s="216"/>
      <c r="HM103" s="216"/>
      <c r="HN103" s="216"/>
      <c r="HO103" s="216"/>
      <c r="HP103" s="216"/>
      <c r="HQ103" s="216"/>
      <c r="HR103" s="216"/>
      <c r="HS103" s="216"/>
      <c r="HT103" s="216"/>
      <c r="HU103" s="216"/>
      <c r="HV103" s="216"/>
      <c r="HW103" s="216"/>
    </row>
    <row r="104" spans="59:231">
      <c r="CO104" s="208"/>
      <c r="CP104" s="208"/>
      <c r="CQ104" s="208"/>
      <c r="CR104" s="216"/>
      <c r="CS104" s="216"/>
      <c r="CT104" s="216"/>
      <c r="CU104" s="216"/>
      <c r="CV104" s="216"/>
      <c r="CW104" s="216"/>
      <c r="CX104" s="216"/>
      <c r="CY104" s="216"/>
      <c r="CZ104" s="216"/>
      <c r="DA104" s="216"/>
      <c r="DB104" s="216"/>
      <c r="DC104" s="216"/>
      <c r="DD104" s="216"/>
      <c r="DE104" s="216"/>
      <c r="DF104" s="216"/>
      <c r="DG104" s="216"/>
      <c r="DH104" s="216"/>
      <c r="DI104" s="216"/>
      <c r="DJ104" s="216"/>
      <c r="DK104" s="216"/>
      <c r="DL104" s="216"/>
      <c r="DM104" s="216"/>
      <c r="DN104" s="216"/>
      <c r="DO104" s="216"/>
      <c r="DP104" s="216"/>
      <c r="DQ104" s="216"/>
      <c r="DR104" s="216"/>
      <c r="DS104" s="216"/>
      <c r="DT104" s="216"/>
      <c r="DU104" s="216"/>
      <c r="DV104" s="216"/>
      <c r="DW104" s="216"/>
      <c r="DX104" s="216"/>
      <c r="DY104" s="216"/>
      <c r="DZ104" s="216"/>
      <c r="EA104" s="216"/>
      <c r="EB104" s="216"/>
      <c r="EC104" s="216"/>
      <c r="ED104" s="216"/>
      <c r="EE104" s="216"/>
      <c r="EF104" s="216"/>
      <c r="EG104" s="216"/>
      <c r="EH104" s="216"/>
      <c r="EI104" s="216"/>
      <c r="EJ104" s="216"/>
      <c r="EK104" s="216"/>
      <c r="EL104" s="216"/>
      <c r="EM104" s="216"/>
      <c r="EN104" s="216"/>
      <c r="EO104" s="216"/>
      <c r="EP104" s="216"/>
      <c r="EQ104" s="216"/>
      <c r="ER104" s="216"/>
      <c r="ES104" s="216"/>
      <c r="ET104" s="216"/>
      <c r="EU104" s="216"/>
      <c r="EV104" s="216"/>
      <c r="EW104" s="216"/>
      <c r="EX104" s="216"/>
      <c r="EY104" s="216"/>
      <c r="EZ104" s="216"/>
      <c r="FA104" s="216"/>
      <c r="FB104" s="216"/>
      <c r="FC104" s="216"/>
      <c r="FD104" s="216"/>
      <c r="FE104" s="216"/>
      <c r="FF104" s="216"/>
      <c r="FG104" s="216"/>
      <c r="FH104" s="216"/>
      <c r="FI104" s="216"/>
      <c r="FJ104" s="216"/>
      <c r="FK104" s="216"/>
      <c r="FL104" s="216"/>
      <c r="FM104" s="216"/>
      <c r="FN104" s="216"/>
      <c r="FO104" s="216"/>
      <c r="FP104" s="216"/>
      <c r="FQ104" s="216"/>
      <c r="FR104" s="216"/>
      <c r="FS104" s="216"/>
      <c r="FT104" s="216"/>
      <c r="FU104" s="216"/>
      <c r="FV104" s="216"/>
      <c r="FW104" s="216"/>
      <c r="FX104" s="216"/>
      <c r="FY104" s="216"/>
      <c r="FZ104" s="216"/>
      <c r="GA104" s="216"/>
      <c r="GB104" s="216"/>
      <c r="GC104" s="216"/>
      <c r="GD104" s="216"/>
      <c r="GE104" s="216"/>
      <c r="GF104" s="216"/>
      <c r="GG104" s="216"/>
      <c r="GH104" s="216"/>
      <c r="GI104" s="216"/>
      <c r="GJ104" s="216"/>
      <c r="GK104" s="216"/>
      <c r="GL104" s="216"/>
      <c r="GM104" s="216"/>
      <c r="GN104" s="216"/>
      <c r="GO104" s="216"/>
      <c r="GP104" s="216"/>
      <c r="GQ104" s="216"/>
      <c r="GR104" s="216"/>
      <c r="GS104" s="216"/>
      <c r="GT104" s="216"/>
      <c r="GU104" s="216"/>
      <c r="GV104" s="216"/>
      <c r="GW104" s="216"/>
      <c r="GX104" s="216"/>
      <c r="GY104" s="216"/>
      <c r="GZ104" s="216"/>
      <c r="HA104" s="216"/>
      <c r="HB104" s="216"/>
      <c r="HC104" s="216"/>
      <c r="HD104" s="216"/>
      <c r="HE104" s="216"/>
      <c r="HF104" s="216"/>
      <c r="HG104" s="216"/>
      <c r="HH104" s="216"/>
      <c r="HI104" s="216"/>
      <c r="HJ104" s="216"/>
      <c r="HK104" s="216"/>
      <c r="HL104" s="216"/>
      <c r="HM104" s="216"/>
      <c r="HN104" s="216"/>
      <c r="HO104" s="216"/>
      <c r="HP104" s="216"/>
      <c r="HQ104" s="216"/>
      <c r="HR104" s="216"/>
      <c r="HS104" s="216"/>
      <c r="HT104" s="216"/>
      <c r="HU104" s="216"/>
      <c r="HV104" s="216"/>
      <c r="HW104" s="216"/>
    </row>
    <row r="105" spans="59:231">
      <c r="CO105" s="208"/>
      <c r="CP105" s="208"/>
      <c r="CQ105" s="208"/>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c r="EB105" s="216"/>
      <c r="EC105" s="216"/>
      <c r="ED105" s="216"/>
      <c r="EE105" s="216"/>
      <c r="EF105" s="216"/>
      <c r="EG105" s="216"/>
      <c r="EH105" s="216"/>
      <c r="EI105" s="216"/>
      <c r="EJ105" s="216"/>
      <c r="EK105" s="216"/>
      <c r="EL105" s="216"/>
      <c r="EM105" s="216"/>
      <c r="EN105" s="216"/>
      <c r="EO105" s="216"/>
      <c r="EP105" s="216"/>
      <c r="EQ105" s="216"/>
      <c r="ER105" s="216"/>
      <c r="ES105" s="216"/>
      <c r="ET105" s="216"/>
      <c r="EU105" s="216"/>
      <c r="EV105" s="216"/>
      <c r="EW105" s="216"/>
      <c r="EX105" s="216"/>
      <c r="EY105" s="216"/>
      <c r="EZ105" s="216"/>
      <c r="FA105" s="216"/>
      <c r="FB105" s="216"/>
      <c r="FC105" s="216"/>
      <c r="FD105" s="216"/>
      <c r="FE105" s="216"/>
      <c r="FF105" s="216"/>
      <c r="FG105" s="216"/>
      <c r="FH105" s="216"/>
      <c r="FI105" s="216"/>
      <c r="FJ105" s="216"/>
      <c r="FK105" s="216"/>
      <c r="FL105" s="216"/>
      <c r="FM105" s="216"/>
      <c r="FN105" s="216"/>
      <c r="FO105" s="216"/>
      <c r="FP105" s="216"/>
      <c r="FQ105" s="216"/>
      <c r="FR105" s="216"/>
      <c r="FS105" s="216"/>
      <c r="FT105" s="216"/>
      <c r="FU105" s="216"/>
      <c r="FV105" s="216"/>
      <c r="FW105" s="216"/>
      <c r="FX105" s="216"/>
      <c r="FY105" s="216"/>
      <c r="FZ105" s="216"/>
      <c r="GA105" s="216"/>
      <c r="GB105" s="216"/>
      <c r="GC105" s="216"/>
      <c r="GD105" s="216"/>
      <c r="GE105" s="216"/>
      <c r="GF105" s="216"/>
      <c r="GG105" s="216"/>
      <c r="GH105" s="216"/>
      <c r="GI105" s="216"/>
      <c r="GJ105" s="216"/>
      <c r="GK105" s="216"/>
      <c r="GL105" s="216"/>
      <c r="GM105" s="216"/>
      <c r="GN105" s="216"/>
      <c r="GO105" s="216"/>
      <c r="GP105" s="216"/>
      <c r="GQ105" s="216"/>
      <c r="GR105" s="216"/>
      <c r="GS105" s="216"/>
      <c r="GT105" s="216"/>
      <c r="GU105" s="216"/>
      <c r="GV105" s="216"/>
      <c r="GW105" s="216"/>
      <c r="GX105" s="216"/>
      <c r="GY105" s="216"/>
      <c r="GZ105" s="216"/>
      <c r="HA105" s="216"/>
      <c r="HB105" s="216"/>
      <c r="HC105" s="216"/>
      <c r="HD105" s="216"/>
      <c r="HE105" s="216"/>
      <c r="HF105" s="216"/>
      <c r="HG105" s="216"/>
      <c r="HH105" s="216"/>
      <c r="HI105" s="216"/>
      <c r="HJ105" s="216"/>
      <c r="HK105" s="216"/>
      <c r="HL105" s="216"/>
      <c r="HM105" s="216"/>
      <c r="HN105" s="216"/>
      <c r="HO105" s="216"/>
      <c r="HP105" s="216"/>
      <c r="HQ105" s="216"/>
      <c r="HR105" s="216"/>
      <c r="HS105" s="216"/>
      <c r="HT105" s="216"/>
      <c r="HU105" s="216"/>
      <c r="HV105" s="216"/>
      <c r="HW105" s="216"/>
    </row>
    <row r="106" spans="59:231">
      <c r="CO106" s="208"/>
      <c r="CP106" s="208"/>
      <c r="CQ106" s="208"/>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c r="EB106" s="216"/>
      <c r="EC106" s="216"/>
      <c r="ED106" s="216"/>
      <c r="EE106" s="216"/>
      <c r="EF106" s="216"/>
      <c r="EG106" s="216"/>
      <c r="EH106" s="216"/>
      <c r="EI106" s="216"/>
      <c r="EJ106" s="216"/>
      <c r="EK106" s="216"/>
      <c r="EL106" s="216"/>
      <c r="EM106" s="216"/>
      <c r="EN106" s="216"/>
      <c r="EO106" s="216"/>
      <c r="EP106" s="216"/>
      <c r="EQ106" s="216"/>
      <c r="ER106" s="216"/>
      <c r="ES106" s="216"/>
      <c r="ET106" s="216"/>
      <c r="EU106" s="216"/>
      <c r="EV106" s="216"/>
      <c r="EW106" s="216"/>
      <c r="EX106" s="216"/>
      <c r="EY106" s="216"/>
      <c r="EZ106" s="216"/>
      <c r="FA106" s="216"/>
      <c r="FB106" s="216"/>
      <c r="FC106" s="216"/>
      <c r="FD106" s="216"/>
      <c r="FE106" s="216"/>
      <c r="FF106" s="216"/>
      <c r="FG106" s="216"/>
      <c r="FH106" s="216"/>
      <c r="FI106" s="216"/>
      <c r="FJ106" s="216"/>
      <c r="FK106" s="216"/>
      <c r="FL106" s="216"/>
      <c r="FM106" s="216"/>
      <c r="FN106" s="216"/>
      <c r="FO106" s="216"/>
      <c r="FP106" s="216"/>
      <c r="FQ106" s="216"/>
      <c r="FR106" s="216"/>
      <c r="FS106" s="216"/>
      <c r="FT106" s="216"/>
      <c r="FU106" s="216"/>
      <c r="FV106" s="216"/>
      <c r="FW106" s="216"/>
      <c r="FX106" s="216"/>
      <c r="FY106" s="216"/>
      <c r="FZ106" s="216"/>
      <c r="GA106" s="216"/>
      <c r="GB106" s="216"/>
      <c r="GC106" s="216"/>
      <c r="GD106" s="216"/>
      <c r="GE106" s="216"/>
      <c r="GF106" s="216"/>
      <c r="GG106" s="216"/>
      <c r="GH106" s="216"/>
      <c r="GI106" s="216"/>
      <c r="GJ106" s="216"/>
      <c r="GK106" s="216"/>
      <c r="GL106" s="216"/>
      <c r="GM106" s="216"/>
      <c r="GN106" s="216"/>
      <c r="GO106" s="216"/>
      <c r="GP106" s="216"/>
      <c r="GQ106" s="216"/>
      <c r="GR106" s="216"/>
      <c r="GS106" s="216"/>
      <c r="GT106" s="216"/>
      <c r="GU106" s="216"/>
      <c r="GV106" s="216"/>
      <c r="GW106" s="216"/>
      <c r="GX106" s="216"/>
      <c r="GY106" s="216"/>
      <c r="GZ106" s="216"/>
      <c r="HA106" s="216"/>
      <c r="HB106" s="216"/>
      <c r="HC106" s="216"/>
      <c r="HD106" s="216"/>
      <c r="HE106" s="216"/>
      <c r="HF106" s="216"/>
      <c r="HG106" s="216"/>
      <c r="HH106" s="216"/>
      <c r="HI106" s="216"/>
      <c r="HJ106" s="216"/>
      <c r="HK106" s="216"/>
      <c r="HL106" s="216"/>
      <c r="HM106" s="216"/>
      <c r="HN106" s="216"/>
      <c r="HO106" s="216"/>
      <c r="HP106" s="216"/>
      <c r="HQ106" s="216"/>
      <c r="HR106" s="216"/>
      <c r="HS106" s="216"/>
      <c r="HT106" s="216"/>
      <c r="HU106" s="216"/>
      <c r="HV106" s="216"/>
      <c r="HW106" s="216"/>
    </row>
    <row r="107" spans="59:231">
      <c r="CO107" s="208"/>
      <c r="CP107" s="208"/>
      <c r="CQ107" s="208"/>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c r="EA107" s="216"/>
      <c r="EB107" s="216"/>
      <c r="EC107" s="216"/>
      <c r="ED107" s="216"/>
      <c r="EE107" s="216"/>
      <c r="EF107" s="216"/>
      <c r="EG107" s="216"/>
      <c r="EH107" s="216"/>
      <c r="EI107" s="216"/>
      <c r="EJ107" s="216"/>
      <c r="EK107" s="216"/>
      <c r="EL107" s="216"/>
      <c r="EM107" s="216"/>
      <c r="EN107" s="216"/>
      <c r="EO107" s="216"/>
      <c r="EP107" s="216"/>
      <c r="EQ107" s="216"/>
      <c r="ER107" s="216"/>
      <c r="ES107" s="216"/>
      <c r="ET107" s="216"/>
      <c r="EU107" s="216"/>
      <c r="EV107" s="216"/>
      <c r="EW107" s="216"/>
      <c r="EX107" s="216"/>
      <c r="EY107" s="216"/>
      <c r="EZ107" s="216"/>
      <c r="FA107" s="216"/>
      <c r="FB107" s="216"/>
      <c r="FC107" s="216"/>
      <c r="FD107" s="216"/>
      <c r="FE107" s="216"/>
      <c r="FF107" s="216"/>
      <c r="FG107" s="216"/>
      <c r="FH107" s="216"/>
      <c r="FI107" s="216"/>
      <c r="FJ107" s="216"/>
      <c r="FK107" s="216"/>
      <c r="FL107" s="216"/>
      <c r="FM107" s="216"/>
      <c r="FN107" s="216"/>
      <c r="FO107" s="216"/>
      <c r="FP107" s="216"/>
      <c r="FQ107" s="216"/>
      <c r="FR107" s="216"/>
      <c r="FS107" s="216"/>
      <c r="FT107" s="216"/>
      <c r="FU107" s="216"/>
      <c r="FV107" s="216"/>
      <c r="FW107" s="216"/>
      <c r="FX107" s="216"/>
      <c r="FY107" s="216"/>
      <c r="FZ107" s="216"/>
      <c r="GA107" s="216"/>
      <c r="GB107" s="216"/>
      <c r="GC107" s="216"/>
      <c r="GD107" s="216"/>
      <c r="GE107" s="216"/>
      <c r="GF107" s="216"/>
      <c r="GG107" s="216"/>
      <c r="GH107" s="216"/>
      <c r="GI107" s="216"/>
      <c r="GJ107" s="216"/>
      <c r="GK107" s="216"/>
      <c r="GL107" s="216"/>
      <c r="GM107" s="216"/>
      <c r="GN107" s="216"/>
      <c r="GO107" s="216"/>
      <c r="GP107" s="216"/>
      <c r="GQ107" s="216"/>
      <c r="GR107" s="216"/>
      <c r="GS107" s="216"/>
      <c r="GT107" s="216"/>
      <c r="GU107" s="216"/>
      <c r="GV107" s="216"/>
      <c r="GW107" s="216"/>
      <c r="GX107" s="216"/>
      <c r="GY107" s="216"/>
      <c r="GZ107" s="216"/>
      <c r="HA107" s="216"/>
      <c r="HB107" s="216"/>
      <c r="HC107" s="216"/>
      <c r="HD107" s="216"/>
      <c r="HE107" s="216"/>
      <c r="HF107" s="216"/>
      <c r="HG107" s="216"/>
      <c r="HH107" s="216"/>
      <c r="HI107" s="216"/>
      <c r="HJ107" s="216"/>
      <c r="HK107" s="216"/>
      <c r="HL107" s="216"/>
      <c r="HM107" s="216"/>
      <c r="HN107" s="216"/>
      <c r="HO107" s="216"/>
      <c r="HP107" s="216"/>
      <c r="HQ107" s="216"/>
      <c r="HR107" s="216"/>
      <c r="HS107" s="216"/>
      <c r="HT107" s="216"/>
      <c r="HU107" s="216"/>
      <c r="HV107" s="216"/>
      <c r="HW107" s="216"/>
    </row>
    <row r="108" spans="59:231">
      <c r="CO108" s="208"/>
      <c r="CP108" s="208"/>
      <c r="CQ108" s="208"/>
      <c r="CR108" s="216"/>
      <c r="CS108" s="216"/>
      <c r="CT108" s="216"/>
      <c r="CU108" s="216"/>
      <c r="CV108" s="216"/>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c r="EI108" s="216"/>
      <c r="EJ108" s="216"/>
      <c r="EK108" s="216"/>
      <c r="EL108" s="216"/>
      <c r="EM108" s="216"/>
      <c r="EN108" s="216"/>
      <c r="EO108" s="216"/>
      <c r="EP108" s="216"/>
      <c r="EQ108" s="216"/>
      <c r="ER108" s="216"/>
      <c r="ES108" s="216"/>
      <c r="ET108" s="216"/>
      <c r="EU108" s="216"/>
      <c r="EV108" s="216"/>
      <c r="EW108" s="216"/>
      <c r="EX108" s="216"/>
      <c r="EY108" s="216"/>
      <c r="EZ108" s="216"/>
      <c r="FA108" s="216"/>
      <c r="FB108" s="216"/>
      <c r="FC108" s="216"/>
      <c r="FD108" s="216"/>
      <c r="FE108" s="216"/>
      <c r="FF108" s="216"/>
      <c r="FG108" s="216"/>
      <c r="FH108" s="216"/>
      <c r="FI108" s="216"/>
      <c r="FJ108" s="216"/>
      <c r="FK108" s="216"/>
      <c r="FL108" s="216"/>
      <c r="FM108" s="216"/>
      <c r="FN108" s="216"/>
      <c r="FO108" s="216"/>
      <c r="FP108" s="216"/>
      <c r="FQ108" s="216"/>
      <c r="FR108" s="216"/>
      <c r="FS108" s="216"/>
      <c r="FT108" s="216"/>
      <c r="FU108" s="216"/>
      <c r="FV108" s="216"/>
      <c r="FW108" s="216"/>
      <c r="FX108" s="216"/>
      <c r="FY108" s="216"/>
      <c r="FZ108" s="216"/>
      <c r="GA108" s="216"/>
      <c r="GB108" s="216"/>
      <c r="GC108" s="216"/>
      <c r="GD108" s="216"/>
      <c r="GE108" s="216"/>
      <c r="GF108" s="216"/>
      <c r="GG108" s="216"/>
      <c r="GH108" s="216"/>
      <c r="GI108" s="216"/>
      <c r="GJ108" s="216"/>
      <c r="GK108" s="216"/>
      <c r="GL108" s="216"/>
      <c r="GM108" s="216"/>
      <c r="GN108" s="216"/>
      <c r="GO108" s="216"/>
      <c r="GP108" s="216"/>
      <c r="GQ108" s="216"/>
      <c r="GR108" s="216"/>
      <c r="GS108" s="216"/>
      <c r="GT108" s="216"/>
      <c r="GU108" s="216"/>
      <c r="GV108" s="216"/>
      <c r="GW108" s="216"/>
      <c r="GX108" s="216"/>
      <c r="GY108" s="216"/>
      <c r="GZ108" s="216"/>
      <c r="HA108" s="216"/>
      <c r="HB108" s="216"/>
      <c r="HC108" s="216"/>
      <c r="HD108" s="216"/>
      <c r="HE108" s="216"/>
      <c r="HF108" s="216"/>
      <c r="HG108" s="216"/>
      <c r="HH108" s="216"/>
      <c r="HI108" s="216"/>
      <c r="HJ108" s="216"/>
      <c r="HK108" s="216"/>
      <c r="HL108" s="216"/>
      <c r="HM108" s="216"/>
      <c r="HN108" s="216"/>
      <c r="HO108" s="216"/>
      <c r="HP108" s="216"/>
      <c r="HQ108" s="216"/>
      <c r="HR108" s="216"/>
      <c r="HS108" s="216"/>
      <c r="HT108" s="216"/>
      <c r="HU108" s="216"/>
      <c r="HV108" s="216"/>
      <c r="HW108" s="216"/>
    </row>
    <row r="109" spans="59:231">
      <c r="CR109" s="216"/>
      <c r="CS109" s="216"/>
      <c r="CT109" s="216"/>
      <c r="CU109" s="216"/>
      <c r="CV109" s="216"/>
      <c r="CW109" s="216"/>
      <c r="CX109" s="216"/>
      <c r="CY109" s="216"/>
      <c r="CZ109" s="216"/>
      <c r="DA109" s="216"/>
      <c r="DB109" s="216"/>
      <c r="DC109" s="216"/>
      <c r="DD109" s="216"/>
      <c r="DE109" s="216"/>
      <c r="DF109" s="216"/>
      <c r="DG109" s="216"/>
      <c r="DH109" s="216"/>
      <c r="DI109" s="216"/>
      <c r="DJ109" s="216"/>
      <c r="DK109" s="216"/>
      <c r="DL109" s="216"/>
      <c r="DM109" s="216"/>
      <c r="DN109" s="216"/>
      <c r="DO109" s="216"/>
      <c r="DP109" s="216"/>
      <c r="DQ109" s="216"/>
      <c r="DR109" s="216"/>
      <c r="DS109" s="216"/>
      <c r="DT109" s="216"/>
      <c r="DU109" s="216"/>
      <c r="DV109" s="216"/>
      <c r="DW109" s="216"/>
      <c r="DX109" s="216"/>
      <c r="DY109" s="216"/>
      <c r="DZ109" s="216"/>
      <c r="EA109" s="216"/>
      <c r="EB109" s="216"/>
      <c r="EC109" s="216"/>
      <c r="ED109" s="216"/>
      <c r="EE109" s="216"/>
      <c r="EF109" s="216"/>
      <c r="EG109" s="216"/>
      <c r="EH109" s="216"/>
      <c r="EI109" s="216"/>
      <c r="EJ109" s="216"/>
      <c r="EK109" s="216"/>
      <c r="EL109" s="216"/>
      <c r="EM109" s="216"/>
      <c r="EN109" s="216"/>
      <c r="EO109" s="216"/>
      <c r="EP109" s="216"/>
      <c r="EQ109" s="216"/>
      <c r="ER109" s="216"/>
      <c r="ES109" s="216"/>
      <c r="ET109" s="216"/>
      <c r="EU109" s="216"/>
      <c r="EV109" s="216"/>
      <c r="EW109" s="216"/>
      <c r="EX109" s="216"/>
      <c r="EY109" s="216"/>
      <c r="EZ109" s="216"/>
      <c r="FA109" s="216"/>
      <c r="FB109" s="216"/>
      <c r="FC109" s="216"/>
      <c r="FD109" s="216"/>
      <c r="FE109" s="216"/>
      <c r="FF109" s="216"/>
      <c r="FG109" s="216"/>
      <c r="FH109" s="216"/>
      <c r="FI109" s="216"/>
      <c r="FJ109" s="216"/>
      <c r="FK109" s="216"/>
      <c r="FL109" s="216"/>
      <c r="FM109" s="216"/>
      <c r="FN109" s="216"/>
      <c r="FO109" s="216"/>
      <c r="FP109" s="216"/>
      <c r="FQ109" s="216"/>
      <c r="FR109" s="216"/>
      <c r="FS109" s="216"/>
      <c r="FT109" s="216"/>
      <c r="FU109" s="216"/>
      <c r="FV109" s="216"/>
      <c r="FW109" s="216"/>
      <c r="FX109" s="216"/>
      <c r="FY109" s="216"/>
      <c r="FZ109" s="216"/>
      <c r="GA109" s="216"/>
      <c r="GB109" s="216"/>
      <c r="GC109" s="216"/>
      <c r="GD109" s="216"/>
      <c r="GE109" s="216"/>
      <c r="GF109" s="216"/>
      <c r="GG109" s="216"/>
      <c r="GH109" s="216"/>
      <c r="GI109" s="216"/>
      <c r="GJ109" s="216"/>
      <c r="GK109" s="216"/>
      <c r="GL109" s="216"/>
      <c r="GM109" s="216"/>
      <c r="GN109" s="216"/>
      <c r="GO109" s="216"/>
      <c r="GP109" s="216"/>
      <c r="GQ109" s="216"/>
      <c r="GR109" s="216"/>
      <c r="GS109" s="216"/>
      <c r="GT109" s="216"/>
      <c r="GU109" s="216"/>
      <c r="GV109" s="216"/>
      <c r="GW109" s="216"/>
      <c r="GX109" s="216"/>
      <c r="GY109" s="216"/>
      <c r="GZ109" s="216"/>
      <c r="HA109" s="216"/>
      <c r="HB109" s="216"/>
      <c r="HC109" s="216"/>
      <c r="HD109" s="216"/>
      <c r="HE109" s="216"/>
      <c r="HF109" s="216"/>
      <c r="HG109" s="216"/>
      <c r="HH109" s="216"/>
      <c r="HI109" s="216"/>
      <c r="HJ109" s="216"/>
      <c r="HK109" s="216"/>
      <c r="HL109" s="216"/>
      <c r="HM109" s="216"/>
      <c r="HN109" s="216"/>
      <c r="HO109" s="216"/>
      <c r="HP109" s="216"/>
      <c r="HQ109" s="216"/>
      <c r="HR109" s="216"/>
      <c r="HS109" s="216"/>
      <c r="HT109" s="216"/>
      <c r="HU109" s="216"/>
      <c r="HV109" s="216"/>
      <c r="HW109" s="216"/>
    </row>
    <row r="110" spans="59:231">
      <c r="CR110" s="216"/>
      <c r="CS110" s="216"/>
      <c r="CT110" s="216"/>
      <c r="CU110" s="216"/>
      <c r="CV110" s="216"/>
      <c r="CW110" s="216"/>
      <c r="CX110" s="216"/>
      <c r="CY110" s="216"/>
      <c r="CZ110" s="216"/>
      <c r="DA110" s="216"/>
      <c r="DB110" s="216"/>
      <c r="DC110" s="216"/>
      <c r="DD110" s="216"/>
      <c r="DE110" s="216"/>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c r="EI110" s="216"/>
      <c r="EJ110" s="216"/>
      <c r="EK110" s="216"/>
      <c r="EL110" s="216"/>
      <c r="EM110" s="216"/>
      <c r="EN110" s="216"/>
      <c r="EO110" s="216"/>
      <c r="EP110" s="216"/>
      <c r="EQ110" s="216"/>
      <c r="ER110" s="216"/>
      <c r="ES110" s="216"/>
      <c r="ET110" s="216"/>
      <c r="EU110" s="216"/>
      <c r="EV110" s="216"/>
      <c r="EW110" s="216"/>
      <c r="EX110" s="216"/>
      <c r="EY110" s="216"/>
      <c r="EZ110" s="216"/>
      <c r="FA110" s="216"/>
      <c r="FB110" s="216"/>
      <c r="FC110" s="216"/>
      <c r="FD110" s="216"/>
      <c r="FE110" s="216"/>
      <c r="FF110" s="216"/>
      <c r="FG110" s="216"/>
      <c r="FH110" s="216"/>
      <c r="FI110" s="216"/>
      <c r="FJ110" s="216"/>
      <c r="FK110" s="216"/>
      <c r="FL110" s="216"/>
      <c r="FM110" s="216"/>
      <c r="FN110" s="216"/>
      <c r="FO110" s="216"/>
      <c r="FP110" s="216"/>
      <c r="FQ110" s="216"/>
      <c r="FR110" s="216"/>
      <c r="FS110" s="216"/>
      <c r="FT110" s="216"/>
      <c r="FU110" s="216"/>
      <c r="FV110" s="216"/>
      <c r="FW110" s="216"/>
      <c r="FX110" s="216"/>
      <c r="FY110" s="216"/>
      <c r="FZ110" s="216"/>
      <c r="GA110" s="216"/>
      <c r="GB110" s="216"/>
      <c r="GC110" s="216"/>
      <c r="GD110" s="216"/>
      <c r="GE110" s="216"/>
      <c r="GF110" s="216"/>
      <c r="GG110" s="216"/>
      <c r="GH110" s="216"/>
      <c r="GI110" s="216"/>
      <c r="GJ110" s="216"/>
      <c r="GK110" s="216"/>
      <c r="GL110" s="216"/>
      <c r="GM110" s="216"/>
      <c r="GN110" s="216"/>
      <c r="GO110" s="216"/>
      <c r="GP110" s="216"/>
      <c r="GQ110" s="216"/>
      <c r="GR110" s="216"/>
      <c r="GS110" s="216"/>
      <c r="GT110" s="216"/>
      <c r="GU110" s="216"/>
      <c r="GV110" s="216"/>
      <c r="GW110" s="216"/>
      <c r="GX110" s="216"/>
      <c r="GY110" s="216"/>
      <c r="GZ110" s="216"/>
      <c r="HA110" s="216"/>
      <c r="HB110" s="216"/>
      <c r="HC110" s="216"/>
      <c r="HD110" s="216"/>
      <c r="HE110" s="216"/>
      <c r="HF110" s="216"/>
      <c r="HG110" s="216"/>
      <c r="HH110" s="216"/>
      <c r="HI110" s="216"/>
      <c r="HJ110" s="216"/>
      <c r="HK110" s="216"/>
      <c r="HL110" s="216"/>
      <c r="HM110" s="216"/>
      <c r="HN110" s="216"/>
      <c r="HO110" s="216"/>
      <c r="HP110" s="216"/>
      <c r="HQ110" s="216"/>
      <c r="HR110" s="216"/>
      <c r="HS110" s="216"/>
      <c r="HT110" s="216"/>
      <c r="HU110" s="216"/>
      <c r="HV110" s="216"/>
      <c r="HW110" s="216"/>
    </row>
    <row r="111" spans="59:231">
      <c r="CR111" s="216"/>
      <c r="CS111" s="216"/>
      <c r="CT111" s="216"/>
      <c r="CU111" s="216"/>
      <c r="CV111" s="216"/>
      <c r="CW111" s="216"/>
      <c r="CX111" s="216"/>
      <c r="CY111" s="216"/>
      <c r="CZ111" s="216"/>
      <c r="DA111" s="216"/>
      <c r="DB111" s="216"/>
      <c r="DC111" s="216"/>
      <c r="DD111" s="216"/>
      <c r="DE111" s="216"/>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c r="EI111" s="216"/>
      <c r="EJ111" s="216"/>
      <c r="EK111" s="216"/>
      <c r="EL111" s="216"/>
      <c r="EM111" s="216"/>
      <c r="EN111" s="216"/>
      <c r="EO111" s="216"/>
      <c r="EP111" s="216"/>
      <c r="EQ111" s="216"/>
      <c r="ER111" s="216"/>
      <c r="ES111" s="216"/>
      <c r="ET111" s="216"/>
      <c r="EU111" s="216"/>
      <c r="EV111" s="216"/>
      <c r="EW111" s="216"/>
      <c r="EX111" s="216"/>
      <c r="EY111" s="216"/>
      <c r="EZ111" s="216"/>
      <c r="FA111" s="216"/>
      <c r="FB111" s="216"/>
      <c r="FC111" s="216"/>
      <c r="FD111" s="216"/>
      <c r="FE111" s="216"/>
      <c r="FF111" s="216"/>
      <c r="FG111" s="216"/>
      <c r="FH111" s="216"/>
      <c r="FI111" s="216"/>
      <c r="FJ111" s="216"/>
      <c r="FK111" s="216"/>
      <c r="FL111" s="216"/>
      <c r="FM111" s="216"/>
      <c r="FN111" s="216"/>
      <c r="FO111" s="216"/>
      <c r="FP111" s="216"/>
      <c r="FQ111" s="216"/>
      <c r="FR111" s="216"/>
      <c r="FS111" s="216"/>
      <c r="FT111" s="216"/>
      <c r="FU111" s="216"/>
      <c r="FV111" s="216"/>
      <c r="FW111" s="216"/>
      <c r="FX111" s="216"/>
      <c r="FY111" s="216"/>
      <c r="FZ111" s="216"/>
      <c r="GA111" s="216"/>
      <c r="GB111" s="216"/>
      <c r="GC111" s="216"/>
      <c r="GD111" s="216"/>
      <c r="GE111" s="216"/>
      <c r="GF111" s="216"/>
      <c r="GG111" s="216"/>
      <c r="GH111" s="216"/>
      <c r="GI111" s="216"/>
      <c r="GJ111" s="216"/>
      <c r="GK111" s="216"/>
      <c r="GL111" s="216"/>
      <c r="GM111" s="216"/>
      <c r="GN111" s="216"/>
      <c r="GO111" s="216"/>
      <c r="GP111" s="216"/>
      <c r="GQ111" s="216"/>
      <c r="GR111" s="216"/>
      <c r="GS111" s="216"/>
      <c r="GT111" s="216"/>
      <c r="GU111" s="216"/>
      <c r="GV111" s="216"/>
      <c r="GW111" s="216"/>
      <c r="GX111" s="216"/>
      <c r="GY111" s="216"/>
      <c r="GZ111" s="216"/>
      <c r="HA111" s="216"/>
      <c r="HB111" s="216"/>
      <c r="HC111" s="216"/>
      <c r="HD111" s="216"/>
      <c r="HE111" s="216"/>
      <c r="HF111" s="216"/>
      <c r="HG111" s="216"/>
      <c r="HH111" s="216"/>
      <c r="HI111" s="216"/>
      <c r="HJ111" s="216"/>
      <c r="HK111" s="216"/>
      <c r="HL111" s="216"/>
      <c r="HM111" s="216"/>
      <c r="HN111" s="216"/>
      <c r="HO111" s="216"/>
      <c r="HP111" s="216"/>
      <c r="HQ111" s="216"/>
      <c r="HR111" s="216"/>
      <c r="HS111" s="216"/>
      <c r="HT111" s="216"/>
      <c r="HU111" s="216"/>
      <c r="HV111" s="216"/>
      <c r="HW111" s="216"/>
    </row>
    <row r="112" spans="59:231">
      <c r="CY112" s="216"/>
      <c r="CZ112" s="216"/>
      <c r="DA112" s="216"/>
      <c r="DB112" s="216"/>
      <c r="DC112" s="216"/>
      <c r="DD112" s="216"/>
      <c r="DE112" s="216"/>
      <c r="DF112" s="216"/>
      <c r="DG112" s="216"/>
      <c r="DH112" s="216"/>
      <c r="DI112" s="216"/>
      <c r="DJ112" s="216"/>
      <c r="DK112" s="216"/>
      <c r="DL112" s="216"/>
      <c r="DM112" s="216"/>
      <c r="DN112" s="216"/>
      <c r="DO112" s="216"/>
      <c r="DP112" s="216"/>
      <c r="DQ112" s="216"/>
      <c r="DR112" s="216"/>
      <c r="DS112" s="216"/>
      <c r="DT112" s="216"/>
      <c r="DU112" s="216"/>
      <c r="DV112" s="216"/>
      <c r="DW112" s="216"/>
      <c r="DX112" s="216"/>
      <c r="DY112" s="216"/>
      <c r="DZ112" s="216"/>
      <c r="EA112" s="216"/>
      <c r="EB112" s="216"/>
      <c r="EC112" s="216"/>
      <c r="ED112" s="216"/>
      <c r="EE112" s="216"/>
      <c r="EF112" s="216"/>
      <c r="EG112" s="216"/>
      <c r="EH112" s="216"/>
      <c r="EI112" s="216"/>
      <c r="EJ112" s="216"/>
      <c r="EK112" s="216"/>
      <c r="EL112" s="216"/>
      <c r="EM112" s="216"/>
      <c r="EN112" s="216"/>
      <c r="EO112" s="216"/>
      <c r="EP112" s="216"/>
      <c r="EQ112" s="216"/>
      <c r="ER112" s="216"/>
      <c r="ES112" s="216"/>
      <c r="ET112" s="216"/>
      <c r="EU112" s="216"/>
      <c r="EV112" s="216"/>
      <c r="EW112" s="216"/>
      <c r="EX112" s="216"/>
      <c r="EY112" s="216"/>
      <c r="EZ112" s="216"/>
      <c r="FA112" s="216"/>
      <c r="FB112" s="216"/>
      <c r="FC112" s="216"/>
      <c r="FD112" s="216"/>
      <c r="FE112" s="216"/>
      <c r="FF112" s="216"/>
      <c r="FG112" s="216"/>
      <c r="FH112" s="216"/>
      <c r="FI112" s="216"/>
      <c r="FJ112" s="216"/>
      <c r="FK112" s="216"/>
      <c r="FL112" s="216"/>
      <c r="FM112" s="216"/>
      <c r="FN112" s="216"/>
      <c r="FO112" s="216"/>
      <c r="FP112" s="216"/>
      <c r="FQ112" s="216"/>
      <c r="FR112" s="216"/>
      <c r="FS112" s="216"/>
      <c r="FT112" s="216"/>
      <c r="FU112" s="216"/>
      <c r="FV112" s="216"/>
      <c r="FW112" s="216"/>
      <c r="FX112" s="216"/>
      <c r="FY112" s="216"/>
      <c r="FZ112" s="216"/>
      <c r="GA112" s="216"/>
      <c r="GB112" s="216"/>
      <c r="GC112" s="216"/>
      <c r="GD112" s="216"/>
      <c r="GE112" s="216"/>
      <c r="GF112" s="216"/>
      <c r="GG112" s="216"/>
      <c r="GH112" s="216"/>
      <c r="GI112" s="216"/>
      <c r="GJ112" s="216"/>
      <c r="GK112" s="216"/>
      <c r="GL112" s="216"/>
      <c r="GM112" s="216"/>
      <c r="GN112" s="216"/>
      <c r="GO112" s="216"/>
      <c r="GP112" s="216"/>
      <c r="GQ112" s="216"/>
      <c r="GR112" s="216"/>
      <c r="GS112" s="216"/>
      <c r="GT112" s="216"/>
      <c r="GU112" s="216"/>
      <c r="GV112" s="216"/>
      <c r="GW112" s="216"/>
      <c r="GX112" s="216"/>
      <c r="GY112" s="216"/>
      <c r="GZ112" s="216"/>
      <c r="HA112" s="216"/>
      <c r="HB112" s="216"/>
      <c r="HC112" s="216"/>
      <c r="HD112" s="216"/>
      <c r="HE112" s="216"/>
      <c r="HF112" s="216"/>
      <c r="HG112" s="216"/>
      <c r="HH112" s="216"/>
      <c r="HI112" s="216"/>
      <c r="HJ112" s="216"/>
      <c r="HK112" s="216"/>
      <c r="HL112" s="216"/>
      <c r="HM112" s="216"/>
      <c r="HN112" s="216"/>
      <c r="HO112" s="216"/>
      <c r="HP112" s="216"/>
      <c r="HQ112" s="216"/>
      <c r="HR112" s="216"/>
      <c r="HS112" s="216"/>
      <c r="HT112" s="216"/>
      <c r="HU112" s="216"/>
      <c r="HV112" s="216"/>
      <c r="HW112" s="216"/>
    </row>
    <row r="113" spans="103:231">
      <c r="CY113" s="216"/>
      <c r="CZ113" s="216"/>
      <c r="DA113" s="216"/>
      <c r="DB113" s="216"/>
      <c r="DC113" s="216"/>
      <c r="DD113" s="216"/>
      <c r="DE113" s="216"/>
      <c r="DF113" s="216"/>
      <c r="DG113" s="216"/>
      <c r="DH113" s="216"/>
      <c r="DI113" s="216"/>
      <c r="DJ113" s="216"/>
      <c r="DK113" s="216"/>
      <c r="DL113" s="216"/>
      <c r="DM113" s="216"/>
      <c r="DN113" s="216"/>
      <c r="DO113" s="216"/>
      <c r="DP113" s="216"/>
      <c r="DQ113" s="216"/>
      <c r="DR113" s="216"/>
      <c r="DS113" s="216"/>
      <c r="DT113" s="216"/>
      <c r="DU113" s="216"/>
      <c r="DV113" s="216"/>
      <c r="DW113" s="216"/>
      <c r="DX113" s="216"/>
      <c r="DY113" s="216"/>
      <c r="DZ113" s="216"/>
      <c r="EA113" s="216"/>
      <c r="EB113" s="216"/>
      <c r="EC113" s="216"/>
      <c r="ED113" s="216"/>
      <c r="EE113" s="216"/>
      <c r="EF113" s="216"/>
      <c r="EG113" s="216"/>
      <c r="EH113" s="216"/>
      <c r="EI113" s="216"/>
      <c r="EJ113" s="216"/>
      <c r="EK113" s="216"/>
      <c r="EL113" s="216"/>
      <c r="EM113" s="216"/>
      <c r="EN113" s="216"/>
      <c r="EO113" s="216"/>
      <c r="EP113" s="216"/>
      <c r="EQ113" s="216"/>
      <c r="ER113" s="216"/>
      <c r="ES113" s="216"/>
      <c r="ET113" s="216"/>
      <c r="EU113" s="216"/>
      <c r="EV113" s="216"/>
      <c r="EW113" s="216"/>
      <c r="EX113" s="216"/>
      <c r="EY113" s="216"/>
      <c r="EZ113" s="216"/>
      <c r="FA113" s="216"/>
      <c r="FB113" s="216"/>
      <c r="FC113" s="216"/>
      <c r="FD113" s="216"/>
      <c r="FE113" s="216"/>
      <c r="FF113" s="216"/>
      <c r="FG113" s="216"/>
      <c r="FH113" s="216"/>
      <c r="FI113" s="216"/>
      <c r="FJ113" s="216"/>
      <c r="FK113" s="216"/>
      <c r="FL113" s="216"/>
      <c r="FM113" s="216"/>
      <c r="FN113" s="216"/>
      <c r="FO113" s="216"/>
      <c r="FP113" s="216"/>
      <c r="FQ113" s="216"/>
      <c r="FR113" s="216"/>
      <c r="FS113" s="216"/>
      <c r="FT113" s="216"/>
      <c r="FU113" s="216"/>
      <c r="FV113" s="216"/>
      <c r="FW113" s="216"/>
      <c r="FX113" s="216"/>
      <c r="FY113" s="216"/>
      <c r="FZ113" s="216"/>
      <c r="GA113" s="216"/>
      <c r="GB113" s="216"/>
      <c r="GC113" s="216"/>
      <c r="GD113" s="216"/>
      <c r="GE113" s="216"/>
      <c r="GF113" s="216"/>
      <c r="GG113" s="216"/>
      <c r="GH113" s="216"/>
      <c r="GI113" s="216"/>
      <c r="GJ113" s="216"/>
      <c r="GK113" s="216"/>
      <c r="GL113" s="216"/>
      <c r="GM113" s="216"/>
      <c r="GN113" s="216"/>
      <c r="GO113" s="216"/>
      <c r="GP113" s="216"/>
      <c r="GQ113" s="216"/>
      <c r="GR113" s="216"/>
      <c r="GS113" s="216"/>
      <c r="GT113" s="216"/>
      <c r="GU113" s="216"/>
      <c r="GV113" s="216"/>
      <c r="GW113" s="216"/>
      <c r="GX113" s="216"/>
      <c r="GY113" s="216"/>
      <c r="GZ113" s="216"/>
      <c r="HA113" s="216"/>
      <c r="HB113" s="216"/>
      <c r="HC113" s="216"/>
      <c r="HD113" s="216"/>
      <c r="HE113" s="216"/>
      <c r="HF113" s="216"/>
      <c r="HG113" s="216"/>
      <c r="HH113" s="216"/>
      <c r="HI113" s="216"/>
      <c r="HJ113" s="216"/>
      <c r="HK113" s="216"/>
      <c r="HL113" s="216"/>
      <c r="HM113" s="216"/>
      <c r="HN113" s="216"/>
      <c r="HO113" s="216"/>
      <c r="HP113" s="216"/>
      <c r="HQ113" s="216"/>
      <c r="HR113" s="216"/>
      <c r="HS113" s="216"/>
      <c r="HT113" s="216"/>
      <c r="HU113" s="216"/>
      <c r="HV113" s="216"/>
      <c r="HW113" s="216"/>
    </row>
  </sheetData>
  <sheetProtection algorithmName="SHA-512" hashValue="tjUNyakwL4WM8fi01wF8re0dLWAcC2QY2BCmyEP8LCQvJ5Vbeixrlx5O9QTK9PE+IoKPNTCsALRO6o+i3ZrIhg==" saltValue="5nvFzfCnF0U1QMa5DAyE9g==" spinCount="100000" sheet="1"/>
  <protectedRanges>
    <protectedRange sqref="L51 L54 L57 L60 L63 L65 W66 Z66 M71:W74 Z71:AD74 AL71:BA74 G78 G82" name="範囲2"/>
    <protectedRange sqref="L6 L9 L12 L15 L18 L22 W23 Z23 M28:W33 Z28:AD33 G37:G39 G43:G45" name="範囲1"/>
    <protectedRange sqref="AW28:BA33" name="範囲1_1"/>
    <protectedRange sqref="AL28:AV33" name="範囲1_1_1"/>
  </protectedRanges>
  <mergeCells count="51">
    <mergeCell ref="G78:AI78"/>
    <mergeCell ref="G82:AI82"/>
    <mergeCell ref="G73:J73"/>
    <mergeCell ref="M73:W73"/>
    <mergeCell ref="Z73:AD73"/>
    <mergeCell ref="G74:J74"/>
    <mergeCell ref="M74:W74"/>
    <mergeCell ref="Z74:AD74"/>
    <mergeCell ref="G71:J71"/>
    <mergeCell ref="M71:W71"/>
    <mergeCell ref="Z71:AD71"/>
    <mergeCell ref="G72:J72"/>
    <mergeCell ref="M72:W72"/>
    <mergeCell ref="Z72:AD72"/>
    <mergeCell ref="G45:AI45"/>
    <mergeCell ref="G32:J32"/>
    <mergeCell ref="M32:W32"/>
    <mergeCell ref="Z32:AD32"/>
    <mergeCell ref="AL32:AV32"/>
    <mergeCell ref="G33:J33"/>
    <mergeCell ref="M33:W33"/>
    <mergeCell ref="Z33:AD33"/>
    <mergeCell ref="AL33:AV33"/>
    <mergeCell ref="G37:AI37"/>
    <mergeCell ref="G38:AI38"/>
    <mergeCell ref="G39:AI39"/>
    <mergeCell ref="G43:AI43"/>
    <mergeCell ref="G44:AI44"/>
    <mergeCell ref="G30:J30"/>
    <mergeCell ref="M30:W30"/>
    <mergeCell ref="Z30:AD30"/>
    <mergeCell ref="AL30:AV30"/>
    <mergeCell ref="G31:J31"/>
    <mergeCell ref="M31:W31"/>
    <mergeCell ref="Z31:AD31"/>
    <mergeCell ref="AL31:AV31"/>
    <mergeCell ref="G29:J29"/>
    <mergeCell ref="M29:W29"/>
    <mergeCell ref="Z29:AD29"/>
    <mergeCell ref="AL29:AV29"/>
    <mergeCell ref="A1:AI2"/>
    <mergeCell ref="L6:N6"/>
    <mergeCell ref="L9:N9"/>
    <mergeCell ref="L12:N12"/>
    <mergeCell ref="L15:N15"/>
    <mergeCell ref="L18:N18"/>
    <mergeCell ref="L22:N22"/>
    <mergeCell ref="G28:J28"/>
    <mergeCell ref="M28:W28"/>
    <mergeCell ref="Z28:AD28"/>
    <mergeCell ref="AL28:AV28"/>
  </mergeCells>
  <phoneticPr fontId="2"/>
  <conditionalFormatting sqref="L6:N6">
    <cfRule type="containsBlanks" dxfId="22" priority="2" stopIfTrue="1">
      <formula>LEN(TRIM(L6))=0</formula>
    </cfRule>
  </conditionalFormatting>
  <conditionalFormatting sqref="L9:N9">
    <cfRule type="containsBlanks" dxfId="21" priority="1" stopIfTrue="1">
      <formula>LEN(TRIM(L9))=0</formula>
    </cfRule>
  </conditionalFormatting>
  <dataValidations count="4">
    <dataValidation type="list" allowBlank="1" showInputMessage="1" showErrorMessage="1" sqref="Z23 W23 Z66 W66" xr:uid="{00000000-0002-0000-0800-000000000000}">
      <formula1>"■,□"</formula1>
    </dataValidation>
    <dataValidation imeMode="halfAlpha" allowBlank="1" showInputMessage="1" showErrorMessage="1" sqref="Z28:AD33 L12:N23 Z71:AD74 L57:N66" xr:uid="{00000000-0002-0000-0800-000001000000}"/>
    <dataValidation imeMode="hiragana" allowBlank="1" showInputMessage="1" showErrorMessage="1" sqref="G81:I81 M28:M33 G42:I45 M71:M74" xr:uid="{00000000-0002-0000-0800-000002000000}"/>
    <dataValidation imeMode="off" allowBlank="1" showInputMessage="1" showErrorMessage="1" sqref="F51:H51 AK39:AM39 F6:H6 F54:H54 F9:H9" xr:uid="{00000000-0002-0000-08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4000000}">
          <x14:formula1>
            <xm:f>利用方法!$BA$2:$BA$74</xm:f>
          </x14:formula1>
          <xm:sqref>AL28:AV28 AL29:AV29 AL30:AV30 AL31:AV31 AL32:AV32 AL33:AV33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86"/>
  <sheetViews>
    <sheetView view="pageBreakPreview" zoomScaleNormal="100" zoomScaleSheetLayoutView="100" workbookViewId="0">
      <selection sqref="A1:AI2"/>
    </sheetView>
  </sheetViews>
  <sheetFormatPr defaultColWidth="2.6640625" defaultRowHeight="13.2"/>
  <cols>
    <col min="1" max="33" width="2.6640625" style="27" customWidth="1"/>
    <col min="34" max="39" width="2.6640625" style="27"/>
    <col min="40" max="40" width="2.6640625" style="27" customWidth="1"/>
    <col min="41" max="49" width="2.6640625" style="27"/>
    <col min="50" max="50" width="2.6640625" style="27" hidden="1" customWidth="1"/>
    <col min="51" max="16384" width="2.6640625" style="27"/>
  </cols>
  <sheetData>
    <row r="1" spans="1:39" ht="13.5" customHeight="1">
      <c r="A1" s="855" t="s">
        <v>937</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row>
    <row r="2" spans="1:39" ht="13.5" customHeight="1">
      <c r="A2" s="855"/>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L2" s="27" t="s">
        <v>963</v>
      </c>
    </row>
    <row r="3" spans="1:39">
      <c r="B3" s="27" t="s">
        <v>938</v>
      </c>
      <c r="AM3" s="27" t="s">
        <v>964</v>
      </c>
    </row>
    <row r="4" spans="1:39" ht="6.7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row>
    <row r="5" spans="1:39" ht="6.75" customHeight="1"/>
    <row r="6" spans="1:39">
      <c r="A6" s="27" t="s">
        <v>276</v>
      </c>
      <c r="F6" s="133"/>
      <c r="G6" s="133"/>
      <c r="H6" s="133"/>
      <c r="L6" s="819">
        <v>1</v>
      </c>
      <c r="M6" s="819"/>
      <c r="N6" s="819"/>
      <c r="AL6" s="27" t="s">
        <v>1124</v>
      </c>
      <c r="AM6" s="27" t="s">
        <v>1125</v>
      </c>
    </row>
    <row r="7" spans="1:39" ht="6.7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row>
    <row r="8" spans="1:39" ht="6.7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row>
    <row r="9" spans="1:39">
      <c r="A9" s="27" t="s">
        <v>939</v>
      </c>
      <c r="F9" s="133"/>
      <c r="G9" s="133"/>
      <c r="H9" s="133"/>
      <c r="L9" s="890"/>
      <c r="M9" s="890"/>
      <c r="N9" s="890"/>
      <c r="O9" s="27" t="s">
        <v>946</v>
      </c>
    </row>
    <row r="10" spans="1:39" ht="6.7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row>
    <row r="11" spans="1:39" ht="6.7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392"/>
      <c r="AH11" s="392"/>
      <c r="AI11" s="392"/>
    </row>
    <row r="12" spans="1:39">
      <c r="A12" s="27" t="s">
        <v>940</v>
      </c>
      <c r="L12" s="215"/>
      <c r="M12" s="215"/>
      <c r="N12" s="215"/>
    </row>
    <row r="13" spans="1:39">
      <c r="C13" s="27" t="s">
        <v>262</v>
      </c>
      <c r="K13" s="214"/>
      <c r="L13" s="891"/>
      <c r="M13" s="891"/>
      <c r="N13" s="891"/>
      <c r="O13" s="27" t="s">
        <v>160</v>
      </c>
    </row>
    <row r="14" spans="1:39">
      <c r="C14" s="27" t="s">
        <v>286</v>
      </c>
      <c r="K14" s="214"/>
      <c r="L14" s="891"/>
      <c r="M14" s="891"/>
      <c r="N14" s="891"/>
      <c r="O14" s="27" t="s">
        <v>160</v>
      </c>
    </row>
    <row r="15" spans="1:39">
      <c r="C15" s="27" t="s">
        <v>941</v>
      </c>
      <c r="J15" s="27" t="s">
        <v>1020</v>
      </c>
      <c r="K15" s="122"/>
      <c r="L15" s="892"/>
      <c r="M15" s="892"/>
      <c r="N15" s="892"/>
      <c r="O15" s="27" t="s">
        <v>1021</v>
      </c>
      <c r="Q15" s="27" t="s">
        <v>1022</v>
      </c>
      <c r="S15" s="892"/>
      <c r="T15" s="892"/>
      <c r="U15" s="892"/>
      <c r="V15" s="27" t="s">
        <v>1021</v>
      </c>
    </row>
    <row r="16" spans="1:39">
      <c r="C16" s="27" t="s">
        <v>942</v>
      </c>
      <c r="I16" s="238"/>
      <c r="J16" s="888"/>
      <c r="K16" s="888"/>
      <c r="L16" s="888"/>
      <c r="M16" s="888"/>
      <c r="N16" s="888"/>
      <c r="O16" s="888"/>
      <c r="P16" s="888"/>
      <c r="Q16" s="888"/>
      <c r="R16" s="888"/>
      <c r="S16" s="888"/>
      <c r="T16" s="888"/>
      <c r="U16" s="888"/>
      <c r="V16" s="123"/>
      <c r="W16" s="888"/>
      <c r="X16" s="888"/>
      <c r="Y16" s="888"/>
      <c r="Z16" s="888"/>
      <c r="AA16" s="888"/>
      <c r="AB16" s="888"/>
      <c r="AC16" s="888"/>
      <c r="AD16" s="888"/>
      <c r="AE16" s="888"/>
      <c r="AF16" s="888"/>
      <c r="AG16" s="888"/>
      <c r="AH16" s="888"/>
      <c r="AL16" s="27" t="s">
        <v>965</v>
      </c>
    </row>
    <row r="17" spans="1:35" ht="6.75" customHeight="1">
      <c r="A17" s="108"/>
      <c r="B17" s="108"/>
      <c r="C17" s="108"/>
      <c r="D17" s="108"/>
      <c r="E17" s="108"/>
      <c r="F17" s="108"/>
      <c r="G17" s="108"/>
      <c r="H17" s="108"/>
      <c r="I17" s="108"/>
      <c r="J17" s="108"/>
      <c r="K17" s="108"/>
      <c r="L17" s="393"/>
      <c r="M17" s="393"/>
      <c r="N17" s="393"/>
      <c r="O17" s="108"/>
      <c r="P17" s="108"/>
      <c r="Q17" s="108"/>
      <c r="R17" s="108"/>
      <c r="S17" s="108"/>
      <c r="T17" s="108"/>
      <c r="U17" s="108"/>
      <c r="V17" s="108"/>
      <c r="W17" s="108"/>
      <c r="X17" s="108"/>
      <c r="Y17" s="108"/>
      <c r="Z17" s="108"/>
      <c r="AA17" s="108"/>
      <c r="AB17" s="108"/>
      <c r="AC17" s="108"/>
      <c r="AD17" s="108"/>
      <c r="AE17" s="108"/>
      <c r="AF17" s="108"/>
      <c r="AG17" s="108"/>
      <c r="AH17" s="108"/>
      <c r="AI17" s="108"/>
    </row>
    <row r="18" spans="1:35" ht="6.75" customHeight="1">
      <c r="A18" s="120"/>
      <c r="B18" s="120"/>
      <c r="C18" s="120"/>
      <c r="D18" s="120"/>
      <c r="E18" s="120"/>
      <c r="F18" s="120"/>
      <c r="G18" s="120"/>
      <c r="H18" s="120"/>
      <c r="I18" s="120"/>
      <c r="J18" s="120"/>
      <c r="K18" s="120"/>
      <c r="L18" s="394"/>
      <c r="M18" s="394"/>
      <c r="N18" s="394"/>
      <c r="O18" s="120"/>
      <c r="P18" s="120"/>
      <c r="Q18" s="120"/>
      <c r="R18" s="120"/>
      <c r="S18" s="120"/>
      <c r="T18" s="120"/>
      <c r="U18" s="120"/>
      <c r="V18" s="120"/>
      <c r="W18" s="120"/>
      <c r="X18" s="120"/>
      <c r="Y18" s="120"/>
      <c r="Z18" s="120"/>
      <c r="AA18" s="120"/>
      <c r="AB18" s="120"/>
      <c r="AC18" s="120"/>
      <c r="AD18" s="120"/>
      <c r="AE18" s="120"/>
      <c r="AF18" s="120"/>
      <c r="AG18" s="120"/>
      <c r="AH18" s="120"/>
      <c r="AI18" s="120"/>
    </row>
    <row r="19" spans="1:35">
      <c r="A19" s="27" t="s">
        <v>943</v>
      </c>
      <c r="L19" s="215"/>
      <c r="M19" s="215"/>
      <c r="N19" s="215"/>
    </row>
    <row r="20" spans="1:35">
      <c r="D20" s="30" t="s">
        <v>17</v>
      </c>
      <c r="E20" s="27" t="s">
        <v>944</v>
      </c>
      <c r="L20" s="215"/>
      <c r="M20" s="215"/>
      <c r="N20" s="215"/>
    </row>
    <row r="21" spans="1:35">
      <c r="D21" s="30" t="s">
        <v>17</v>
      </c>
      <c r="E21" s="27" t="s">
        <v>945</v>
      </c>
      <c r="L21" s="215"/>
      <c r="M21" s="215"/>
      <c r="N21" s="215"/>
    </row>
    <row r="22" spans="1:35" ht="6.75" customHeight="1">
      <c r="A22" s="108"/>
      <c r="B22" s="108"/>
      <c r="C22" s="108"/>
      <c r="D22" s="108"/>
      <c r="E22" s="108"/>
      <c r="F22" s="108"/>
      <c r="G22" s="108"/>
      <c r="H22" s="108"/>
      <c r="I22" s="108"/>
      <c r="J22" s="108"/>
      <c r="K22" s="108"/>
      <c r="L22" s="393"/>
      <c r="M22" s="393"/>
      <c r="N22" s="393"/>
      <c r="O22" s="108"/>
      <c r="P22" s="108"/>
      <c r="Q22" s="108"/>
      <c r="R22" s="108"/>
      <c r="S22" s="108"/>
      <c r="T22" s="108"/>
      <c r="U22" s="108"/>
      <c r="V22" s="108"/>
      <c r="W22" s="108"/>
      <c r="X22" s="108"/>
      <c r="Y22" s="108"/>
      <c r="Z22" s="108"/>
      <c r="AA22" s="108"/>
      <c r="AB22" s="108"/>
      <c r="AC22" s="108"/>
      <c r="AD22" s="108"/>
      <c r="AE22" s="108"/>
      <c r="AF22" s="108"/>
      <c r="AG22" s="108"/>
      <c r="AH22" s="108"/>
      <c r="AI22" s="108"/>
    </row>
    <row r="23" spans="1:35" ht="6.75" customHeight="1">
      <c r="A23" s="120"/>
      <c r="B23" s="120"/>
      <c r="C23" s="120"/>
      <c r="D23" s="120"/>
      <c r="E23" s="120"/>
      <c r="F23" s="120"/>
      <c r="G23" s="120"/>
      <c r="H23" s="120"/>
      <c r="I23" s="120"/>
      <c r="J23" s="120"/>
      <c r="K23" s="120"/>
      <c r="L23" s="394"/>
      <c r="M23" s="394"/>
      <c r="N23" s="394"/>
      <c r="O23" s="120"/>
      <c r="P23" s="120"/>
      <c r="Q23" s="120"/>
      <c r="R23" s="120"/>
      <c r="S23" s="120"/>
      <c r="T23" s="120"/>
      <c r="U23" s="120"/>
      <c r="V23" s="120"/>
      <c r="W23" s="120"/>
      <c r="X23" s="120"/>
      <c r="Y23" s="120"/>
      <c r="Z23" s="120"/>
      <c r="AA23" s="120"/>
      <c r="AB23" s="120"/>
      <c r="AC23" s="120"/>
      <c r="AD23" s="120"/>
      <c r="AE23" s="120"/>
      <c r="AF23" s="120"/>
      <c r="AG23" s="120"/>
      <c r="AH23" s="120"/>
      <c r="AI23" s="120"/>
    </row>
    <row r="24" spans="1:35">
      <c r="A24" s="27" t="s">
        <v>947</v>
      </c>
      <c r="L24" s="215"/>
      <c r="M24" s="215"/>
      <c r="N24" s="215"/>
    </row>
    <row r="25" spans="1:35">
      <c r="D25" s="30" t="s">
        <v>17</v>
      </c>
      <c r="E25" s="27" t="s">
        <v>948</v>
      </c>
      <c r="L25" s="215"/>
      <c r="M25" s="215"/>
      <c r="N25" s="215"/>
    </row>
    <row r="26" spans="1:35">
      <c r="D26" s="30" t="s">
        <v>17</v>
      </c>
      <c r="E26" s="27" t="s">
        <v>949</v>
      </c>
      <c r="L26" s="215"/>
      <c r="M26" s="215"/>
      <c r="N26" s="215"/>
    </row>
    <row r="27" spans="1:35">
      <c r="D27" s="30" t="s">
        <v>17</v>
      </c>
      <c r="E27" s="27" t="s">
        <v>950</v>
      </c>
      <c r="L27" s="215"/>
      <c r="M27" s="215"/>
      <c r="N27" s="215"/>
    </row>
    <row r="28" spans="1:35">
      <c r="D28" s="30" t="s">
        <v>17</v>
      </c>
      <c r="E28" s="27" t="s">
        <v>951</v>
      </c>
      <c r="L28" s="215"/>
      <c r="M28" s="215"/>
      <c r="N28" s="215"/>
    </row>
    <row r="29" spans="1:35">
      <c r="D29" s="30" t="s">
        <v>17</v>
      </c>
      <c r="E29" s="27" t="s">
        <v>952</v>
      </c>
      <c r="L29" s="215"/>
      <c r="M29" s="215"/>
      <c r="N29" s="215"/>
    </row>
    <row r="30" spans="1:35" ht="6.75" customHeight="1">
      <c r="A30" s="108"/>
      <c r="B30" s="108"/>
      <c r="C30" s="108"/>
      <c r="D30" s="108"/>
      <c r="E30" s="108"/>
      <c r="F30" s="108"/>
      <c r="G30" s="108"/>
      <c r="H30" s="108"/>
      <c r="I30" s="108"/>
      <c r="J30" s="108"/>
      <c r="K30" s="108"/>
      <c r="L30" s="393"/>
      <c r="M30" s="393"/>
      <c r="N30" s="393"/>
      <c r="O30" s="108"/>
      <c r="P30" s="108"/>
      <c r="Q30" s="108"/>
      <c r="R30" s="108"/>
      <c r="S30" s="108"/>
      <c r="T30" s="108"/>
      <c r="U30" s="108"/>
      <c r="V30" s="108"/>
      <c r="W30" s="108"/>
      <c r="X30" s="108"/>
      <c r="Y30" s="108"/>
      <c r="Z30" s="108"/>
      <c r="AA30" s="108"/>
      <c r="AB30" s="108"/>
      <c r="AC30" s="108"/>
      <c r="AD30" s="108"/>
      <c r="AE30" s="108"/>
      <c r="AF30" s="108"/>
      <c r="AG30" s="108"/>
      <c r="AH30" s="108"/>
      <c r="AI30" s="108"/>
    </row>
    <row r="31" spans="1:35" ht="6.75" customHeight="1">
      <c r="A31" s="120"/>
      <c r="B31" s="120"/>
      <c r="C31" s="120"/>
      <c r="D31" s="120"/>
      <c r="E31" s="120"/>
      <c r="F31" s="120"/>
      <c r="G31" s="120"/>
      <c r="H31" s="120"/>
      <c r="I31" s="120"/>
      <c r="J31" s="120"/>
      <c r="K31" s="120"/>
      <c r="L31" s="394"/>
      <c r="M31" s="394"/>
      <c r="N31" s="394"/>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c r="A32" s="27" t="s">
        <v>953</v>
      </c>
      <c r="L32" s="215"/>
      <c r="M32" s="215"/>
      <c r="N32" s="215"/>
    </row>
    <row r="33" spans="1:53" ht="13.5" customHeight="1">
      <c r="C33" s="27" t="s">
        <v>954</v>
      </c>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row>
    <row r="34" spans="1:53">
      <c r="C34" s="27" t="s">
        <v>955</v>
      </c>
      <c r="L34" s="214"/>
      <c r="M34" s="214"/>
      <c r="N34" s="214"/>
      <c r="W34" s="126"/>
      <c r="Z34" s="126"/>
    </row>
    <row r="35" spans="1:53">
      <c r="D35" s="30" t="s">
        <v>17</v>
      </c>
      <c r="E35" s="27" t="s">
        <v>956</v>
      </c>
      <c r="L35" s="214"/>
      <c r="M35" s="214"/>
      <c r="N35" s="214"/>
      <c r="W35" s="126"/>
      <c r="Z35" s="126"/>
    </row>
    <row r="36" spans="1:53">
      <c r="D36" s="30"/>
      <c r="G36" s="27" t="s">
        <v>957</v>
      </c>
      <c r="L36" s="237" t="s">
        <v>958</v>
      </c>
      <c r="M36" s="889"/>
      <c r="N36" s="889"/>
      <c r="O36" s="889"/>
      <c r="P36" s="889"/>
      <c r="Q36" s="889"/>
      <c r="R36" s="889"/>
      <c r="S36" s="889"/>
      <c r="T36" s="889"/>
      <c r="U36" s="889"/>
      <c r="V36" s="889"/>
      <c r="W36" s="126" t="s">
        <v>918</v>
      </c>
    </row>
    <row r="37" spans="1:53">
      <c r="D37" s="30" t="s">
        <v>17</v>
      </c>
      <c r="E37" s="27" t="s">
        <v>959</v>
      </c>
      <c r="L37" s="214"/>
      <c r="M37" s="214"/>
      <c r="N37" s="214"/>
      <c r="W37" s="126"/>
      <c r="Z37" s="126"/>
    </row>
    <row r="38" spans="1:53" ht="6.75"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row>
    <row r="39" spans="1:53" ht="6.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row>
    <row r="40" spans="1:53">
      <c r="A40" s="27" t="s">
        <v>960</v>
      </c>
      <c r="AL40" s="127"/>
      <c r="AX40" s="27" t="s">
        <v>962</v>
      </c>
    </row>
    <row r="41" spans="1:53">
      <c r="F41" s="119" t="s">
        <v>917</v>
      </c>
      <c r="G41" s="886"/>
      <c r="H41" s="886"/>
      <c r="I41" s="886"/>
      <c r="J41" s="886"/>
      <c r="K41" s="886"/>
      <c r="L41" s="886"/>
      <c r="M41" s="886"/>
      <c r="N41" s="233" t="s">
        <v>918</v>
      </c>
      <c r="Y41" s="122"/>
      <c r="AK41" s="127"/>
      <c r="AX41" s="27" t="s">
        <v>966</v>
      </c>
    </row>
    <row r="42" spans="1:53">
      <c r="N42" s="118"/>
      <c r="O42" s="118"/>
      <c r="P42" s="118"/>
      <c r="AA42" s="234"/>
      <c r="AB42" s="234"/>
      <c r="AC42" s="234"/>
      <c r="AD42" s="234"/>
      <c r="AL42" s="218"/>
      <c r="AM42" s="218"/>
      <c r="AN42" s="218"/>
      <c r="AO42" s="218"/>
      <c r="AP42" s="218"/>
      <c r="AQ42" s="218"/>
      <c r="AR42" s="218"/>
      <c r="AS42" s="218"/>
      <c r="AT42" s="218"/>
      <c r="AU42" s="218"/>
      <c r="AV42" s="218"/>
      <c r="AW42" s="218"/>
      <c r="AX42" s="27" t="s">
        <v>967</v>
      </c>
      <c r="AY42" s="218"/>
      <c r="AZ42" s="218"/>
      <c r="BA42" s="218"/>
    </row>
    <row r="43" spans="1:53" ht="6.7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X43" s="27" t="s">
        <v>968</v>
      </c>
    </row>
    <row r="44" spans="1:53" ht="6.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X44" s="27" t="s">
        <v>969</v>
      </c>
    </row>
    <row r="45" spans="1:53" ht="13.5" customHeight="1">
      <c r="A45" s="27" t="s">
        <v>961</v>
      </c>
      <c r="AO45" s="229"/>
      <c r="AX45" s="27" t="s">
        <v>970</v>
      </c>
    </row>
    <row r="46" spans="1:53" ht="13.5" customHeight="1">
      <c r="G46" s="886"/>
      <c r="H46" s="886"/>
      <c r="I46" s="886"/>
      <c r="J46" s="886"/>
      <c r="K46" s="886"/>
      <c r="L46" s="886"/>
      <c r="M46" s="886"/>
      <c r="N46" s="886"/>
      <c r="O46" s="886"/>
      <c r="P46" s="886"/>
      <c r="Q46" s="886"/>
      <c r="R46" s="886"/>
      <c r="S46" s="886"/>
      <c r="T46" s="886"/>
      <c r="U46" s="886"/>
      <c r="V46" s="886"/>
      <c r="W46" s="886"/>
      <c r="X46" s="886"/>
      <c r="Y46" s="886"/>
      <c r="Z46" s="886"/>
      <c r="AA46" s="886"/>
      <c r="AB46" s="886"/>
      <c r="AC46" s="886"/>
      <c r="AD46" s="886"/>
      <c r="AE46" s="886"/>
      <c r="AF46" s="886"/>
      <c r="AG46" s="886"/>
      <c r="AH46" s="886"/>
      <c r="AI46" s="886"/>
      <c r="AX46" s="27" t="s">
        <v>971</v>
      </c>
    </row>
    <row r="47" spans="1:53" ht="13.5" customHeight="1">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6"/>
      <c r="AH47" s="886"/>
      <c r="AI47" s="886"/>
      <c r="AX47" s="27" t="s">
        <v>972</v>
      </c>
    </row>
    <row r="48" spans="1:53">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c r="AE48" s="886"/>
      <c r="AF48" s="886"/>
      <c r="AG48" s="886"/>
      <c r="AH48" s="886"/>
      <c r="AI48" s="886"/>
      <c r="AK48" s="132"/>
      <c r="AL48" s="132"/>
      <c r="AM48" s="132"/>
      <c r="AX48" s="27" t="s">
        <v>973</v>
      </c>
    </row>
    <row r="49" spans="1:50" ht="6.7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X49" s="27" t="s">
        <v>974</v>
      </c>
    </row>
    <row r="50" spans="1:50" ht="6.75" customHeight="1">
      <c r="AX50" s="27" t="s">
        <v>975</v>
      </c>
    </row>
    <row r="51" spans="1:50" ht="13.5" customHeight="1">
      <c r="AX51" s="27" t="s">
        <v>976</v>
      </c>
    </row>
    <row r="52" spans="1:50" ht="13.5" customHeight="1">
      <c r="F52" s="133"/>
      <c r="G52" s="133"/>
      <c r="H52" s="133"/>
      <c r="L52" s="5"/>
      <c r="M52" s="5"/>
      <c r="N52" s="5"/>
    </row>
    <row r="53" spans="1:50" ht="13.5" customHeight="1">
      <c r="L53" s="132"/>
      <c r="M53" s="132"/>
      <c r="N53" s="132"/>
    </row>
    <row r="54" spans="1:50" ht="13.5" customHeight="1">
      <c r="L54" s="483"/>
      <c r="M54" s="483"/>
      <c r="N54" s="483"/>
    </row>
    <row r="55" spans="1:50" ht="13.5" customHeight="1">
      <c r="L55" s="132"/>
      <c r="M55" s="132"/>
      <c r="N55" s="132"/>
    </row>
    <row r="56" spans="1:50" ht="13.5" customHeight="1">
      <c r="L56" s="132"/>
      <c r="M56" s="132"/>
      <c r="N56" s="132"/>
    </row>
    <row r="57" spans="1:50" ht="13.5" customHeight="1">
      <c r="L57" s="483"/>
      <c r="M57" s="483"/>
      <c r="N57" s="483"/>
    </row>
    <row r="58" spans="1:50" ht="13.5" customHeight="1">
      <c r="L58" s="132"/>
      <c r="M58" s="132"/>
      <c r="N58" s="132"/>
    </row>
    <row r="59" spans="1:50" ht="13.5" customHeight="1">
      <c r="L59" s="132"/>
      <c r="M59" s="132"/>
      <c r="N59" s="132"/>
    </row>
    <row r="60" spans="1:50" ht="13.5" customHeight="1">
      <c r="L60" s="215"/>
      <c r="M60" s="215"/>
      <c r="N60" s="215"/>
    </row>
    <row r="61" spans="1:50" ht="13.5" customHeight="1">
      <c r="L61" s="215"/>
      <c r="M61" s="215"/>
      <c r="N61" s="215"/>
    </row>
    <row r="62" spans="1:50" ht="13.5" customHeight="1">
      <c r="L62" s="215"/>
      <c r="M62" s="215"/>
      <c r="N62" s="215"/>
    </row>
    <row r="63" spans="1:50" ht="13.5" customHeight="1">
      <c r="L63" s="215"/>
      <c r="M63" s="215"/>
      <c r="N63" s="215"/>
    </row>
    <row r="64" spans="1:50" ht="13.5" customHeight="1">
      <c r="L64" s="215"/>
      <c r="M64" s="215"/>
      <c r="N64" s="215"/>
    </row>
    <row r="65" spans="6:53" ht="13.5" customHeight="1">
      <c r="L65" s="214"/>
      <c r="M65" s="214"/>
      <c r="N65" s="214"/>
      <c r="W65" s="126"/>
      <c r="Z65" s="126"/>
    </row>
    <row r="66" spans="6:53" ht="13.5" customHeight="1"/>
    <row r="67" spans="6:53" ht="13.5" customHeight="1"/>
    <row r="68" spans="6:53" ht="13.5" customHeight="1"/>
    <row r="69" spans="6:53" ht="13.5" customHeight="1">
      <c r="AL69" s="127"/>
    </row>
    <row r="70" spans="6:53" ht="13.5" customHeight="1" thickBot="1">
      <c r="F70" s="122"/>
      <c r="L70" s="122"/>
      <c r="Y70" s="122"/>
      <c r="AK70" s="127"/>
    </row>
    <row r="71" spans="6:53" ht="13.5" customHeight="1" thickTop="1">
      <c r="F71" s="122"/>
      <c r="G71" s="110"/>
      <c r="H71" s="110"/>
      <c r="I71" s="110"/>
      <c r="J71" s="110"/>
      <c r="L71" s="122"/>
      <c r="M71" s="64"/>
      <c r="N71" s="64"/>
      <c r="O71" s="64"/>
      <c r="P71" s="64"/>
      <c r="Q71" s="64"/>
      <c r="R71" s="64"/>
      <c r="S71" s="64"/>
      <c r="T71" s="64"/>
      <c r="U71" s="64"/>
      <c r="V71" s="64"/>
      <c r="W71" s="64"/>
      <c r="Y71" s="122"/>
      <c r="Z71" s="234"/>
      <c r="AA71" s="234"/>
      <c r="AB71" s="234"/>
      <c r="AC71" s="234"/>
      <c r="AD71" s="234"/>
      <c r="AJ71" s="372"/>
      <c r="AK71" s="346"/>
      <c r="AL71" s="239"/>
      <c r="AM71" s="239"/>
      <c r="AN71" s="239"/>
      <c r="AO71" s="239"/>
      <c r="AP71" s="239"/>
      <c r="AQ71" s="239"/>
      <c r="AR71" s="239"/>
      <c r="AS71" s="239"/>
      <c r="AT71" s="239"/>
      <c r="AU71" s="239"/>
      <c r="AV71" s="239"/>
      <c r="AW71" s="239"/>
      <c r="AX71" s="239"/>
      <c r="AY71" s="239"/>
      <c r="AZ71" s="239"/>
      <c r="BA71" s="239"/>
    </row>
    <row r="72" spans="6:53" ht="13.5" customHeight="1">
      <c r="F72" s="122"/>
      <c r="G72" s="110"/>
      <c r="H72" s="110"/>
      <c r="I72" s="110"/>
      <c r="J72" s="110"/>
      <c r="L72" s="122"/>
      <c r="M72" s="64"/>
      <c r="N72" s="64"/>
      <c r="O72" s="64"/>
      <c r="P72" s="64"/>
      <c r="Q72" s="64"/>
      <c r="R72" s="64"/>
      <c r="S72" s="64"/>
      <c r="T72" s="64"/>
      <c r="U72" s="64"/>
      <c r="V72" s="64"/>
      <c r="W72" s="64"/>
      <c r="Y72" s="122"/>
      <c r="Z72" s="234"/>
      <c r="AA72" s="234"/>
      <c r="AB72" s="234"/>
      <c r="AC72" s="234"/>
      <c r="AD72" s="234"/>
      <c r="AJ72" s="373"/>
      <c r="AL72" s="239"/>
      <c r="AM72" s="239"/>
      <c r="AN72" s="239"/>
      <c r="AO72" s="239"/>
      <c r="AP72" s="239"/>
      <c r="AQ72" s="239"/>
      <c r="AR72" s="239"/>
      <c r="AS72" s="239"/>
      <c r="AT72" s="239"/>
      <c r="AU72" s="239"/>
      <c r="AV72" s="239"/>
      <c r="AW72" s="239"/>
      <c r="AX72" s="239"/>
      <c r="AY72" s="239"/>
      <c r="AZ72" s="239"/>
      <c r="BA72" s="239"/>
    </row>
    <row r="73" spans="6:53" ht="13.5" customHeight="1">
      <c r="F73" s="122"/>
      <c r="G73" s="110"/>
      <c r="H73" s="110"/>
      <c r="I73" s="110"/>
      <c r="J73" s="110"/>
      <c r="L73" s="122"/>
      <c r="M73" s="64"/>
      <c r="N73" s="64"/>
      <c r="O73" s="64"/>
      <c r="P73" s="64"/>
      <c r="Q73" s="64"/>
      <c r="R73" s="64"/>
      <c r="S73" s="64"/>
      <c r="T73" s="64"/>
      <c r="U73" s="64"/>
      <c r="V73" s="64"/>
      <c r="W73" s="64"/>
      <c r="Y73" s="122"/>
      <c r="Z73" s="234"/>
      <c r="AA73" s="234"/>
      <c r="AB73" s="234"/>
      <c r="AC73" s="234"/>
      <c r="AD73" s="234"/>
      <c r="AL73" s="239"/>
      <c r="AM73" s="239"/>
      <c r="AN73" s="239"/>
      <c r="AO73" s="239"/>
      <c r="AP73" s="239"/>
      <c r="AQ73" s="239"/>
      <c r="AR73" s="239"/>
      <c r="AS73" s="239"/>
      <c r="AT73" s="239"/>
      <c r="AU73" s="239"/>
      <c r="AV73" s="239"/>
      <c r="AW73" s="239"/>
      <c r="AX73" s="239"/>
      <c r="AY73" s="239"/>
      <c r="AZ73" s="239"/>
      <c r="BA73" s="239"/>
    </row>
    <row r="74" spans="6:53" ht="13.5" customHeight="1">
      <c r="F74" s="122"/>
      <c r="G74" s="110"/>
      <c r="H74" s="110"/>
      <c r="I74" s="110"/>
      <c r="J74" s="110"/>
      <c r="L74" s="122"/>
      <c r="M74" s="64"/>
      <c r="N74" s="64"/>
      <c r="O74" s="64"/>
      <c r="P74" s="64"/>
      <c r="Q74" s="64"/>
      <c r="R74" s="64"/>
      <c r="S74" s="64"/>
      <c r="T74" s="64"/>
      <c r="U74" s="64"/>
      <c r="V74" s="64"/>
      <c r="W74" s="64"/>
      <c r="Y74" s="122"/>
      <c r="Z74" s="234"/>
      <c r="AA74" s="234"/>
      <c r="AB74" s="234"/>
      <c r="AC74" s="234"/>
      <c r="AD74" s="234"/>
      <c r="AL74" s="239"/>
      <c r="AM74" s="239"/>
      <c r="AN74" s="239"/>
      <c r="AO74" s="239"/>
      <c r="AP74" s="239"/>
      <c r="AQ74" s="239"/>
      <c r="AR74" s="239"/>
      <c r="AS74" s="239"/>
      <c r="AT74" s="239"/>
      <c r="AU74" s="239"/>
      <c r="AV74" s="239"/>
      <c r="AW74" s="239"/>
      <c r="AX74" s="239"/>
      <c r="AY74" s="239"/>
      <c r="AZ74" s="239"/>
      <c r="BA74" s="239"/>
    </row>
    <row r="75" spans="6:53" ht="13.5" customHeight="1"/>
    <row r="76" spans="6:53" ht="13.5" customHeight="1"/>
    <row r="77" spans="6:53" ht="13.5" customHeight="1"/>
    <row r="78" spans="6:53" ht="13.5" customHeight="1">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row>
    <row r="79" spans="6:53" ht="13.5" customHeight="1"/>
    <row r="80" spans="6:53" ht="13.5" customHeight="1"/>
    <row r="81" spans="7:35" ht="13.5" customHeight="1">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row>
    <row r="82" spans="7:35" ht="13.5" customHeight="1"/>
    <row r="83" spans="7:35" ht="13.5" customHeight="1"/>
    <row r="84" spans="7:35" ht="13.5" customHeight="1"/>
    <row r="85" spans="7:35" ht="13.5" customHeight="1"/>
    <row r="86" spans="7:35" ht="13.5" customHeight="1"/>
  </sheetData>
  <sheetProtection algorithmName="SHA-512" hashValue="8j8MoBSU4EjAGD8IAuXT86HYmTZRUz4oCaDLeR8WvyU8Gzr8xS3Thw8vEp2cqT3v4Bw+PGXA3JXN635e7+dcxA==" saltValue="MbzrLHoKbuxrKgVAkY/UYg==" spinCount="100000" sheet="1"/>
  <protectedRanges>
    <protectedRange sqref="L6 L9 L13 L14 L15 S15 J16 W16 D20:D21 D25:D29 G33 D35 M36 D37 G41 G46:AI48" name="範囲1"/>
  </protectedRanges>
  <mergeCells count="16">
    <mergeCell ref="A1:AI2"/>
    <mergeCell ref="L6:N6"/>
    <mergeCell ref="G78:AI78"/>
    <mergeCell ref="W16:AH16"/>
    <mergeCell ref="M36:V36"/>
    <mergeCell ref="G41:M41"/>
    <mergeCell ref="L9:N9"/>
    <mergeCell ref="L13:N13"/>
    <mergeCell ref="L14:N14"/>
    <mergeCell ref="L15:N15"/>
    <mergeCell ref="J16:U16"/>
    <mergeCell ref="S15:U15"/>
    <mergeCell ref="G46:AI46"/>
    <mergeCell ref="G47:AI47"/>
    <mergeCell ref="G33:AH33"/>
    <mergeCell ref="G48:AI48"/>
  </mergeCells>
  <phoneticPr fontId="2"/>
  <conditionalFormatting sqref="L6:N6">
    <cfRule type="containsBlanks" dxfId="20" priority="3" stopIfTrue="1">
      <formula>LEN(TRIM(L6))=0</formula>
    </cfRule>
  </conditionalFormatting>
  <dataValidations count="5">
    <dataValidation type="list" allowBlank="1" showInputMessage="1" showErrorMessage="1" sqref="D20:D21 D25:D29 Z65 W65 D35 D37" xr:uid="{00000000-0002-0000-0900-000000000000}">
      <formula1>"■,□"</formula1>
    </dataValidation>
    <dataValidation imeMode="halfAlpha" allowBlank="1" showInputMessage="1" showErrorMessage="1" sqref="M12:N12 L17:N32 L53:N65 L37:N37 L12:L14 L36:M36 L34:N35 K13:K14 Z71:AD74" xr:uid="{00000000-0002-0000-0900-000001000000}"/>
    <dataValidation imeMode="hiragana" allowBlank="1" showInputMessage="1" showErrorMessage="1" sqref="G81:I81 M71:M74" xr:uid="{00000000-0002-0000-0900-000002000000}"/>
    <dataValidation imeMode="off" allowBlank="1" showInputMessage="1" showErrorMessage="1" sqref="AK48:AM48 F6:H6 F52:H52 F9:H9 L15 S15" xr:uid="{00000000-0002-0000-0900-000003000000}"/>
    <dataValidation type="list" allowBlank="1" showInputMessage="1" showErrorMessage="1" sqref="G41" xr:uid="{00000000-0002-0000-0900-000006000000}">
      <formula1>$AX$40:$AX$51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extLst>
    <ext xmlns:x14="http://schemas.microsoft.com/office/spreadsheetml/2009/9/main" uri="{CCE6A557-97BC-4b89-ADB6-D9C93CAAB3DF}">
      <x14:dataValidations xmlns:xm="http://schemas.microsoft.com/office/excel/2006/main" count="2">
        <x14:dataValidation type="list" errorStyle="information" imeMode="hiragana" allowBlank="1" showInputMessage="1" xr:uid="{D554C19E-0FDB-4C4B-8FF6-942F80A9FC79}">
          <x14:formula1>
            <xm:f>利用方法!$AX$2:$AX$16</xm:f>
          </x14:formula1>
          <xm:sqref>J16:U16</xm:sqref>
        </x14:dataValidation>
        <x14:dataValidation type="list" allowBlank="1" showInputMessage="1" showErrorMessage="1" xr:uid="{93E639E5-E853-4C69-A460-BDA149F95888}">
          <x14:formula1>
            <xm:f>利用方法!$AX$18:$AX$32</xm:f>
          </x14:formula1>
          <xm:sqref>W16:AH16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153"/>
  <sheetViews>
    <sheetView view="pageBreakPreview" zoomScaleNormal="100" zoomScaleSheetLayoutView="100" workbookViewId="0">
      <selection sqref="A1:AI2"/>
    </sheetView>
  </sheetViews>
  <sheetFormatPr defaultColWidth="4.109375" defaultRowHeight="13.2"/>
  <cols>
    <col min="1" max="56" width="2.6640625" style="128" customWidth="1"/>
    <col min="57" max="60" width="1.6640625" style="128" customWidth="1"/>
    <col min="61" max="16384" width="4.109375" style="128"/>
  </cols>
  <sheetData>
    <row r="1" spans="1:40" ht="13.5" customHeight="1">
      <c r="A1" s="893" t="s">
        <v>174</v>
      </c>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row>
    <row r="2" spans="1:40" ht="13.5" customHeight="1">
      <c r="A2" s="893"/>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row>
    <row r="3" spans="1:40" ht="13.5" customHeight="1">
      <c r="AM3" s="609" t="s">
        <v>1589</v>
      </c>
    </row>
    <row r="4" spans="1:40" ht="13.5" customHeight="1"/>
    <row r="5" spans="1:40" ht="13.5" customHeight="1">
      <c r="AB5" s="479"/>
      <c r="AE5" s="479"/>
    </row>
    <row r="6" spans="1:40" ht="13.5" customHeight="1">
      <c r="A6" s="27" t="s">
        <v>319</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M6" s="526" t="s">
        <v>453</v>
      </c>
      <c r="AN6" s="526"/>
    </row>
    <row r="7" spans="1:40" ht="13.5" customHeight="1">
      <c r="A7" s="27"/>
      <c r="B7" s="27" t="s">
        <v>121</v>
      </c>
      <c r="C7" s="27"/>
      <c r="D7" s="27"/>
      <c r="E7" s="27"/>
      <c r="F7" s="27"/>
      <c r="G7" s="27"/>
      <c r="H7" s="27"/>
      <c r="I7" s="134"/>
      <c r="J7" s="135" t="s">
        <v>13</v>
      </c>
      <c r="K7" s="883" t="str">
        <f>IF(確２面!K15="","",確２面!K15)</f>
        <v/>
      </c>
      <c r="L7" s="883"/>
      <c r="M7" s="134" t="s">
        <v>124</v>
      </c>
      <c r="N7" s="134"/>
      <c r="O7" s="134"/>
      <c r="P7" s="134"/>
      <c r="Q7" s="134"/>
      <c r="R7" s="135" t="s">
        <v>13</v>
      </c>
      <c r="S7" s="896" t="str">
        <f>IF(確２面!S15="","",確２面!S15)</f>
        <v/>
      </c>
      <c r="T7" s="896"/>
      <c r="U7" s="896" t="str">
        <f>IF(確２面!U15="","",確２面!U15)</f>
        <v>大臣</v>
      </c>
      <c r="V7" s="896"/>
      <c r="W7" s="134" t="s">
        <v>130</v>
      </c>
      <c r="X7" s="134"/>
      <c r="Y7" s="134"/>
      <c r="Z7" s="134"/>
      <c r="AA7" s="134"/>
      <c r="AB7" s="883" t="str">
        <f>IF(確２面!AB15="","",確２面!AB15)</f>
        <v/>
      </c>
      <c r="AC7" s="883"/>
      <c r="AD7" s="883" t="str">
        <f>IF(確２面!AD15="","",確２面!AD15)</f>
        <v/>
      </c>
      <c r="AE7" s="883"/>
      <c r="AF7" s="883" t="str">
        <f>IF(確２面!AF15="","",確２面!AF15)</f>
        <v/>
      </c>
      <c r="AG7" s="883"/>
      <c r="AH7" s="134" t="s">
        <v>216</v>
      </c>
      <c r="AI7" s="134"/>
      <c r="AM7" s="526" t="s">
        <v>454</v>
      </c>
      <c r="AN7" s="526"/>
    </row>
    <row r="8" spans="1:40" ht="13.5" customHeight="1">
      <c r="A8" s="27"/>
      <c r="B8" s="27" t="s">
        <v>117</v>
      </c>
      <c r="C8" s="27"/>
      <c r="D8" s="27"/>
      <c r="E8" s="27"/>
      <c r="F8" s="27"/>
      <c r="G8" s="27"/>
      <c r="H8" s="27"/>
      <c r="I8" s="134"/>
      <c r="J8" s="134"/>
      <c r="K8" s="823" t="str">
        <f>IF(確２面!K16="","",確２面!K16)</f>
        <v/>
      </c>
      <c r="L8" s="823"/>
      <c r="M8" s="823"/>
      <c r="N8" s="823"/>
      <c r="O8" s="823"/>
      <c r="P8" s="823"/>
      <c r="Q8" s="823"/>
      <c r="R8" s="823"/>
      <c r="S8" s="823"/>
      <c r="T8" s="823"/>
      <c r="U8" s="823"/>
      <c r="V8" s="823"/>
      <c r="W8" s="823"/>
      <c r="X8" s="823"/>
      <c r="Y8" s="823"/>
      <c r="Z8" s="823"/>
      <c r="AA8" s="823"/>
      <c r="AB8" s="823"/>
      <c r="AC8" s="823"/>
      <c r="AD8" s="823"/>
      <c r="AE8" s="823"/>
      <c r="AF8" s="823"/>
      <c r="AG8" s="823"/>
      <c r="AH8" s="823"/>
      <c r="AI8" s="823"/>
    </row>
    <row r="9" spans="1:40" ht="13.5" customHeight="1">
      <c r="A9" s="27"/>
      <c r="B9" s="27" t="s">
        <v>128</v>
      </c>
      <c r="C9" s="27"/>
      <c r="D9" s="27"/>
      <c r="E9" s="27"/>
      <c r="F9" s="27"/>
      <c r="G9" s="27"/>
      <c r="H9" s="27"/>
      <c r="I9" s="134"/>
      <c r="J9" s="135" t="s">
        <v>13</v>
      </c>
      <c r="K9" s="883" t="str">
        <f>IF(確２面!K17="","",確２面!K17)</f>
        <v/>
      </c>
      <c r="L9" s="883"/>
      <c r="M9" s="134" t="s">
        <v>123</v>
      </c>
      <c r="N9" s="134"/>
      <c r="O9" s="134"/>
      <c r="P9" s="134"/>
      <c r="Q9" s="134"/>
      <c r="R9" s="135" t="s">
        <v>13</v>
      </c>
      <c r="S9" s="883" t="str">
        <f>IF(確２面!S17="","",確２面!S17)</f>
        <v/>
      </c>
      <c r="T9" s="883"/>
      <c r="U9" s="883" t="str">
        <f>IF(確２面!U17="","",確２面!U17)</f>
        <v>大臣</v>
      </c>
      <c r="V9" s="883"/>
      <c r="W9" s="134" t="s">
        <v>122</v>
      </c>
      <c r="X9" s="134"/>
      <c r="Y9" s="134"/>
      <c r="Z9" s="134"/>
      <c r="AA9" s="134"/>
      <c r="AB9" s="883" t="str">
        <f>IF(確２面!AB17="","",確２面!AB17)</f>
        <v/>
      </c>
      <c r="AC9" s="883"/>
      <c r="AD9" s="883" t="str">
        <f>IF(確２面!AD17="","",確２面!AD17)</f>
        <v/>
      </c>
      <c r="AE9" s="883"/>
      <c r="AF9" s="883" t="str">
        <f>IF(確２面!AF17="","",確２面!AF17)</f>
        <v/>
      </c>
      <c r="AG9" s="883"/>
      <c r="AH9" s="134" t="s">
        <v>216</v>
      </c>
      <c r="AI9" s="134"/>
      <c r="AM9" s="128" t="s">
        <v>840</v>
      </c>
    </row>
    <row r="10" spans="1:40" ht="13.5" customHeight="1">
      <c r="A10" s="27"/>
      <c r="B10" s="27"/>
      <c r="C10" s="27"/>
      <c r="D10" s="27"/>
      <c r="E10" s="27"/>
      <c r="F10" s="27"/>
      <c r="G10" s="27"/>
      <c r="H10" s="27" t="str">
        <f>IF(概１面!H15="","",概１面!H15)</f>
        <v/>
      </c>
      <c r="I10" s="134"/>
      <c r="J10" s="134"/>
      <c r="K10" s="823" t="str">
        <f>IF(確２面!K18="","",確２面!K18)</f>
        <v/>
      </c>
      <c r="L10" s="823"/>
      <c r="M10" s="823"/>
      <c r="N10" s="823"/>
      <c r="O10" s="823"/>
      <c r="P10" s="823"/>
      <c r="Q10" s="823"/>
      <c r="R10" s="823"/>
      <c r="S10" s="823"/>
      <c r="T10" s="823"/>
      <c r="U10" s="823"/>
      <c r="V10" s="823"/>
      <c r="W10" s="823"/>
      <c r="X10" s="823"/>
      <c r="Y10" s="823"/>
      <c r="Z10" s="823"/>
      <c r="AA10" s="823"/>
      <c r="AB10" s="823"/>
      <c r="AC10" s="823"/>
      <c r="AD10" s="823"/>
      <c r="AE10" s="823"/>
      <c r="AF10" s="823"/>
      <c r="AG10" s="823"/>
      <c r="AH10" s="823"/>
      <c r="AI10" s="823"/>
      <c r="AM10" s="128" t="s">
        <v>841</v>
      </c>
    </row>
    <row r="11" spans="1:40" ht="13.5" customHeight="1">
      <c r="A11" s="27"/>
      <c r="B11" s="27" t="s">
        <v>125</v>
      </c>
      <c r="C11" s="27"/>
      <c r="D11" s="27"/>
      <c r="E11" s="27"/>
      <c r="F11" s="27"/>
      <c r="G11" s="27"/>
      <c r="H11" s="27" t="str">
        <f>IF(概１面!H16="","",概１面!H16)</f>
        <v/>
      </c>
      <c r="I11" s="134"/>
      <c r="J11" s="136"/>
      <c r="K11" s="823" t="str">
        <f>IF(確２面!K19="","",確２面!K19)</f>
        <v/>
      </c>
      <c r="L11" s="823"/>
      <c r="M11" s="823"/>
      <c r="N11" s="823"/>
      <c r="O11" s="823"/>
      <c r="P11" s="823"/>
      <c r="Q11" s="823"/>
      <c r="R11" s="823"/>
      <c r="S11" s="823"/>
      <c r="T11" s="823"/>
      <c r="U11" s="823"/>
      <c r="V11" s="823"/>
      <c r="W11" s="823"/>
      <c r="X11" s="823"/>
      <c r="Y11" s="823"/>
      <c r="Z11" s="823"/>
      <c r="AA11" s="823"/>
      <c r="AB11" s="823"/>
      <c r="AC11" s="823"/>
      <c r="AD11" s="823"/>
      <c r="AE11" s="823"/>
      <c r="AF11" s="823"/>
      <c r="AG11" s="823"/>
      <c r="AH11" s="823"/>
      <c r="AI11" s="823"/>
    </row>
    <row r="12" spans="1:40" ht="13.5" customHeight="1">
      <c r="A12" s="27"/>
      <c r="B12" s="27" t="s">
        <v>126</v>
      </c>
      <c r="C12" s="27"/>
      <c r="D12" s="27"/>
      <c r="E12" s="27"/>
      <c r="F12" s="27"/>
      <c r="G12" s="27"/>
      <c r="H12" s="27" t="str">
        <f>IF(概１面!H17="","",概１面!H17)</f>
        <v/>
      </c>
      <c r="I12" s="134"/>
      <c r="J12" s="134"/>
      <c r="K12" s="823" t="str">
        <f>IF(確２面!K20="","",確２面!K20)</f>
        <v/>
      </c>
      <c r="L12" s="823"/>
      <c r="M12" s="823"/>
      <c r="N12" s="823"/>
      <c r="O12" s="823"/>
      <c r="P12" s="823"/>
      <c r="Q12" s="823"/>
      <c r="R12" s="823"/>
      <c r="S12" s="823"/>
      <c r="T12" s="823"/>
      <c r="U12" s="823"/>
      <c r="V12" s="823"/>
      <c r="W12" s="823"/>
      <c r="X12" s="823"/>
      <c r="Y12" s="823"/>
      <c r="Z12" s="823"/>
      <c r="AA12" s="823"/>
      <c r="AB12" s="823"/>
      <c r="AC12" s="823"/>
      <c r="AD12" s="823"/>
      <c r="AE12" s="823"/>
      <c r="AF12" s="823"/>
      <c r="AG12" s="823"/>
      <c r="AH12" s="823"/>
      <c r="AI12" s="823"/>
      <c r="AN12" s="128" t="s">
        <v>842</v>
      </c>
    </row>
    <row r="13" spans="1:40" ht="13.5" customHeight="1">
      <c r="A13" s="27"/>
      <c r="B13" s="27" t="s">
        <v>127</v>
      </c>
      <c r="C13" s="27"/>
      <c r="D13" s="27"/>
      <c r="E13" s="27"/>
      <c r="F13" s="27"/>
      <c r="G13" s="27"/>
      <c r="H13" s="27" t="str">
        <f>IF(概１面!H18="","",概１面!H18)</f>
        <v/>
      </c>
      <c r="I13" s="134"/>
      <c r="J13" s="134"/>
      <c r="K13" s="823" t="str">
        <f>IF(確２面!K21="","",確２面!K21)</f>
        <v/>
      </c>
      <c r="L13" s="823"/>
      <c r="M13" s="823"/>
      <c r="N13" s="823"/>
      <c r="O13" s="823"/>
      <c r="P13" s="823"/>
      <c r="Q13" s="823"/>
      <c r="R13" s="823"/>
      <c r="S13" s="823"/>
      <c r="T13" s="823"/>
      <c r="U13" s="823"/>
      <c r="V13" s="823"/>
      <c r="W13" s="823"/>
      <c r="X13" s="823"/>
      <c r="Y13" s="823"/>
      <c r="Z13" s="823"/>
      <c r="AA13" s="823"/>
      <c r="AB13" s="823"/>
      <c r="AC13" s="823"/>
      <c r="AD13" s="823"/>
      <c r="AE13" s="823"/>
      <c r="AF13" s="823"/>
      <c r="AG13" s="823"/>
      <c r="AH13" s="823"/>
      <c r="AI13" s="823"/>
      <c r="AN13" s="128" t="s">
        <v>843</v>
      </c>
    </row>
    <row r="14" spans="1:40" ht="13.5" customHeight="1">
      <c r="A14" s="108"/>
      <c r="B14" s="108"/>
      <c r="C14" s="108"/>
      <c r="D14" s="108"/>
      <c r="E14" s="108"/>
      <c r="F14" s="108"/>
      <c r="G14" s="108"/>
      <c r="H14" s="108"/>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N14" s="128" t="s">
        <v>844</v>
      </c>
    </row>
    <row r="15" spans="1:40" ht="13.5" customHeight="1">
      <c r="G15" s="138"/>
      <c r="H15" s="139"/>
      <c r="I15" s="140"/>
      <c r="J15" s="141"/>
      <c r="K15" s="141"/>
      <c r="L15" s="142"/>
      <c r="M15" s="143"/>
      <c r="N15" s="143"/>
      <c r="O15" s="143"/>
      <c r="P15" s="141"/>
      <c r="Q15" s="140"/>
      <c r="R15" s="140"/>
      <c r="S15" s="140"/>
      <c r="T15" s="143"/>
      <c r="U15" s="143"/>
      <c r="V15" s="143"/>
      <c r="W15" s="141"/>
      <c r="X15" s="141"/>
      <c r="Y15" s="141"/>
      <c r="Z15" s="141"/>
      <c r="AA15" s="141"/>
      <c r="AB15" s="141"/>
      <c r="AC15" s="141"/>
      <c r="AD15" s="141"/>
      <c r="AE15" s="141"/>
      <c r="AF15" s="141"/>
      <c r="AG15" s="141"/>
      <c r="AH15" s="141"/>
      <c r="AI15" s="141"/>
    </row>
    <row r="16" spans="1:40" ht="13.5" customHeight="1">
      <c r="B16" s="128" t="s">
        <v>175</v>
      </c>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row>
    <row r="17" spans="2:53" ht="13.5" customHeight="1">
      <c r="B17" s="128" t="s">
        <v>176</v>
      </c>
      <c r="G17" s="138"/>
      <c r="H17" s="139"/>
      <c r="I17" s="141"/>
      <c r="J17" s="141"/>
      <c r="K17" s="141"/>
      <c r="L17" s="141"/>
      <c r="M17" s="142"/>
      <c r="N17" s="142"/>
      <c r="O17" s="144"/>
      <c r="P17" s="141"/>
      <c r="Q17" s="140"/>
      <c r="R17" s="140"/>
      <c r="S17" s="140"/>
      <c r="T17" s="143"/>
      <c r="U17" s="143"/>
      <c r="V17" s="143"/>
      <c r="W17" s="141"/>
      <c r="X17" s="141"/>
      <c r="Y17" s="141"/>
      <c r="Z17" s="141"/>
      <c r="AA17" s="141"/>
      <c r="AB17" s="141"/>
      <c r="AC17" s="141"/>
      <c r="AD17" s="141"/>
      <c r="AE17" s="145"/>
      <c r="AF17" s="141"/>
      <c r="AG17" s="141"/>
      <c r="AH17" s="141"/>
      <c r="AI17" s="141"/>
    </row>
    <row r="18" spans="2:53" ht="13.5" customHeight="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row>
    <row r="19" spans="2:53" ht="13.5" customHeight="1">
      <c r="B19" s="128" t="s">
        <v>225</v>
      </c>
      <c r="G19" s="146"/>
      <c r="H19" s="146"/>
      <c r="I19" s="895" t="str">
        <f>IF(確３面!H6="","",確３面!H6)</f>
        <v/>
      </c>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row>
    <row r="20" spans="2:53" ht="13.5" customHeight="1">
      <c r="G20" s="146"/>
      <c r="H20" s="146"/>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row>
    <row r="21" spans="2:53" ht="13.5" customHeight="1">
      <c r="G21" s="146"/>
      <c r="H21" s="146"/>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row>
    <row r="22" spans="2:53" ht="13.5" customHeight="1">
      <c r="B22" s="128" t="s">
        <v>177</v>
      </c>
      <c r="I22" s="141" t="str">
        <f>IF(確３面!O47="","",確３面!O47)</f>
        <v/>
      </c>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row>
    <row r="23" spans="2:53" ht="6.75" customHeight="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row>
    <row r="24" spans="2:53" ht="13.5" customHeight="1">
      <c r="B24" s="128" t="s">
        <v>278</v>
      </c>
      <c r="I24" s="141" t="str">
        <f>IF(確３面!G50="■","新築",IF(確３面!J50="■","増築",IF(確３面!M50="■","改築",IF(確３面!P50="■","移転",IF(確３面!S50="■","用途変更",IF(確３面!W50="■","大規模の修繕",IF(確３面!AC50="■","大規模の模様替","")))))))</f>
        <v/>
      </c>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L24" s="147"/>
      <c r="AN24" s="147"/>
      <c r="AP24" s="147"/>
      <c r="AQ24" s="138"/>
      <c r="AR24" s="147"/>
      <c r="AS24" s="147"/>
      <c r="AT24" s="138"/>
      <c r="AU24" s="148"/>
      <c r="AV24" s="148"/>
      <c r="AW24" s="148"/>
      <c r="AX24" s="148"/>
      <c r="AY24" s="148"/>
      <c r="AZ24" s="148"/>
      <c r="BA24" s="148"/>
    </row>
    <row r="25" spans="2:53" ht="6.75" customHeight="1">
      <c r="AL25" s="147"/>
      <c r="AN25" s="147"/>
      <c r="AP25" s="147"/>
      <c r="AQ25" s="138"/>
      <c r="AR25" s="147"/>
      <c r="AS25" s="147"/>
      <c r="AT25" s="138"/>
      <c r="AU25" s="147"/>
      <c r="AV25" s="147"/>
      <c r="AW25" s="147"/>
      <c r="AX25" s="147"/>
      <c r="AY25" s="147"/>
      <c r="AZ25" s="147"/>
      <c r="BA25" s="147"/>
    </row>
    <row r="26" spans="2:53" ht="13.5" customHeight="1">
      <c r="B26" s="128" t="s">
        <v>178</v>
      </c>
      <c r="I26" s="128" t="s">
        <v>186</v>
      </c>
      <c r="J26" s="147" t="s">
        <v>867</v>
      </c>
      <c r="R26" s="128" t="s">
        <v>186</v>
      </c>
      <c r="S26" s="147" t="s">
        <v>868</v>
      </c>
      <c r="AM26" s="128" t="s">
        <v>455</v>
      </c>
      <c r="AN26" s="147"/>
      <c r="AP26" s="147"/>
      <c r="AQ26" s="138"/>
      <c r="AU26" s="147"/>
      <c r="AV26" s="147"/>
      <c r="AW26" s="147"/>
      <c r="AX26" s="147"/>
      <c r="AY26" s="147"/>
      <c r="AZ26" s="147"/>
      <c r="BA26" s="147"/>
    </row>
    <row r="27" spans="2:53" ht="13.5" customHeight="1">
      <c r="I27" s="128" t="s">
        <v>186</v>
      </c>
      <c r="J27" s="147" t="s">
        <v>179</v>
      </c>
      <c r="AM27" s="147" t="s">
        <v>456</v>
      </c>
      <c r="AN27" s="147"/>
      <c r="AO27" s="147"/>
      <c r="AP27" s="147"/>
      <c r="AQ27" s="138"/>
      <c r="AT27" s="147"/>
      <c r="AU27" s="147"/>
      <c r="AV27" s="147"/>
      <c r="AW27" s="147"/>
      <c r="AX27" s="147"/>
      <c r="AY27" s="147"/>
      <c r="AZ27" s="147"/>
      <c r="BA27" s="147"/>
    </row>
    <row r="28" spans="2:53" ht="13.5" customHeight="1">
      <c r="I28" s="128" t="s">
        <v>17</v>
      </c>
      <c r="J28" s="147" t="s">
        <v>180</v>
      </c>
      <c r="R28" s="128" t="s">
        <v>17</v>
      </c>
      <c r="S28" s="147" t="s">
        <v>181</v>
      </c>
      <c r="AM28" s="147" t="s">
        <v>457</v>
      </c>
      <c r="AN28" s="147"/>
      <c r="AO28" s="147"/>
      <c r="AP28" s="147"/>
      <c r="AQ28" s="138"/>
      <c r="AT28" s="147"/>
      <c r="AU28" s="147"/>
      <c r="AV28" s="147"/>
      <c r="AW28" s="147"/>
      <c r="AX28" s="147"/>
      <c r="AY28" s="147"/>
      <c r="AZ28" s="147"/>
      <c r="BA28" s="147"/>
    </row>
    <row r="29" spans="2:53" ht="13.5" customHeight="1">
      <c r="I29" s="128" t="s">
        <v>17</v>
      </c>
      <c r="J29" s="147" t="s">
        <v>182</v>
      </c>
      <c r="R29" s="128" t="s">
        <v>17</v>
      </c>
      <c r="S29" s="147" t="s">
        <v>183</v>
      </c>
      <c r="AM29" s="147"/>
      <c r="AN29" s="147"/>
      <c r="AO29" s="147"/>
      <c r="AP29" s="147"/>
      <c r="AQ29" s="138"/>
      <c r="AT29" s="147"/>
      <c r="AU29" s="147"/>
      <c r="AV29" s="147"/>
      <c r="AW29" s="147"/>
      <c r="AX29" s="147"/>
      <c r="AY29" s="147"/>
      <c r="AZ29" s="147"/>
      <c r="BA29" s="147"/>
    </row>
    <row r="30" spans="2:53" ht="13.5" customHeight="1">
      <c r="I30" s="128" t="s">
        <v>17</v>
      </c>
      <c r="J30" s="147" t="s">
        <v>185</v>
      </c>
      <c r="AL30" s="147"/>
      <c r="AM30" s="147"/>
      <c r="AN30" s="147"/>
      <c r="AO30" s="147"/>
      <c r="AP30" s="147"/>
      <c r="AS30" s="147"/>
      <c r="AT30" s="147"/>
      <c r="AU30" s="147"/>
      <c r="AV30" s="147"/>
      <c r="AW30" s="147"/>
      <c r="AX30" s="147"/>
      <c r="AY30" s="147"/>
      <c r="AZ30" s="147"/>
      <c r="BA30" s="147"/>
    </row>
    <row r="31" spans="2:53" ht="13.5" customHeight="1">
      <c r="I31" s="128" t="s">
        <v>186</v>
      </c>
      <c r="J31" s="147" t="s">
        <v>184</v>
      </c>
    </row>
    <row r="32" spans="2:53" ht="13.5" customHeight="1">
      <c r="H32" s="147"/>
      <c r="I32" s="128" t="s">
        <v>17</v>
      </c>
      <c r="J32" s="148" t="s">
        <v>202</v>
      </c>
      <c r="K32" s="147"/>
      <c r="L32" s="147"/>
      <c r="M32" s="149" t="s">
        <v>18</v>
      </c>
      <c r="N32" s="894"/>
      <c r="O32" s="894"/>
      <c r="P32" s="894"/>
      <c r="Q32" s="894"/>
      <c r="R32" s="894"/>
      <c r="S32" s="894"/>
      <c r="T32" s="894"/>
      <c r="U32" s="894"/>
      <c r="V32" s="894"/>
      <c r="W32" s="894"/>
      <c r="X32" s="894"/>
      <c r="Y32" s="894"/>
      <c r="Z32" s="894"/>
      <c r="AA32" s="894"/>
      <c r="AB32" s="128" t="s">
        <v>19</v>
      </c>
    </row>
    <row r="33" spans="3:39" ht="13.5" customHeight="1">
      <c r="H33" s="147"/>
      <c r="I33" s="147"/>
      <c r="J33" s="147"/>
      <c r="K33" s="147"/>
      <c r="L33" s="147"/>
      <c r="M33" s="147"/>
      <c r="N33" s="147"/>
      <c r="O33" s="147"/>
      <c r="P33" s="147"/>
      <c r="Q33" s="147"/>
      <c r="R33" s="147"/>
      <c r="S33" s="147"/>
      <c r="T33" s="147"/>
      <c r="U33" s="147"/>
      <c r="V33" s="147"/>
      <c r="W33" s="147"/>
    </row>
    <row r="34" spans="3:39" ht="13.5" customHeight="1">
      <c r="H34" s="147"/>
      <c r="I34" s="147"/>
      <c r="J34" s="147"/>
      <c r="K34" s="147"/>
      <c r="L34" s="147"/>
      <c r="M34" s="147"/>
      <c r="N34" s="147"/>
      <c r="O34" s="147"/>
      <c r="P34" s="147"/>
      <c r="Q34" s="147"/>
      <c r="R34" s="147"/>
      <c r="S34" s="147"/>
      <c r="T34" s="147"/>
      <c r="U34" s="147"/>
      <c r="V34" s="147"/>
      <c r="W34" s="147"/>
    </row>
    <row r="35" spans="3:39" ht="13.5" customHeight="1">
      <c r="H35" s="147"/>
      <c r="I35" s="147"/>
      <c r="J35" s="147"/>
      <c r="K35" s="147"/>
      <c r="L35" s="147"/>
      <c r="M35" s="147"/>
      <c r="N35" s="147"/>
      <c r="O35" s="147"/>
      <c r="P35" s="147"/>
      <c r="Q35" s="147"/>
      <c r="R35" s="147"/>
      <c r="S35" s="147"/>
      <c r="T35" s="147"/>
      <c r="U35" s="147"/>
      <c r="V35" s="147"/>
      <c r="W35" s="147"/>
    </row>
    <row r="36" spans="3:39" ht="13.5" customHeight="1">
      <c r="H36" s="147"/>
      <c r="I36" s="147"/>
      <c r="J36" s="147"/>
      <c r="K36" s="147"/>
      <c r="L36" s="147"/>
      <c r="M36" s="147"/>
      <c r="N36" s="147"/>
      <c r="O36" s="147"/>
      <c r="P36" s="147"/>
      <c r="Q36" s="150"/>
      <c r="R36" s="150"/>
      <c r="S36" s="150"/>
      <c r="T36" s="150"/>
      <c r="U36" s="150"/>
      <c r="V36" s="897" t="s">
        <v>1180</v>
      </c>
      <c r="W36" s="897"/>
      <c r="X36" s="898"/>
      <c r="Y36" s="898"/>
      <c r="Z36" s="128" t="s">
        <v>269</v>
      </c>
      <c r="AA36" s="898"/>
      <c r="AB36" s="898"/>
      <c r="AC36" s="128" t="s">
        <v>270</v>
      </c>
      <c r="AD36" s="898"/>
      <c r="AE36" s="898"/>
      <c r="AF36" s="128" t="s">
        <v>321</v>
      </c>
      <c r="AM36" s="128" t="s">
        <v>1462</v>
      </c>
    </row>
    <row r="37" spans="3:39" ht="13.5" customHeight="1">
      <c r="C37" s="27" t="s">
        <v>320</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row>
    <row r="38" spans="3:39" ht="13.5" customHeight="1">
      <c r="C38" s="27"/>
      <c r="D38" s="27" t="s">
        <v>336</v>
      </c>
      <c r="E38" s="27"/>
      <c r="F38" s="27"/>
      <c r="G38" s="27"/>
      <c r="H38" s="27"/>
      <c r="I38" s="27"/>
      <c r="J38" s="27"/>
      <c r="K38" s="823" t="str">
        <f>IF(確２面!K7="","",確２面!K7)</f>
        <v/>
      </c>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M38" s="442"/>
    </row>
    <row r="39" spans="3:39" ht="13.5" customHeight="1">
      <c r="C39" s="27"/>
      <c r="D39" s="27" t="s">
        <v>117</v>
      </c>
      <c r="E39" s="27"/>
      <c r="F39" s="27"/>
      <c r="G39" s="27"/>
      <c r="H39" s="107"/>
      <c r="I39" s="107"/>
      <c r="J39" s="27"/>
      <c r="K39" s="110" t="str">
        <f>IF(確２面!K8="","",確２面!K8)</f>
        <v/>
      </c>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M39" s="503" t="s">
        <v>1357</v>
      </c>
    </row>
    <row r="40" spans="3:39" ht="13.5" customHeight="1">
      <c r="C40" s="27"/>
      <c r="D40" s="27" t="s">
        <v>118</v>
      </c>
      <c r="E40" s="27"/>
      <c r="F40" s="27"/>
      <c r="G40" s="27"/>
      <c r="H40" s="121"/>
      <c r="I40" s="121"/>
      <c r="J40" s="27"/>
      <c r="K40" s="823" t="str">
        <f>IF(確２面!K9="","",確２面!K9)</f>
        <v/>
      </c>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3"/>
      <c r="AI40" s="823"/>
    </row>
    <row r="41" spans="3:39" ht="13.5" customHeight="1">
      <c r="C41" s="27"/>
      <c r="D41" s="27" t="s">
        <v>119</v>
      </c>
      <c r="E41" s="27"/>
      <c r="F41" s="27"/>
      <c r="G41" s="27"/>
      <c r="H41" s="107"/>
      <c r="I41" s="107"/>
      <c r="J41" s="27"/>
      <c r="K41" s="823" t="str">
        <f>IF(確２面!K10="","",確２面!K10)</f>
        <v/>
      </c>
      <c r="L41" s="823"/>
      <c r="M41" s="823"/>
      <c r="N41" s="823"/>
      <c r="O41" s="823"/>
      <c r="P41" s="823"/>
      <c r="Q41" s="823"/>
      <c r="R41" s="823"/>
      <c r="S41" s="823"/>
      <c r="T41" s="823"/>
      <c r="U41" s="823"/>
      <c r="V41" s="823"/>
      <c r="W41" s="823"/>
      <c r="X41" s="823"/>
      <c r="Y41" s="823"/>
      <c r="Z41" s="823"/>
      <c r="AA41" s="823"/>
      <c r="AB41" s="823"/>
      <c r="AC41" s="823"/>
      <c r="AD41" s="823"/>
      <c r="AE41" s="823"/>
      <c r="AF41" s="823"/>
      <c r="AG41" s="823"/>
      <c r="AH41" s="823"/>
      <c r="AI41" s="823"/>
    </row>
    <row r="42" spans="3:39" ht="13.5" customHeight="1">
      <c r="C42" s="27"/>
      <c r="D42" s="27" t="s">
        <v>120</v>
      </c>
      <c r="E42" s="27"/>
      <c r="F42" s="27"/>
      <c r="G42" s="27"/>
      <c r="H42" s="107"/>
      <c r="I42" s="107"/>
      <c r="J42" s="27"/>
      <c r="K42" s="823" t="str">
        <f>IF(確２面!K11="","",確２面!K11)</f>
        <v/>
      </c>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row>
    <row r="43" spans="3:39" ht="6.75" customHeight="1">
      <c r="G43" s="151"/>
      <c r="H43" s="151"/>
      <c r="I43" s="151"/>
      <c r="J43" s="151"/>
      <c r="K43" s="111"/>
      <c r="L43" s="111"/>
      <c r="M43" s="111"/>
      <c r="N43" s="111"/>
      <c r="O43" s="111"/>
      <c r="P43" s="111"/>
      <c r="Q43" s="111"/>
      <c r="R43" s="111"/>
      <c r="S43" s="111"/>
      <c r="T43" s="111"/>
      <c r="U43" s="111"/>
      <c r="V43" s="111"/>
      <c r="W43" s="111"/>
      <c r="X43" s="109"/>
      <c r="Y43" s="109"/>
      <c r="Z43" s="109"/>
      <c r="AA43" s="109"/>
      <c r="AB43" s="109"/>
      <c r="AC43" s="109"/>
      <c r="AD43" s="109"/>
      <c r="AE43" s="109"/>
      <c r="AF43" s="109"/>
      <c r="AG43" s="109"/>
      <c r="AH43" s="109"/>
      <c r="AI43" s="109"/>
    </row>
    <row r="44" spans="3:39" ht="13.5" customHeight="1">
      <c r="C44" s="141" t="str">
        <f>IF(確２面その２!$K$8="","","【建築主２】")</f>
        <v/>
      </c>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row>
    <row r="45" spans="3:39" ht="13.5" customHeight="1">
      <c r="D45" s="141" t="str">
        <f>IF(確２面その２!$K$8="","","【ｲ．氏名のﾌﾘｶﾞﾅ】")</f>
        <v/>
      </c>
      <c r="E45" s="27"/>
      <c r="F45" s="27"/>
      <c r="G45" s="27"/>
      <c r="H45" s="27"/>
      <c r="I45" s="27"/>
      <c r="K45" s="823" t="str">
        <f>IF(確２面その２!K7="","",確２面その２!K7)</f>
        <v/>
      </c>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row>
    <row r="46" spans="3:39" ht="13.5" customHeight="1">
      <c r="D46" s="141" t="str">
        <f>IF(確２面その２!$K$8="","","【ﾛ．氏名】")</f>
        <v/>
      </c>
      <c r="E46" s="27"/>
      <c r="F46" s="27"/>
      <c r="G46" s="27"/>
      <c r="H46" s="107"/>
      <c r="I46" s="107"/>
      <c r="K46" s="110" t="str">
        <f>IF(確２面その２!K8="","",確２面その２!K8)</f>
        <v/>
      </c>
      <c r="L46" s="110"/>
      <c r="M46" s="110"/>
      <c r="N46" s="110"/>
      <c r="O46" s="110"/>
      <c r="P46" s="110"/>
      <c r="Q46" s="110"/>
      <c r="R46" s="110"/>
      <c r="S46" s="110"/>
      <c r="T46" s="110"/>
      <c r="U46" s="110"/>
      <c r="V46" s="110"/>
      <c r="W46" s="110"/>
      <c r="X46" s="110"/>
      <c r="Y46" s="110"/>
      <c r="Z46" s="110"/>
      <c r="AA46" s="110"/>
      <c r="AB46" s="110"/>
      <c r="AC46" s="110"/>
      <c r="AD46" s="109"/>
      <c r="AE46" s="110"/>
      <c r="AF46" s="110"/>
      <c r="AG46" s="110"/>
      <c r="AH46" s="110"/>
      <c r="AI46" s="110"/>
    </row>
    <row r="47" spans="3:39" ht="13.5" customHeight="1">
      <c r="D47" s="141" t="str">
        <f>IF(確２面その２!$K$8="","","【ﾊ．郵便番号】")</f>
        <v/>
      </c>
      <c r="E47" s="27"/>
      <c r="F47" s="27"/>
      <c r="G47" s="27"/>
      <c r="H47" s="121"/>
      <c r="I47" s="121"/>
      <c r="K47" s="823" t="str">
        <f>IF(確２面その２!K9="","",確２面その２!K9)</f>
        <v/>
      </c>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c r="AI47" s="823"/>
    </row>
    <row r="48" spans="3:39" ht="13.5" customHeight="1">
      <c r="D48" s="141" t="str">
        <f>IF(確２面その２!$K$8="","","【ﾆ．住所】")</f>
        <v/>
      </c>
      <c r="E48" s="27"/>
      <c r="F48" s="27"/>
      <c r="G48" s="27"/>
      <c r="H48" s="107"/>
      <c r="I48" s="107"/>
      <c r="K48" s="823" t="str">
        <f>IF(確２面その２!K10="","",確２面その２!K10)</f>
        <v/>
      </c>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3"/>
      <c r="AI48" s="823"/>
    </row>
    <row r="49" spans="3:35" ht="13.5" customHeight="1">
      <c r="D49" s="141" t="str">
        <f>IF(確２面その２!$K$8="","","【ﾎ．電話番号】")</f>
        <v/>
      </c>
      <c r="E49" s="27"/>
      <c r="F49" s="27"/>
      <c r="G49" s="27"/>
      <c r="H49" s="107"/>
      <c r="I49" s="107"/>
      <c r="K49" s="823" t="str">
        <f>IF(確２面その２!K11="","",確２面その２!K11)</f>
        <v/>
      </c>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row>
    <row r="50" spans="3:35" ht="6.75" customHeight="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row>
    <row r="51" spans="3:35" ht="13.5" customHeight="1">
      <c r="C51" s="141" t="str">
        <f>IF(確２面その２!$K$16="","","【建築主３】")</f>
        <v/>
      </c>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row>
    <row r="52" spans="3:35" ht="13.5" customHeight="1">
      <c r="D52" s="141" t="str">
        <f>IF(確２面その２!$K$16="","","【ｲ．氏名のﾌﾘｶﾞﾅ】")</f>
        <v/>
      </c>
      <c r="E52" s="27"/>
      <c r="F52" s="27"/>
      <c r="G52" s="27"/>
      <c r="H52" s="27"/>
      <c r="I52" s="27"/>
      <c r="K52" s="823" t="str">
        <f>IF(確２面その２!K15="","",確２面その２!K15)</f>
        <v/>
      </c>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3"/>
      <c r="AI52" s="823"/>
    </row>
    <row r="53" spans="3:35" ht="13.5" customHeight="1">
      <c r="D53" s="141" t="str">
        <f>IF(確２面その２!$K$16="","","【ﾛ．氏名】")</f>
        <v/>
      </c>
      <c r="E53" s="27"/>
      <c r="F53" s="27"/>
      <c r="G53" s="27"/>
      <c r="H53" s="107"/>
      <c r="I53" s="107"/>
      <c r="K53" s="110" t="str">
        <f>IF(確２面その２!K16="","",確２面その２!K16)</f>
        <v/>
      </c>
      <c r="L53" s="110"/>
      <c r="M53" s="110"/>
      <c r="N53" s="110"/>
      <c r="O53" s="110"/>
      <c r="P53" s="110"/>
      <c r="Q53" s="110"/>
      <c r="R53" s="110"/>
      <c r="S53" s="110"/>
      <c r="T53" s="110"/>
      <c r="U53" s="110"/>
      <c r="V53" s="110"/>
      <c r="W53" s="110"/>
      <c r="X53" s="110"/>
      <c r="Y53" s="110"/>
      <c r="Z53" s="110"/>
      <c r="AA53" s="110"/>
      <c r="AB53" s="110"/>
      <c r="AC53" s="110"/>
      <c r="AD53" s="109"/>
      <c r="AE53" s="110"/>
      <c r="AF53" s="110"/>
      <c r="AG53" s="110"/>
      <c r="AH53" s="110"/>
      <c r="AI53" s="110"/>
    </row>
    <row r="54" spans="3:35" ht="13.5" customHeight="1">
      <c r="D54" s="141" t="str">
        <f>IF(確２面その２!$K$16="","","【ﾊ．郵便番号】")</f>
        <v/>
      </c>
      <c r="E54" s="27"/>
      <c r="F54" s="27"/>
      <c r="G54" s="27"/>
      <c r="H54" s="121"/>
      <c r="I54" s="121"/>
      <c r="K54" s="823" t="str">
        <f>IF(確２面その２!K17="","",確２面その２!K17)</f>
        <v/>
      </c>
      <c r="L54" s="823"/>
      <c r="M54" s="823"/>
      <c r="N54" s="823"/>
      <c r="O54" s="823"/>
      <c r="P54" s="823"/>
      <c r="Q54" s="823"/>
      <c r="R54" s="823"/>
      <c r="S54" s="823"/>
      <c r="T54" s="823"/>
      <c r="U54" s="823"/>
      <c r="V54" s="823"/>
      <c r="W54" s="823"/>
      <c r="X54" s="823"/>
      <c r="Y54" s="823"/>
      <c r="Z54" s="823"/>
      <c r="AA54" s="823"/>
      <c r="AB54" s="823"/>
      <c r="AC54" s="823"/>
      <c r="AD54" s="823"/>
      <c r="AE54" s="823"/>
      <c r="AF54" s="823"/>
      <c r="AG54" s="823"/>
      <c r="AH54" s="823"/>
      <c r="AI54" s="823"/>
    </row>
    <row r="55" spans="3:35" ht="13.5" customHeight="1">
      <c r="D55" s="141" t="str">
        <f>IF(確２面その２!$K$16="","","【ﾆ．住所】")</f>
        <v/>
      </c>
      <c r="E55" s="27"/>
      <c r="F55" s="27"/>
      <c r="G55" s="27"/>
      <c r="H55" s="107"/>
      <c r="I55" s="107"/>
      <c r="K55" s="823" t="str">
        <f>IF(確２面その２!K18="","",確２面その２!K18)</f>
        <v/>
      </c>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c r="AI55" s="823"/>
    </row>
    <row r="56" spans="3:35" ht="13.5" customHeight="1">
      <c r="D56" s="141" t="str">
        <f>IF(確２面その２!$K$16="","","【ﾎ．電話番号】")</f>
        <v/>
      </c>
      <c r="E56" s="27"/>
      <c r="F56" s="27"/>
      <c r="G56" s="27"/>
      <c r="H56" s="107"/>
      <c r="I56" s="107"/>
      <c r="K56" s="823" t="str">
        <f>IF(確２面その２!K19="","",確２面その２!K19)</f>
        <v/>
      </c>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row>
    <row r="57" spans="3:35" ht="6.75" customHeight="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3:35" ht="13.5" customHeight="1">
      <c r="C58" s="141" t="str">
        <f>IF(確２面その２!$K$24="","","【建築主４】")</f>
        <v/>
      </c>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3:35" ht="13.5" customHeight="1">
      <c r="D59" s="141" t="str">
        <f>IF(確２面その２!$K$24="","","【ｲ．氏名のﾌﾘｶﾞﾅ】")</f>
        <v/>
      </c>
      <c r="E59" s="27"/>
      <c r="F59" s="27"/>
      <c r="G59" s="27"/>
      <c r="H59" s="27"/>
      <c r="I59" s="27"/>
      <c r="K59" s="823" t="str">
        <f>IF(確２面その２!K23="","",確２面その２!K23)</f>
        <v/>
      </c>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row>
    <row r="60" spans="3:35" ht="13.5" customHeight="1">
      <c r="D60" s="141" t="str">
        <f>IF(確２面その２!$K$24="","","【ﾛ．氏名】")</f>
        <v/>
      </c>
      <c r="E60" s="27"/>
      <c r="F60" s="27"/>
      <c r="G60" s="27"/>
      <c r="H60" s="107"/>
      <c r="I60" s="107"/>
      <c r="K60" s="110" t="str">
        <f>IF(確２面その２!K24="","",確２面その２!K24)</f>
        <v/>
      </c>
      <c r="L60" s="110"/>
      <c r="M60" s="110"/>
      <c r="N60" s="110"/>
      <c r="O60" s="110"/>
      <c r="P60" s="110"/>
      <c r="Q60" s="110"/>
      <c r="R60" s="110"/>
      <c r="S60" s="110"/>
      <c r="T60" s="110"/>
      <c r="U60" s="110"/>
      <c r="V60" s="110"/>
      <c r="W60" s="110"/>
      <c r="X60" s="110"/>
      <c r="Y60" s="110"/>
      <c r="Z60" s="110"/>
      <c r="AA60" s="110"/>
      <c r="AB60" s="110"/>
      <c r="AC60" s="110"/>
      <c r="AD60" s="109"/>
      <c r="AE60" s="110"/>
      <c r="AF60" s="110"/>
      <c r="AG60" s="110"/>
      <c r="AH60" s="110"/>
      <c r="AI60" s="110"/>
    </row>
    <row r="61" spans="3:35" ht="13.5" customHeight="1">
      <c r="D61" s="141" t="str">
        <f>IF(確２面その２!$K$24="","","【ﾊ．郵便番号】")</f>
        <v/>
      </c>
      <c r="E61" s="27"/>
      <c r="F61" s="27"/>
      <c r="G61" s="27"/>
      <c r="H61" s="121"/>
      <c r="I61" s="121"/>
      <c r="K61" s="823" t="str">
        <f>IF(確２面その２!K25="","",確２面その２!K25)</f>
        <v/>
      </c>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3"/>
      <c r="AI61" s="823"/>
    </row>
    <row r="62" spans="3:35" ht="13.5" customHeight="1">
      <c r="D62" s="141" t="str">
        <f>IF(確２面その２!$K$24="","","【ﾆ．住所】")</f>
        <v/>
      </c>
      <c r="E62" s="27"/>
      <c r="F62" s="27"/>
      <c r="G62" s="27"/>
      <c r="H62" s="107"/>
      <c r="I62" s="107"/>
      <c r="K62" s="823" t="str">
        <f>IF(確２面その２!K26="","",確２面その２!K26)</f>
        <v/>
      </c>
      <c r="L62" s="823"/>
      <c r="M62" s="823"/>
      <c r="N62" s="823"/>
      <c r="O62" s="823"/>
      <c r="P62" s="823"/>
      <c r="Q62" s="823"/>
      <c r="R62" s="823"/>
      <c r="S62" s="823"/>
      <c r="T62" s="823"/>
      <c r="U62" s="823"/>
      <c r="V62" s="823"/>
      <c r="W62" s="823"/>
      <c r="X62" s="823"/>
      <c r="Y62" s="823"/>
      <c r="Z62" s="823"/>
      <c r="AA62" s="823"/>
      <c r="AB62" s="823"/>
      <c r="AC62" s="823"/>
      <c r="AD62" s="823"/>
      <c r="AE62" s="823"/>
      <c r="AF62" s="823"/>
      <c r="AG62" s="823"/>
      <c r="AH62" s="823"/>
      <c r="AI62" s="823"/>
    </row>
    <row r="63" spans="3:35" ht="13.5" customHeight="1">
      <c r="D63" s="141" t="str">
        <f>IF(確２面その２!$K$24="","","【ﾎ．電話番号】")</f>
        <v/>
      </c>
      <c r="E63" s="27"/>
      <c r="F63" s="27"/>
      <c r="G63" s="27"/>
      <c r="H63" s="107"/>
      <c r="I63" s="107"/>
      <c r="K63" s="823" t="str">
        <f>IF(確２面その２!K27="","",確２面その２!K27)</f>
        <v/>
      </c>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row>
    <row r="64" spans="3:35" ht="13.5" customHeight="1"/>
    <row r="65" spans="36:37" ht="13.5" customHeight="1" thickBot="1"/>
    <row r="66" spans="36:37" ht="13.5" customHeight="1" thickTop="1">
      <c r="AJ66" s="350"/>
      <c r="AK66" s="351"/>
    </row>
    <row r="67" spans="36:37" ht="13.5" customHeight="1">
      <c r="AJ67" s="363"/>
    </row>
    <row r="68" spans="36:37" ht="13.5" customHeight="1"/>
    <row r="69" spans="36:37" ht="13.5" customHeight="1"/>
    <row r="70" spans="36:37" ht="13.5" customHeight="1"/>
    <row r="71" spans="36:37" ht="13.5" customHeight="1"/>
    <row r="72" spans="36:37" ht="13.5" customHeight="1"/>
    <row r="73" spans="36:37" ht="13.5" customHeight="1"/>
    <row r="74" spans="36:37" ht="13.5" customHeight="1"/>
    <row r="75" spans="36:37" ht="13.5" customHeight="1"/>
    <row r="76" spans="36:37" ht="13.5" customHeight="1"/>
    <row r="77" spans="36:37" ht="13.5" customHeight="1"/>
    <row r="78" spans="36:37" ht="13.5" customHeight="1"/>
    <row r="79" spans="36:37" ht="13.5" customHeight="1"/>
    <row r="80" spans="36:3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algorithmName="SHA-512" hashValue="M4Qt0nF7om4FPWqPmKqbnJLlWz4qWZ3idWEDCOHAmcdUwBwOTIFG05sjclhSJmAZdLHk9qZrKWm1nCfsxVtfIA==" saltValue="tizBUyHvR2DlhhZq0SEFog==" spinCount="100000" sheet="1" objects="1" scenarios="1"/>
  <protectedRanges>
    <protectedRange sqref="X36 AA36 AD36" name="範囲4"/>
    <protectedRange sqref="V36" name="範囲2"/>
    <protectedRange sqref="I26:I32 R26 R28:R29 N32" name="範囲1"/>
    <protectedRange sqref="AA36 AD36" name="範囲3"/>
  </protectedRanges>
  <mergeCells count="34">
    <mergeCell ref="K54:AI54"/>
    <mergeCell ref="K55:AI55"/>
    <mergeCell ref="K40:AI40"/>
    <mergeCell ref="AB7:AG7"/>
    <mergeCell ref="K8:AI8"/>
    <mergeCell ref="K9:L9"/>
    <mergeCell ref="S9:V9"/>
    <mergeCell ref="K47:AI47"/>
    <mergeCell ref="K62:AI62"/>
    <mergeCell ref="K63:AI63"/>
    <mergeCell ref="K10:AI10"/>
    <mergeCell ref="K11:AI11"/>
    <mergeCell ref="AB9:AG9"/>
    <mergeCell ref="K45:AI45"/>
    <mergeCell ref="K12:AI12"/>
    <mergeCell ref="K13:AI13"/>
    <mergeCell ref="K56:AI56"/>
    <mergeCell ref="K59:AI59"/>
    <mergeCell ref="K61:AI61"/>
    <mergeCell ref="K48:AI48"/>
    <mergeCell ref="K49:AI49"/>
    <mergeCell ref="K52:AI52"/>
    <mergeCell ref="K41:AI41"/>
    <mergeCell ref="K42:AI42"/>
    <mergeCell ref="A1:AI2"/>
    <mergeCell ref="N32:AA32"/>
    <mergeCell ref="I19:AI21"/>
    <mergeCell ref="K38:AI38"/>
    <mergeCell ref="K7:L7"/>
    <mergeCell ref="S7:V7"/>
    <mergeCell ref="V36:W36"/>
    <mergeCell ref="X36:Y36"/>
    <mergeCell ref="AA36:AB36"/>
    <mergeCell ref="AD36:AE36"/>
  </mergeCells>
  <phoneticPr fontId="2"/>
  <dataValidations count="4">
    <dataValidation imeMode="hiragana" allowBlank="1" showInputMessage="1" showErrorMessage="1" sqref="AE17 H10:I13 AJ19:AJ21 H41:I41 H39:I39 H48:I48 H46:I46 H55:I55 H53:I53 H62:I62 H60:I60" xr:uid="{00000000-0002-0000-0A00-000000000000}"/>
    <dataValidation type="list" allowBlank="1" showInputMessage="1" showErrorMessage="1" sqref="I26:I32 R26 R28:R29" xr:uid="{00000000-0002-0000-0A00-000001000000}">
      <formula1>"■,□"</formula1>
    </dataValidation>
    <dataValidation imeMode="halfKatakana" allowBlank="1" showInputMessage="1" showErrorMessage="1" sqref="H38:I38 H45:I45 H52:I52 H59:I59" xr:uid="{00000000-0002-0000-0A00-000002000000}"/>
    <dataValidation imeMode="off" allowBlank="1" showInputMessage="1" showErrorMessage="1" sqref="H40:I40 H42:I42 H47:I47 H49:I49 H54:I54 H56:I56 H61:I61 H63:I63" xr:uid="{00000000-0002-0000-0A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AU231"/>
  <sheetViews>
    <sheetView view="pageBreakPreview" zoomScaleNormal="100" zoomScaleSheetLayoutView="100" workbookViewId="0">
      <selection sqref="A1:AJ2"/>
    </sheetView>
  </sheetViews>
  <sheetFormatPr defaultColWidth="9" defaultRowHeight="13.2"/>
  <cols>
    <col min="1" max="7" width="2.6640625" style="5" customWidth="1"/>
    <col min="8" max="8" width="1.6640625" style="5" customWidth="1"/>
    <col min="9" max="35" width="2.6640625" style="5" customWidth="1"/>
    <col min="36" max="36" width="1.6640625" style="5" customWidth="1"/>
    <col min="37" max="37" width="2.6640625" style="5" customWidth="1"/>
    <col min="38" max="44" width="3.109375" style="5" customWidth="1"/>
    <col min="45" max="45" width="9" style="5"/>
    <col min="46" max="46" width="8.5546875" style="5" customWidth="1"/>
    <col min="47" max="47" width="9" style="5" hidden="1" customWidth="1"/>
    <col min="48" max="16384" width="9" style="5"/>
  </cols>
  <sheetData>
    <row r="1" spans="1:39" ht="14.1" customHeight="1">
      <c r="A1" s="980" t="s">
        <v>64</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row>
    <row r="2" spans="1:39" ht="14.1" customHeight="1">
      <c r="A2" s="980"/>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row>
    <row r="3" spans="1:39" ht="7.2"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1:39" ht="14.1" customHeight="1">
      <c r="B4" s="10" t="s">
        <v>420</v>
      </c>
      <c r="W4" s="28"/>
      <c r="X4" s="28"/>
      <c r="Y4" s="28"/>
      <c r="Z4" s="28"/>
      <c r="AA4" s="28"/>
      <c r="AB4" s="28"/>
      <c r="AC4" s="28"/>
      <c r="AD4" s="28"/>
      <c r="AE4" s="28"/>
    </row>
    <row r="5" spans="1:39" ht="14.1" customHeight="1">
      <c r="B5" s="10" t="s">
        <v>421</v>
      </c>
      <c r="V5" s="28"/>
      <c r="W5" s="28"/>
      <c r="X5" s="981"/>
      <c r="Y5" s="981"/>
      <c r="Z5" s="28"/>
      <c r="AA5" s="34"/>
      <c r="AB5" s="28"/>
      <c r="AC5" s="34"/>
      <c r="AD5" s="28"/>
      <c r="AE5" s="34"/>
    </row>
    <row r="6" spans="1:39" ht="6.75" customHeight="1">
      <c r="B6" s="10"/>
      <c r="V6" s="28"/>
      <c r="W6" s="28"/>
      <c r="X6" s="61"/>
      <c r="Y6" s="61"/>
      <c r="Z6" s="28"/>
      <c r="AA6" s="34"/>
      <c r="AB6" s="28"/>
      <c r="AC6" s="34"/>
      <c r="AD6" s="28"/>
      <c r="AE6" s="34"/>
    </row>
    <row r="7" spans="1:39" ht="13.05" customHeight="1">
      <c r="A7" s="913" t="s">
        <v>407</v>
      </c>
      <c r="B7" s="914"/>
      <c r="C7" s="914"/>
      <c r="D7" s="914"/>
      <c r="E7" s="914"/>
      <c r="F7" s="914"/>
      <c r="G7" s="915"/>
      <c r="H7" s="37"/>
      <c r="I7" s="984" t="str">
        <f>IF(確２面!K8="","",確２面!K8)</f>
        <v/>
      </c>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16"/>
    </row>
    <row r="8" spans="1:39" ht="13.05" customHeight="1">
      <c r="A8" s="982"/>
      <c r="B8" s="819"/>
      <c r="C8" s="819"/>
      <c r="D8" s="819"/>
      <c r="E8" s="819"/>
      <c r="F8" s="819"/>
      <c r="G8" s="983"/>
      <c r="H8" s="39"/>
      <c r="I8" s="988" t="str">
        <f>IF(確２面その２!K8="","",確２面その２!K8)</f>
        <v/>
      </c>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21"/>
    </row>
    <row r="9" spans="1:39" ht="13.05" customHeight="1">
      <c r="A9" s="982"/>
      <c r="B9" s="819"/>
      <c r="C9" s="819"/>
      <c r="D9" s="819"/>
      <c r="E9" s="819"/>
      <c r="F9" s="819"/>
      <c r="G9" s="983"/>
      <c r="H9" s="39"/>
      <c r="I9" s="988" t="str">
        <f>IF(確２面その２!K16="","",確２面その２!K16)</f>
        <v/>
      </c>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21"/>
    </row>
    <row r="10" spans="1:39" ht="13.05" customHeight="1">
      <c r="A10" s="916"/>
      <c r="B10" s="917"/>
      <c r="C10" s="917"/>
      <c r="D10" s="917"/>
      <c r="E10" s="917"/>
      <c r="F10" s="917"/>
      <c r="G10" s="918"/>
      <c r="H10" s="38"/>
      <c r="I10" s="988" t="str">
        <f>IF(確２面その２!K24="","",確２面その２!K24)</f>
        <v/>
      </c>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19"/>
    </row>
    <row r="11" spans="1:39" ht="13.05" customHeight="1">
      <c r="A11" s="913" t="s">
        <v>406</v>
      </c>
      <c r="B11" s="914"/>
      <c r="C11" s="914"/>
      <c r="D11" s="914"/>
      <c r="E11" s="914"/>
      <c r="F11" s="914"/>
      <c r="G11" s="915"/>
      <c r="H11" s="37"/>
      <c r="I11" s="985" t="str">
        <f>IF(確３面!H6="","",確３面!H6)</f>
        <v/>
      </c>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72"/>
    </row>
    <row r="12" spans="1:39" ht="13.05" customHeight="1">
      <c r="A12" s="982"/>
      <c r="B12" s="819"/>
      <c r="C12" s="819"/>
      <c r="D12" s="819"/>
      <c r="E12" s="819"/>
      <c r="F12" s="819"/>
      <c r="G12" s="983"/>
      <c r="H12" s="39"/>
      <c r="I12" s="986"/>
      <c r="J12" s="986"/>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74"/>
      <c r="AK12" s="64"/>
    </row>
    <row r="13" spans="1:39" ht="13.05" customHeight="1">
      <c r="A13" s="916"/>
      <c r="B13" s="917"/>
      <c r="C13" s="917"/>
      <c r="D13" s="917"/>
      <c r="E13" s="917"/>
      <c r="F13" s="917"/>
      <c r="G13" s="918"/>
      <c r="H13" s="39"/>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74"/>
      <c r="AK13" s="64"/>
    </row>
    <row r="14" spans="1:39" ht="13.05" customHeight="1">
      <c r="A14" s="916" t="s">
        <v>408</v>
      </c>
      <c r="B14" s="917"/>
      <c r="C14" s="917"/>
      <c r="D14" s="917"/>
      <c r="E14" s="917"/>
      <c r="F14" s="917"/>
      <c r="G14" s="918"/>
      <c r="H14" s="207"/>
      <c r="I14" s="947" t="s">
        <v>1180</v>
      </c>
      <c r="J14" s="947"/>
      <c r="K14" s="912"/>
      <c r="L14" s="912"/>
      <c r="M14" s="65" t="s">
        <v>269</v>
      </c>
      <c r="N14" s="912"/>
      <c r="O14" s="912"/>
      <c r="P14" s="65" t="s">
        <v>173</v>
      </c>
      <c r="Q14" s="912"/>
      <c r="R14" s="912"/>
      <c r="S14" s="69" t="s">
        <v>271</v>
      </c>
      <c r="T14" s="44"/>
      <c r="U14" s="44"/>
      <c r="V14" s="44"/>
      <c r="W14" s="18"/>
      <c r="X14" s="18"/>
      <c r="Y14" s="18"/>
      <c r="Z14" s="18"/>
      <c r="AA14" s="18"/>
      <c r="AB14" s="18"/>
      <c r="AC14" s="18"/>
      <c r="AD14" s="18"/>
      <c r="AE14" s="18"/>
      <c r="AF14" s="18"/>
      <c r="AG14" s="18"/>
      <c r="AH14" s="18"/>
      <c r="AI14" s="18"/>
      <c r="AJ14" s="19"/>
      <c r="AK14" s="64"/>
      <c r="AM14" s="442"/>
    </row>
    <row r="15" spans="1:39" ht="13.05" customHeight="1">
      <c r="A15" s="913" t="s">
        <v>409</v>
      </c>
      <c r="B15" s="914"/>
      <c r="C15" s="914"/>
      <c r="D15" s="914"/>
      <c r="E15" s="914"/>
      <c r="F15" s="914"/>
      <c r="G15" s="915"/>
      <c r="H15" s="37"/>
      <c r="I15" s="92" t="s">
        <v>65</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6"/>
    </row>
    <row r="16" spans="1:39" ht="13.05" customHeight="1">
      <c r="A16" s="916"/>
      <c r="B16" s="917"/>
      <c r="C16" s="917"/>
      <c r="D16" s="917"/>
      <c r="E16" s="917"/>
      <c r="F16" s="917"/>
      <c r="G16" s="918"/>
      <c r="H16" s="38"/>
      <c r="I16" s="65" t="s">
        <v>97</v>
      </c>
      <c r="J16" s="18"/>
      <c r="K16" s="976"/>
      <c r="L16" s="976"/>
      <c r="M16" s="976"/>
      <c r="N16" s="976"/>
      <c r="O16" s="976"/>
      <c r="P16" s="976"/>
      <c r="Q16" s="976"/>
      <c r="R16" s="976"/>
      <c r="S16" s="976"/>
      <c r="T16" s="976"/>
      <c r="U16" s="63"/>
      <c r="V16" s="63"/>
      <c r="W16" s="976"/>
      <c r="X16" s="976"/>
      <c r="Y16" s="976"/>
      <c r="Z16" s="976"/>
      <c r="AA16" s="976"/>
      <c r="AB16" s="976"/>
      <c r="AC16" s="976"/>
      <c r="AD16" s="976"/>
      <c r="AE16" s="976"/>
      <c r="AF16" s="976"/>
      <c r="AG16" s="18"/>
      <c r="AH16" s="18"/>
      <c r="AI16" s="18"/>
      <c r="AJ16" s="19"/>
    </row>
    <row r="17" spans="1:36" ht="13.05" customHeight="1">
      <c r="A17" s="913" t="s">
        <v>410</v>
      </c>
      <c r="B17" s="914"/>
      <c r="C17" s="914"/>
      <c r="D17" s="914"/>
      <c r="E17" s="914"/>
      <c r="F17" s="914"/>
      <c r="G17" s="915"/>
      <c r="H17" s="37"/>
      <c r="I17" s="62" t="s">
        <v>399</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6"/>
    </row>
    <row r="18" spans="1:36" ht="13.05" customHeight="1">
      <c r="A18" s="982"/>
      <c r="B18" s="819"/>
      <c r="C18" s="819"/>
      <c r="D18" s="819"/>
      <c r="E18" s="819"/>
      <c r="F18" s="819"/>
      <c r="G18" s="983"/>
      <c r="H18" s="39"/>
      <c r="I18" s="989"/>
      <c r="J18" s="989"/>
      <c r="K18" s="989"/>
      <c r="L18" s="989"/>
      <c r="M18" s="989"/>
      <c r="N18" s="989"/>
      <c r="O18" s="989"/>
      <c r="P18" s="989"/>
      <c r="Q18" s="989"/>
      <c r="R18" s="989"/>
      <c r="S18" s="989"/>
      <c r="T18" s="989"/>
      <c r="U18" s="989"/>
      <c r="V18" s="989"/>
      <c r="W18" s="989"/>
      <c r="X18" s="64" t="s">
        <v>805</v>
      </c>
      <c r="Y18" s="935"/>
      <c r="Z18" s="935"/>
      <c r="AA18" s="935"/>
      <c r="AB18" s="97" t="s">
        <v>806</v>
      </c>
      <c r="AC18" s="935"/>
      <c r="AD18" s="935"/>
      <c r="AE18" s="935"/>
      <c r="AF18" s="99" t="s">
        <v>806</v>
      </c>
      <c r="AG18" s="936"/>
      <c r="AH18" s="936"/>
      <c r="AI18" s="936"/>
      <c r="AJ18" s="21"/>
    </row>
    <row r="19" spans="1:36" ht="13.05" customHeight="1">
      <c r="A19" s="916"/>
      <c r="B19" s="917"/>
      <c r="C19" s="917"/>
      <c r="D19" s="917"/>
      <c r="E19" s="917"/>
      <c r="F19" s="917"/>
      <c r="G19" s="918"/>
      <c r="H19" s="38"/>
      <c r="I19" s="990"/>
      <c r="J19" s="990"/>
      <c r="K19" s="990"/>
      <c r="L19" s="990"/>
      <c r="M19" s="990"/>
      <c r="N19" s="990"/>
      <c r="O19" s="990"/>
      <c r="P19" s="990"/>
      <c r="Q19" s="990"/>
      <c r="R19" s="990"/>
      <c r="S19" s="990"/>
      <c r="T19" s="990"/>
      <c r="U19" s="990"/>
      <c r="V19" s="990"/>
      <c r="W19" s="990"/>
      <c r="X19" s="18" t="s">
        <v>807</v>
      </c>
      <c r="Y19" s="911"/>
      <c r="Z19" s="911"/>
      <c r="AA19" s="911"/>
      <c r="AB19" s="98" t="s">
        <v>806</v>
      </c>
      <c r="AC19" s="911"/>
      <c r="AD19" s="911"/>
      <c r="AE19" s="911"/>
      <c r="AF19" s="98" t="s">
        <v>806</v>
      </c>
      <c r="AG19" s="911"/>
      <c r="AH19" s="911"/>
      <c r="AI19" s="911"/>
      <c r="AJ19" s="19"/>
    </row>
    <row r="20" spans="1:36" ht="14.1" customHeight="1">
      <c r="A20" s="22"/>
      <c r="B20" s="22"/>
      <c r="C20" s="22"/>
      <c r="D20" s="22"/>
      <c r="E20" s="22"/>
      <c r="F20" s="22"/>
      <c r="G20" s="22"/>
      <c r="H20" s="22"/>
      <c r="I20" s="31"/>
      <c r="J20" s="31"/>
      <c r="K20" s="31"/>
      <c r="L20" s="31"/>
      <c r="M20" s="31"/>
      <c r="N20" s="31"/>
      <c r="O20" s="31"/>
      <c r="P20" s="31"/>
      <c r="Q20" s="31"/>
      <c r="R20" s="31"/>
      <c r="S20" s="31"/>
      <c r="T20" s="31"/>
      <c r="U20" s="31"/>
      <c r="V20" s="31"/>
      <c r="W20" s="31"/>
      <c r="Y20" s="22"/>
      <c r="Z20" s="22"/>
      <c r="AA20" s="22"/>
      <c r="AB20" s="22"/>
      <c r="AC20" s="22"/>
      <c r="AD20" s="22"/>
      <c r="AE20" s="22"/>
      <c r="AF20" s="22"/>
      <c r="AG20" s="22"/>
      <c r="AH20" s="22"/>
      <c r="AI20" s="22"/>
    </row>
    <row r="21" spans="1:36" ht="14.1" customHeight="1">
      <c r="A21" s="29" t="s">
        <v>1421</v>
      </c>
      <c r="B21" s="22"/>
      <c r="C21" s="22"/>
      <c r="D21" s="22"/>
      <c r="E21" s="22"/>
      <c r="F21" s="22"/>
      <c r="G21" s="22"/>
      <c r="H21" s="22"/>
      <c r="I21" s="31"/>
      <c r="J21" s="31"/>
      <c r="K21" s="31"/>
      <c r="L21" s="31"/>
      <c r="M21" s="31"/>
      <c r="N21" s="31"/>
      <c r="O21" s="31"/>
      <c r="P21" s="31"/>
      <c r="Q21" s="31"/>
      <c r="R21" s="31"/>
      <c r="S21" s="31"/>
      <c r="T21" s="31"/>
      <c r="U21" s="31"/>
      <c r="V21" s="31"/>
      <c r="W21" s="31"/>
      <c r="Y21" s="22"/>
      <c r="Z21" s="22"/>
      <c r="AA21" s="22"/>
      <c r="AB21" s="22"/>
      <c r="AC21" s="22"/>
      <c r="AD21" s="22"/>
      <c r="AE21" s="22"/>
      <c r="AF21" s="22"/>
      <c r="AG21" s="22"/>
      <c r="AH21" s="22"/>
      <c r="AI21" s="22"/>
    </row>
    <row r="22" spans="1:36" ht="6.6" customHeight="1">
      <c r="A22" s="22"/>
      <c r="B22" s="22"/>
      <c r="C22" s="22"/>
      <c r="D22" s="22"/>
      <c r="E22" s="22"/>
      <c r="F22" s="22"/>
      <c r="G22" s="22"/>
      <c r="H22" s="22"/>
      <c r="I22" s="31"/>
      <c r="J22" s="31"/>
      <c r="K22" s="31"/>
      <c r="L22" s="31"/>
      <c r="M22" s="31"/>
      <c r="N22" s="31"/>
      <c r="O22" s="31"/>
      <c r="P22" s="31"/>
      <c r="Q22" s="31"/>
      <c r="R22" s="31"/>
      <c r="S22" s="31"/>
      <c r="T22" s="31"/>
      <c r="U22" s="31"/>
      <c r="V22" s="31"/>
      <c r="W22" s="31"/>
      <c r="Y22" s="22"/>
      <c r="Z22" s="22"/>
      <c r="AA22" s="22"/>
      <c r="AB22" s="22"/>
      <c r="AC22" s="22"/>
      <c r="AD22" s="22"/>
      <c r="AE22" s="22"/>
      <c r="AF22" s="22"/>
      <c r="AG22" s="22"/>
      <c r="AH22" s="22"/>
      <c r="AI22" s="22"/>
    </row>
    <row r="23" spans="1:36" ht="8.4" customHeight="1">
      <c r="A23" s="37"/>
      <c r="B23" s="530"/>
      <c r="C23" s="530"/>
      <c r="D23" s="530"/>
      <c r="E23" s="530"/>
      <c r="F23" s="530"/>
      <c r="G23" s="530"/>
      <c r="H23" s="530"/>
      <c r="I23" s="533"/>
      <c r="J23" s="533"/>
      <c r="K23" s="533"/>
      <c r="L23" s="533"/>
      <c r="M23" s="533"/>
      <c r="N23" s="533"/>
      <c r="O23" s="533"/>
      <c r="P23" s="533"/>
      <c r="Q23" s="533"/>
      <c r="R23" s="533"/>
      <c r="S23" s="533"/>
      <c r="T23" s="533"/>
      <c r="U23" s="533"/>
      <c r="V23" s="533"/>
      <c r="W23" s="533"/>
      <c r="X23" s="15"/>
      <c r="Y23" s="530"/>
      <c r="Z23" s="530"/>
      <c r="AA23" s="530"/>
      <c r="AB23" s="530"/>
      <c r="AC23" s="530"/>
      <c r="AD23" s="530"/>
      <c r="AE23" s="530"/>
      <c r="AF23" s="530"/>
      <c r="AG23" s="530"/>
      <c r="AH23" s="530"/>
      <c r="AI23" s="530"/>
      <c r="AJ23" s="16"/>
    </row>
    <row r="24" spans="1:36" ht="14.1" customHeight="1">
      <c r="A24" s="544"/>
      <c r="B24" s="71" t="s">
        <v>1389</v>
      </c>
      <c r="C24" s="32"/>
      <c r="D24" s="32"/>
      <c r="E24" s="32"/>
      <c r="F24" s="32"/>
      <c r="G24" s="32"/>
      <c r="H24" s="32"/>
      <c r="I24" s="71"/>
      <c r="J24" s="71"/>
      <c r="K24" s="71"/>
      <c r="L24" s="71"/>
      <c r="M24" s="71"/>
      <c r="N24" s="71"/>
      <c r="O24" s="71"/>
      <c r="P24" s="71"/>
      <c r="Q24" s="71"/>
      <c r="R24" s="71"/>
      <c r="S24" s="71"/>
      <c r="T24" s="71"/>
      <c r="U24" s="71"/>
      <c r="V24" s="71"/>
      <c r="W24" s="71"/>
      <c r="X24" s="10"/>
      <c r="Y24" s="32"/>
      <c r="Z24" s="32"/>
      <c r="AA24" s="32"/>
      <c r="AB24" s="32"/>
      <c r="AC24" s="32"/>
      <c r="AD24" s="32"/>
      <c r="AE24" s="32"/>
      <c r="AF24" s="32"/>
      <c r="AG24" s="32"/>
      <c r="AH24" s="32"/>
      <c r="AI24" s="32"/>
      <c r="AJ24" s="200"/>
    </row>
    <row r="25" spans="1:36" ht="7.05" customHeight="1">
      <c r="A25" s="544"/>
      <c r="B25" s="32"/>
      <c r="C25" s="32"/>
      <c r="D25" s="576"/>
      <c r="E25" s="32"/>
      <c r="F25" s="32"/>
      <c r="G25" s="32"/>
      <c r="H25" s="32"/>
      <c r="I25" s="71"/>
      <c r="J25" s="71"/>
      <c r="K25" s="71"/>
      <c r="L25" s="71"/>
      <c r="M25" s="71"/>
      <c r="N25" s="71"/>
      <c r="O25" s="71"/>
      <c r="P25" s="71"/>
      <c r="Q25" s="71"/>
      <c r="R25" s="71"/>
      <c r="S25" s="71"/>
      <c r="T25" s="71"/>
      <c r="U25" s="71"/>
      <c r="V25" s="71"/>
      <c r="W25" s="71"/>
      <c r="X25" s="10"/>
      <c r="Y25" s="32"/>
      <c r="Z25" s="32"/>
      <c r="AA25" s="32"/>
      <c r="AB25" s="32"/>
      <c r="AC25" s="32"/>
      <c r="AD25" s="32"/>
      <c r="AE25" s="32"/>
      <c r="AF25" s="32"/>
      <c r="AG25" s="32"/>
      <c r="AH25" s="32"/>
      <c r="AI25" s="32"/>
      <c r="AJ25" s="200"/>
    </row>
    <row r="26" spans="1:36" ht="14.1" customHeight="1">
      <c r="A26" s="544"/>
      <c r="B26" s="32"/>
      <c r="C26" s="576"/>
      <c r="D26" s="22" t="s">
        <v>17</v>
      </c>
      <c r="E26" s="71" t="s">
        <v>1383</v>
      </c>
      <c r="F26" s="32"/>
      <c r="G26" s="32"/>
      <c r="H26" s="32"/>
      <c r="I26" s="71"/>
      <c r="J26" s="71"/>
      <c r="K26" s="71"/>
      <c r="L26" s="71"/>
      <c r="M26" s="71"/>
      <c r="N26" s="71"/>
      <c r="O26" s="71"/>
      <c r="P26" s="71"/>
      <c r="Q26" s="71"/>
      <c r="R26" s="71"/>
      <c r="S26" s="71"/>
      <c r="T26" s="71"/>
      <c r="U26" s="71"/>
      <c r="V26" s="71"/>
      <c r="W26" s="71"/>
      <c r="X26" s="10"/>
      <c r="Y26" s="32"/>
      <c r="Z26" s="32"/>
      <c r="AA26" s="22"/>
      <c r="AB26" s="22"/>
      <c r="AC26" s="32"/>
      <c r="AD26" s="32"/>
      <c r="AE26" s="32"/>
      <c r="AF26" s="32"/>
      <c r="AG26" s="32"/>
      <c r="AH26" s="32"/>
      <c r="AI26" s="32"/>
      <c r="AJ26" s="200"/>
    </row>
    <row r="27" spans="1:36" ht="14.1" customHeight="1">
      <c r="A27" s="544"/>
      <c r="B27" s="32"/>
      <c r="C27" s="576"/>
      <c r="D27" s="22" t="s">
        <v>17</v>
      </c>
      <c r="E27" s="71" t="s">
        <v>1385</v>
      </c>
      <c r="F27" s="32"/>
      <c r="G27" s="32"/>
      <c r="H27" s="32"/>
      <c r="I27" s="71"/>
      <c r="J27" s="71"/>
      <c r="K27" s="71"/>
      <c r="L27" s="71"/>
      <c r="M27" s="71"/>
      <c r="N27" s="71"/>
      <c r="O27" s="71"/>
      <c r="P27" s="71"/>
      <c r="Q27" s="71"/>
      <c r="R27" s="71"/>
      <c r="S27" s="71"/>
      <c r="T27" s="71"/>
      <c r="U27" s="71"/>
      <c r="V27" s="71"/>
      <c r="W27" s="71"/>
      <c r="X27" s="10"/>
      <c r="Y27" s="32"/>
      <c r="Z27" s="32"/>
      <c r="AA27" s="32"/>
      <c r="AB27" s="32"/>
      <c r="AC27" s="32"/>
      <c r="AD27" s="32"/>
      <c r="AE27" s="32"/>
      <c r="AF27" s="32"/>
      <c r="AG27" s="32"/>
      <c r="AH27" s="32"/>
      <c r="AI27" s="32"/>
      <c r="AJ27" s="200"/>
    </row>
    <row r="28" spans="1:36" ht="14.1" customHeight="1">
      <c r="A28" s="544"/>
      <c r="B28" s="32"/>
      <c r="C28" s="576"/>
      <c r="D28" s="22" t="s">
        <v>17</v>
      </c>
      <c r="E28" s="71" t="s">
        <v>1384</v>
      </c>
      <c r="F28" s="32"/>
      <c r="G28" s="32"/>
      <c r="H28" s="32"/>
      <c r="I28" s="71"/>
      <c r="J28" s="71"/>
      <c r="K28" s="71"/>
      <c r="L28" s="71"/>
      <c r="M28" s="71"/>
      <c r="N28" s="71"/>
      <c r="O28" s="71"/>
      <c r="P28" s="71"/>
      <c r="Q28" s="71"/>
      <c r="R28" s="71"/>
      <c r="S28" s="71"/>
      <c r="T28" s="71"/>
      <c r="U28" s="71"/>
      <c r="V28" s="71"/>
      <c r="W28" s="71"/>
      <c r="X28" s="10"/>
      <c r="Y28" s="32"/>
      <c r="Z28" s="32"/>
      <c r="AA28" s="32"/>
      <c r="AB28" s="32"/>
      <c r="AC28" s="32"/>
      <c r="AD28" s="32"/>
      <c r="AE28" s="32"/>
      <c r="AF28" s="32"/>
      <c r="AG28" s="32"/>
      <c r="AH28" s="32"/>
      <c r="AI28" s="32"/>
      <c r="AJ28" s="200"/>
    </row>
    <row r="29" spans="1:36" ht="14.1" customHeight="1">
      <c r="A29" s="544"/>
      <c r="B29" s="32"/>
      <c r="C29" s="576"/>
      <c r="D29" s="22" t="s">
        <v>17</v>
      </c>
      <c r="E29" s="71" t="s">
        <v>1397</v>
      </c>
      <c r="F29" s="32"/>
      <c r="G29" s="32"/>
      <c r="H29" s="32"/>
      <c r="I29" s="71"/>
      <c r="J29" s="71"/>
      <c r="K29" s="71"/>
      <c r="L29" s="71"/>
      <c r="M29" s="71"/>
      <c r="N29" s="71"/>
      <c r="O29" s="71"/>
      <c r="P29" s="71"/>
      <c r="Q29" s="71"/>
      <c r="R29" s="71"/>
      <c r="S29" s="71"/>
      <c r="T29" s="71"/>
      <c r="U29" s="71"/>
      <c r="V29" s="71"/>
      <c r="W29" s="71"/>
      <c r="X29" s="10"/>
      <c r="Y29" s="32"/>
      <c r="Z29" s="32"/>
      <c r="AA29" s="32"/>
      <c r="AB29" s="32"/>
      <c r="AC29" s="32"/>
      <c r="AD29" s="32"/>
      <c r="AE29" s="32"/>
      <c r="AF29" s="32"/>
      <c r="AG29" s="32"/>
      <c r="AH29" s="32"/>
      <c r="AI29" s="32"/>
      <c r="AJ29" s="200"/>
    </row>
    <row r="30" spans="1:36" ht="12" customHeight="1">
      <c r="A30" s="544"/>
      <c r="B30" s="32"/>
      <c r="C30" s="32"/>
      <c r="D30" s="32"/>
      <c r="E30" s="71"/>
      <c r="F30" s="32"/>
      <c r="G30" s="32"/>
      <c r="H30" s="32"/>
      <c r="I30" s="71"/>
      <c r="J30" s="71"/>
      <c r="K30" s="71"/>
      <c r="L30" s="71"/>
      <c r="M30" s="71"/>
      <c r="N30" s="71"/>
      <c r="O30" s="71"/>
      <c r="P30" s="71"/>
      <c r="Q30" s="71"/>
      <c r="R30" s="71"/>
      <c r="S30" s="71"/>
      <c r="T30" s="71"/>
      <c r="U30" s="71"/>
      <c r="V30" s="71"/>
      <c r="W30" s="71"/>
      <c r="X30" s="10"/>
      <c r="Y30" s="32"/>
      <c r="Z30" s="32"/>
      <c r="AA30" s="32"/>
      <c r="AB30" s="32"/>
      <c r="AC30" s="32"/>
      <c r="AD30" s="32"/>
      <c r="AE30" s="32"/>
      <c r="AF30" s="32"/>
      <c r="AG30" s="32"/>
      <c r="AH30" s="32"/>
      <c r="AI30" s="32"/>
      <c r="AJ30" s="200"/>
    </row>
    <row r="31" spans="1:36" ht="14.1" customHeight="1">
      <c r="A31" s="544"/>
      <c r="B31" s="71" t="s">
        <v>1388</v>
      </c>
      <c r="C31" s="32"/>
      <c r="D31" s="32"/>
      <c r="E31" s="32"/>
      <c r="F31" s="32"/>
      <c r="G31" s="32"/>
      <c r="H31" s="32"/>
      <c r="I31" s="71"/>
      <c r="J31" s="71"/>
      <c r="K31" s="71"/>
      <c r="L31" s="71"/>
      <c r="M31" s="71"/>
      <c r="N31" s="71"/>
      <c r="O31" s="71"/>
      <c r="P31" s="71"/>
      <c r="Q31" s="71"/>
      <c r="R31" s="71"/>
      <c r="S31" s="71"/>
      <c r="T31" s="71"/>
      <c r="U31" s="71"/>
      <c r="V31" s="71"/>
      <c r="W31" s="71"/>
      <c r="X31" s="10"/>
      <c r="Y31" s="32"/>
      <c r="Z31" s="32"/>
      <c r="AA31" s="32"/>
      <c r="AB31" s="32"/>
      <c r="AC31" s="32"/>
      <c r="AD31" s="32"/>
      <c r="AE31" s="32"/>
      <c r="AF31" s="32"/>
      <c r="AG31" s="32"/>
      <c r="AH31" s="32"/>
      <c r="AI31" s="32"/>
      <c r="AJ31" s="200"/>
    </row>
    <row r="32" spans="1:36" ht="7.05" customHeight="1">
      <c r="A32" s="544"/>
      <c r="B32" s="32"/>
      <c r="C32" s="32"/>
      <c r="D32" s="32"/>
      <c r="E32" s="32"/>
      <c r="F32" s="32"/>
      <c r="G32" s="32"/>
      <c r="H32" s="32"/>
      <c r="I32" s="71"/>
      <c r="J32" s="71"/>
      <c r="K32" s="71"/>
      <c r="L32" s="71"/>
      <c r="M32" s="71"/>
      <c r="N32" s="71"/>
      <c r="O32" s="71"/>
      <c r="P32" s="71"/>
      <c r="Q32" s="71"/>
      <c r="R32" s="71"/>
      <c r="S32" s="71"/>
      <c r="T32" s="71"/>
      <c r="U32" s="71"/>
      <c r="V32" s="71"/>
      <c r="W32" s="71"/>
      <c r="X32" s="10"/>
      <c r="Y32" s="32"/>
      <c r="Z32" s="32"/>
      <c r="AA32" s="32"/>
      <c r="AB32" s="32"/>
      <c r="AC32" s="32"/>
      <c r="AD32" s="32"/>
      <c r="AE32" s="32"/>
      <c r="AF32" s="32"/>
      <c r="AG32" s="32"/>
      <c r="AH32" s="32"/>
      <c r="AI32" s="32"/>
      <c r="AJ32" s="200"/>
    </row>
    <row r="33" spans="1:36" ht="14.1" customHeight="1">
      <c r="A33" s="544"/>
      <c r="B33" s="32"/>
      <c r="C33" s="32"/>
      <c r="D33" s="22" t="s">
        <v>17</v>
      </c>
      <c r="E33" s="71" t="s">
        <v>1398</v>
      </c>
      <c r="F33" s="32"/>
      <c r="G33" s="32"/>
      <c r="H33" s="32"/>
      <c r="I33" s="71"/>
      <c r="J33" s="71"/>
      <c r="K33" s="71"/>
      <c r="L33" s="71"/>
      <c r="M33" s="71"/>
      <c r="N33" s="71"/>
      <c r="O33" s="71"/>
      <c r="P33" s="71"/>
      <c r="Q33" s="71"/>
      <c r="R33" s="71"/>
      <c r="S33" s="71"/>
      <c r="T33" s="71"/>
      <c r="U33" s="71"/>
      <c r="V33" s="71"/>
      <c r="W33" s="71"/>
      <c r="X33" s="10"/>
      <c r="Y33" s="32"/>
      <c r="Z33" s="32"/>
      <c r="AA33" s="32"/>
      <c r="AB33" s="32"/>
      <c r="AC33" s="32"/>
      <c r="AD33" s="32"/>
      <c r="AE33" s="32"/>
      <c r="AF33" s="32"/>
      <c r="AG33" s="32"/>
      <c r="AH33" s="32"/>
      <c r="AI33" s="32"/>
      <c r="AJ33" s="200"/>
    </row>
    <row r="34" spans="1:36" ht="14.1" customHeight="1">
      <c r="A34" s="544"/>
      <c r="B34" s="32"/>
      <c r="C34" s="32"/>
      <c r="D34" s="22" t="s">
        <v>17</v>
      </c>
      <c r="E34" s="71" t="s">
        <v>1386</v>
      </c>
      <c r="F34" s="32"/>
      <c r="G34" s="32"/>
      <c r="H34" s="32"/>
      <c r="I34" s="71"/>
      <c r="J34" s="71"/>
      <c r="K34" s="71"/>
      <c r="L34" s="71"/>
      <c r="M34" s="71"/>
      <c r="N34" s="71"/>
      <c r="O34" s="71"/>
      <c r="P34" s="71"/>
      <c r="Q34" s="71"/>
      <c r="R34" s="71"/>
      <c r="S34" s="71"/>
      <c r="T34" s="71"/>
      <c r="U34" s="71"/>
      <c r="V34" s="71"/>
      <c r="W34" s="71"/>
      <c r="X34" s="10"/>
      <c r="Y34" s="32"/>
      <c r="Z34" s="32"/>
      <c r="AA34" s="32"/>
      <c r="AB34" s="32"/>
      <c r="AC34" s="32"/>
      <c r="AD34" s="32"/>
      <c r="AE34" s="32"/>
      <c r="AF34" s="32"/>
      <c r="AG34" s="32"/>
      <c r="AH34" s="32"/>
      <c r="AI34" s="32"/>
      <c r="AJ34" s="200"/>
    </row>
    <row r="35" spans="1:36" ht="14.1" customHeight="1">
      <c r="A35" s="544"/>
      <c r="B35" s="32"/>
      <c r="C35" s="32"/>
      <c r="D35" s="22" t="s">
        <v>17</v>
      </c>
      <c r="E35" s="71" t="s">
        <v>1387</v>
      </c>
      <c r="F35" s="32"/>
      <c r="G35" s="32"/>
      <c r="H35" s="32"/>
      <c r="I35" s="71"/>
      <c r="J35" s="71"/>
      <c r="K35" s="71"/>
      <c r="L35" s="71"/>
      <c r="M35" s="71"/>
      <c r="N35" s="71"/>
      <c r="O35" s="71"/>
      <c r="P35" s="71"/>
      <c r="Q35" s="71"/>
      <c r="R35" s="71"/>
      <c r="S35" s="71"/>
      <c r="T35" s="71"/>
      <c r="U35" s="71"/>
      <c r="V35" s="71"/>
      <c r="W35" s="71"/>
      <c r="X35" s="10"/>
      <c r="Y35" s="32"/>
      <c r="Z35" s="32"/>
      <c r="AA35" s="32"/>
      <c r="AB35" s="32"/>
      <c r="AC35" s="32"/>
      <c r="AD35" s="32"/>
      <c r="AE35" s="32"/>
      <c r="AF35" s="32"/>
      <c r="AG35" s="32"/>
      <c r="AH35" s="32"/>
      <c r="AI35" s="32"/>
      <c r="AJ35" s="200"/>
    </row>
    <row r="36" spans="1:36" ht="14.1" customHeight="1">
      <c r="A36" s="544"/>
      <c r="B36" s="32"/>
      <c r="C36" s="32"/>
      <c r="D36" s="22" t="s">
        <v>17</v>
      </c>
      <c r="E36" s="71" t="s">
        <v>1391</v>
      </c>
      <c r="F36" s="32"/>
      <c r="G36" s="32"/>
      <c r="H36" s="32"/>
      <c r="I36" s="71"/>
      <c r="J36" s="71"/>
      <c r="K36" s="71"/>
      <c r="L36" s="71"/>
      <c r="M36" s="71"/>
      <c r="N36" s="71"/>
      <c r="O36" s="71"/>
      <c r="P36" s="71"/>
      <c r="Q36" s="71"/>
      <c r="R36" s="71"/>
      <c r="S36" s="71"/>
      <c r="T36" s="71"/>
      <c r="U36" s="71"/>
      <c r="V36" s="71"/>
      <c r="W36" s="71"/>
      <c r="X36" s="10"/>
      <c r="Y36" s="32"/>
      <c r="Z36" s="32"/>
      <c r="AA36" s="32"/>
      <c r="AB36" s="32"/>
      <c r="AC36" s="32"/>
      <c r="AD36" s="32"/>
      <c r="AE36" s="32"/>
      <c r="AF36" s="32"/>
      <c r="AG36" s="32"/>
      <c r="AH36" s="32"/>
      <c r="AI36" s="32"/>
      <c r="AJ36" s="200"/>
    </row>
    <row r="37" spans="1:36" ht="14.1" customHeight="1">
      <c r="A37" s="544"/>
      <c r="B37" s="32"/>
      <c r="C37" s="32"/>
      <c r="D37" s="22" t="s">
        <v>17</v>
      </c>
      <c r="E37" s="71" t="s">
        <v>1392</v>
      </c>
      <c r="F37" s="32"/>
      <c r="G37" s="32"/>
      <c r="H37" s="32"/>
      <c r="I37" s="71"/>
      <c r="J37" s="71"/>
      <c r="K37" s="71"/>
      <c r="L37" s="71"/>
      <c r="M37" s="71"/>
      <c r="N37" s="71"/>
      <c r="O37" s="71"/>
      <c r="P37" s="71"/>
      <c r="Q37" s="71"/>
      <c r="R37" s="71"/>
      <c r="S37" s="71"/>
      <c r="T37" s="71"/>
      <c r="U37" s="71"/>
      <c r="V37" s="71"/>
      <c r="W37" s="71"/>
      <c r="X37" s="10"/>
      <c r="Y37" s="32"/>
      <c r="Z37" s="32"/>
      <c r="AA37" s="32"/>
      <c r="AB37" s="32"/>
      <c r="AC37" s="32"/>
      <c r="AD37" s="32"/>
      <c r="AE37" s="32"/>
      <c r="AF37" s="32"/>
      <c r="AG37" s="32"/>
      <c r="AH37" s="32"/>
      <c r="AI37" s="32"/>
      <c r="AJ37" s="200"/>
    </row>
    <row r="38" spans="1:36" ht="12" customHeight="1">
      <c r="A38" s="544"/>
      <c r="B38" s="32"/>
      <c r="C38" s="32"/>
      <c r="D38" s="32"/>
      <c r="E38" s="71"/>
      <c r="F38" s="32"/>
      <c r="G38" s="32"/>
      <c r="H38" s="32"/>
      <c r="I38" s="71"/>
      <c r="J38" s="71"/>
      <c r="K38" s="71"/>
      <c r="L38" s="71"/>
      <c r="M38" s="71"/>
      <c r="N38" s="71"/>
      <c r="O38" s="71"/>
      <c r="P38" s="71"/>
      <c r="Q38" s="71"/>
      <c r="R38" s="71"/>
      <c r="S38" s="71"/>
      <c r="T38" s="71"/>
      <c r="U38" s="71"/>
      <c r="V38" s="71"/>
      <c r="W38" s="71"/>
      <c r="X38" s="10"/>
      <c r="Y38" s="32"/>
      <c r="Z38" s="32"/>
      <c r="AA38" s="32"/>
      <c r="AB38" s="32"/>
      <c r="AC38" s="32"/>
      <c r="AD38" s="32"/>
      <c r="AE38" s="32"/>
      <c r="AF38" s="32"/>
      <c r="AG38" s="32"/>
      <c r="AH38" s="32"/>
      <c r="AI38" s="32"/>
      <c r="AJ38" s="200"/>
    </row>
    <row r="39" spans="1:36" ht="14.1" customHeight="1">
      <c r="A39" s="544"/>
      <c r="B39" s="71" t="s">
        <v>1393</v>
      </c>
      <c r="C39" s="32"/>
      <c r="D39" s="32"/>
      <c r="E39" s="71"/>
      <c r="F39" s="32"/>
      <c r="G39" s="32"/>
      <c r="H39" s="32"/>
      <c r="I39" s="71"/>
      <c r="J39" s="71"/>
      <c r="K39" s="71"/>
      <c r="L39" s="71"/>
      <c r="M39" s="71"/>
      <c r="N39" s="71"/>
      <c r="O39" s="71"/>
      <c r="P39" s="71"/>
      <c r="Q39" s="71"/>
      <c r="R39" s="71"/>
      <c r="S39" s="71"/>
      <c r="T39" s="71"/>
      <c r="U39" s="71"/>
      <c r="V39" s="71"/>
      <c r="W39" s="71"/>
      <c r="X39" s="10"/>
      <c r="Y39" s="32"/>
      <c r="Z39" s="32"/>
      <c r="AA39" s="32"/>
      <c r="AB39" s="32"/>
      <c r="AC39" s="32"/>
      <c r="AD39" s="32"/>
      <c r="AE39" s="32"/>
      <c r="AF39" s="32"/>
      <c r="AG39" s="32"/>
      <c r="AH39" s="32"/>
      <c r="AI39" s="32"/>
      <c r="AJ39" s="200"/>
    </row>
    <row r="40" spans="1:36" ht="7.05" customHeight="1">
      <c r="A40" s="544"/>
      <c r="B40" s="32"/>
      <c r="C40" s="32"/>
      <c r="D40" s="32"/>
      <c r="E40" s="71"/>
      <c r="F40" s="32"/>
      <c r="G40" s="32"/>
      <c r="H40" s="32"/>
      <c r="I40" s="71"/>
      <c r="J40" s="71"/>
      <c r="K40" s="71"/>
      <c r="L40" s="71"/>
      <c r="M40" s="71"/>
      <c r="N40" s="71"/>
      <c r="O40" s="71"/>
      <c r="P40" s="71"/>
      <c r="Q40" s="71"/>
      <c r="R40" s="71"/>
      <c r="S40" s="71"/>
      <c r="T40" s="71"/>
      <c r="U40" s="71"/>
      <c r="V40" s="71"/>
      <c r="W40" s="71"/>
      <c r="X40" s="10"/>
      <c r="Y40" s="32"/>
      <c r="Z40" s="32"/>
      <c r="AA40" s="32"/>
      <c r="AB40" s="32"/>
      <c r="AC40" s="32"/>
      <c r="AD40" s="32"/>
      <c r="AE40" s="32"/>
      <c r="AF40" s="32"/>
      <c r="AG40" s="32"/>
      <c r="AH40" s="32"/>
      <c r="AI40" s="32"/>
      <c r="AJ40" s="200"/>
    </row>
    <row r="41" spans="1:36" ht="14.1" customHeight="1">
      <c r="A41" s="544"/>
      <c r="B41" s="32"/>
      <c r="C41" s="32"/>
      <c r="D41" s="22" t="s">
        <v>17</v>
      </c>
      <c r="E41" s="71" t="s">
        <v>145</v>
      </c>
      <c r="F41" s="32"/>
      <c r="G41" s="32"/>
      <c r="H41" s="32"/>
      <c r="I41" s="71"/>
      <c r="J41" s="71"/>
      <c r="K41" s="22" t="s">
        <v>17</v>
      </c>
      <c r="L41" s="71" t="s">
        <v>1405</v>
      </c>
      <c r="M41" s="71"/>
      <c r="N41" s="71"/>
      <c r="O41" s="71"/>
      <c r="P41" s="71"/>
      <c r="Q41" s="71"/>
      <c r="R41" s="71"/>
      <c r="S41" s="71"/>
      <c r="T41" s="71"/>
      <c r="U41" s="71"/>
      <c r="V41" s="71"/>
      <c r="W41" s="71"/>
      <c r="X41" s="10"/>
      <c r="Y41" s="32"/>
      <c r="Z41" s="32"/>
      <c r="AA41" s="32"/>
      <c r="AB41" s="32"/>
      <c r="AC41" s="32"/>
      <c r="AD41" s="32"/>
      <c r="AE41" s="32"/>
      <c r="AF41" s="32"/>
      <c r="AG41" s="32"/>
      <c r="AH41" s="32"/>
      <c r="AI41" s="32"/>
      <c r="AJ41" s="200"/>
    </row>
    <row r="42" spans="1:36" ht="14.1" customHeight="1">
      <c r="A42" s="544"/>
      <c r="B42" s="32"/>
      <c r="C42" s="32"/>
      <c r="D42" s="32"/>
      <c r="E42" s="71"/>
      <c r="F42" s="32"/>
      <c r="G42" s="32"/>
      <c r="H42" s="32"/>
      <c r="I42" s="71"/>
      <c r="J42" s="71"/>
      <c r="K42" s="22" t="s">
        <v>17</v>
      </c>
      <c r="L42" s="71" t="s">
        <v>1404</v>
      </c>
      <c r="M42" s="71"/>
      <c r="N42" s="71"/>
      <c r="O42" s="71"/>
      <c r="P42" s="71"/>
      <c r="Q42" s="71"/>
      <c r="R42" s="71"/>
      <c r="S42" s="71"/>
      <c r="T42" s="71"/>
      <c r="U42" s="71"/>
      <c r="V42" s="71"/>
      <c r="W42" s="71"/>
      <c r="X42" s="10"/>
      <c r="Y42" s="32"/>
      <c r="Z42" s="32"/>
      <c r="AA42" s="32"/>
      <c r="AB42" s="32"/>
      <c r="AC42" s="32"/>
      <c r="AD42" s="32"/>
      <c r="AE42" s="32"/>
      <c r="AF42" s="32"/>
      <c r="AG42" s="32"/>
      <c r="AH42" s="32"/>
      <c r="AI42" s="32"/>
      <c r="AJ42" s="200"/>
    </row>
    <row r="43" spans="1:36" ht="14.1" customHeight="1">
      <c r="A43" s="544"/>
      <c r="B43" s="32"/>
      <c r="C43" s="32"/>
      <c r="D43" s="32"/>
      <c r="E43" s="71"/>
      <c r="F43" s="32"/>
      <c r="G43" s="32"/>
      <c r="H43" s="32"/>
      <c r="I43" s="71"/>
      <c r="J43" s="71"/>
      <c r="K43" s="22" t="s">
        <v>17</v>
      </c>
      <c r="L43" s="71" t="s">
        <v>1394</v>
      </c>
      <c r="M43" s="71"/>
      <c r="N43" s="71"/>
      <c r="O43" s="71"/>
      <c r="P43" s="71"/>
      <c r="Q43" s="71"/>
      <c r="R43" s="71"/>
      <c r="S43" s="71"/>
      <c r="T43" s="71"/>
      <c r="U43" s="71"/>
      <c r="V43" s="71"/>
      <c r="W43" s="71"/>
      <c r="X43" s="10"/>
      <c r="Y43" s="32"/>
      <c r="Z43" s="32"/>
      <c r="AA43" s="32"/>
      <c r="AB43" s="32"/>
      <c r="AC43" s="32"/>
      <c r="AD43" s="32"/>
      <c r="AE43" s="32"/>
      <c r="AF43" s="32"/>
      <c r="AG43" s="32"/>
      <c r="AH43" s="32"/>
      <c r="AI43" s="32"/>
      <c r="AJ43" s="200"/>
    </row>
    <row r="44" spans="1:36" ht="14.1" customHeight="1">
      <c r="A44" s="544"/>
      <c r="B44" s="32"/>
      <c r="C44" s="32"/>
      <c r="D44" s="32"/>
      <c r="E44" s="10"/>
      <c r="F44" s="32"/>
      <c r="G44" s="32"/>
      <c r="H44" s="32"/>
      <c r="I44" s="71"/>
      <c r="J44" s="71"/>
      <c r="K44" s="22" t="s">
        <v>17</v>
      </c>
      <c r="L44" s="71" t="s">
        <v>1390</v>
      </c>
      <c r="M44" s="71"/>
      <c r="N44" s="71"/>
      <c r="O44" s="71"/>
      <c r="P44" s="71"/>
      <c r="Q44" s="71"/>
      <c r="R44" s="71"/>
      <c r="S44" s="71"/>
      <c r="T44" s="71"/>
      <c r="U44" s="71"/>
      <c r="V44" s="71"/>
      <c r="W44" s="71"/>
      <c r="X44" s="10"/>
      <c r="Y44" s="32"/>
      <c r="Z44" s="32"/>
      <c r="AA44" s="32"/>
      <c r="AB44" s="32"/>
      <c r="AC44" s="32"/>
      <c r="AD44" s="32"/>
      <c r="AE44" s="32"/>
      <c r="AF44" s="32"/>
      <c r="AG44" s="32"/>
      <c r="AH44" s="32"/>
      <c r="AI44" s="32"/>
      <c r="AJ44" s="200"/>
    </row>
    <row r="45" spans="1:36" ht="12" customHeight="1">
      <c r="A45" s="544"/>
      <c r="B45" s="32"/>
      <c r="C45" s="32"/>
      <c r="D45" s="32"/>
      <c r="E45" s="32"/>
      <c r="F45" s="32"/>
      <c r="G45" s="32"/>
      <c r="H45" s="32"/>
      <c r="I45" s="71"/>
      <c r="J45" s="71"/>
      <c r="K45" s="71"/>
      <c r="L45" s="71"/>
      <c r="M45" s="71"/>
      <c r="N45" s="71"/>
      <c r="O45" s="71"/>
      <c r="P45" s="71"/>
      <c r="Q45" s="71"/>
      <c r="R45" s="71"/>
      <c r="S45" s="71"/>
      <c r="T45" s="71"/>
      <c r="U45" s="71"/>
      <c r="V45" s="71"/>
      <c r="W45" s="71"/>
      <c r="X45" s="10"/>
      <c r="Y45" s="32"/>
      <c r="Z45" s="32"/>
      <c r="AA45" s="32"/>
      <c r="AB45" s="32"/>
      <c r="AC45" s="32"/>
      <c r="AD45" s="32"/>
      <c r="AE45" s="32"/>
      <c r="AF45" s="32"/>
      <c r="AG45" s="32"/>
      <c r="AH45" s="32"/>
      <c r="AI45" s="32"/>
      <c r="AJ45" s="200"/>
    </row>
    <row r="46" spans="1:36" ht="14.1" customHeight="1">
      <c r="A46" s="545"/>
      <c r="B46" s="71" t="s">
        <v>1395</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201"/>
    </row>
    <row r="47" spans="1:36" ht="7.05" customHeight="1">
      <c r="A47" s="545"/>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10"/>
      <c r="AG47" s="71"/>
      <c r="AH47" s="71"/>
      <c r="AI47" s="71"/>
      <c r="AJ47" s="201"/>
    </row>
    <row r="48" spans="1:36" ht="14.1" customHeight="1">
      <c r="A48" s="545"/>
      <c r="B48" s="71"/>
      <c r="C48" s="71"/>
      <c r="D48" s="22" t="s">
        <v>17</v>
      </c>
      <c r="E48" s="10" t="s">
        <v>1381</v>
      </c>
      <c r="F48" s="71"/>
      <c r="G48" s="71"/>
      <c r="H48" s="71"/>
      <c r="I48" s="71"/>
      <c r="J48" s="10"/>
      <c r="K48" s="71"/>
      <c r="L48" s="71"/>
      <c r="M48" s="71"/>
      <c r="N48" s="32" t="s">
        <v>1378</v>
      </c>
      <c r="O48" s="22" t="s">
        <v>17</v>
      </c>
      <c r="P48" s="71" t="s">
        <v>1370</v>
      </c>
      <c r="Q48" s="71"/>
      <c r="R48" s="71"/>
      <c r="S48" s="22" t="s">
        <v>17</v>
      </c>
      <c r="T48" s="71" t="s">
        <v>1371</v>
      </c>
      <c r="U48" s="10"/>
      <c r="V48" s="71"/>
      <c r="W48" s="22" t="s">
        <v>17</v>
      </c>
      <c r="X48" s="71" t="s">
        <v>1372</v>
      </c>
      <c r="Y48" s="71"/>
      <c r="Z48" s="71"/>
      <c r="AA48" s="71"/>
      <c r="AB48" s="22" t="s">
        <v>17</v>
      </c>
      <c r="AC48" s="71" t="s">
        <v>1373</v>
      </c>
      <c r="AD48" s="10"/>
      <c r="AE48" s="10"/>
      <c r="AF48" s="991"/>
      <c r="AG48" s="991"/>
      <c r="AH48" s="991"/>
      <c r="AI48" s="991"/>
      <c r="AJ48" s="201" t="s">
        <v>1374</v>
      </c>
    </row>
    <row r="49" spans="1:36" ht="14.1" customHeight="1">
      <c r="A49" s="545"/>
      <c r="B49" s="71"/>
      <c r="C49" s="71"/>
      <c r="D49" s="22" t="s">
        <v>17</v>
      </c>
      <c r="E49" s="71" t="s">
        <v>1563</v>
      </c>
      <c r="F49" s="71"/>
      <c r="G49" s="71"/>
      <c r="H49" s="71"/>
      <c r="I49" s="71"/>
      <c r="J49" s="71"/>
      <c r="K49" s="71"/>
      <c r="L49" s="71"/>
      <c r="M49" s="71"/>
      <c r="N49" s="32" t="s">
        <v>13</v>
      </c>
      <c r="O49" s="22" t="s">
        <v>17</v>
      </c>
      <c r="P49" s="71" t="s">
        <v>1370</v>
      </c>
      <c r="Q49" s="71"/>
      <c r="R49" s="71"/>
      <c r="S49" s="22" t="s">
        <v>17</v>
      </c>
      <c r="T49" s="71" t="s">
        <v>1371</v>
      </c>
      <c r="U49" s="71"/>
      <c r="V49" s="71"/>
      <c r="W49" s="22" t="s">
        <v>17</v>
      </c>
      <c r="X49" s="71" t="s">
        <v>1372</v>
      </c>
      <c r="Y49" s="71"/>
      <c r="Z49" s="71"/>
      <c r="AA49" s="71"/>
      <c r="AB49" s="22" t="s">
        <v>17</v>
      </c>
      <c r="AC49" s="71" t="s">
        <v>1373</v>
      </c>
      <c r="AD49" s="71"/>
      <c r="AE49" s="71"/>
      <c r="AF49" s="991"/>
      <c r="AG49" s="991"/>
      <c r="AH49" s="991"/>
      <c r="AI49" s="991"/>
      <c r="AJ49" s="201" t="s">
        <v>1374</v>
      </c>
    </row>
    <row r="50" spans="1:36" ht="12" customHeight="1">
      <c r="A50" s="54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10"/>
      <c r="AD50" s="71"/>
      <c r="AE50" s="71"/>
      <c r="AF50" s="71"/>
      <c r="AG50" s="71"/>
      <c r="AH50" s="71"/>
      <c r="AI50" s="71"/>
      <c r="AJ50" s="201"/>
    </row>
    <row r="51" spans="1:36" ht="14.1" customHeight="1">
      <c r="A51" s="545"/>
      <c r="B51" s="71" t="s">
        <v>1396</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10"/>
      <c r="AE51" s="71"/>
      <c r="AF51" s="71"/>
      <c r="AG51" s="71"/>
      <c r="AH51" s="71"/>
      <c r="AI51" s="71"/>
      <c r="AJ51" s="201"/>
    </row>
    <row r="52" spans="1:36" ht="15.6" customHeight="1">
      <c r="A52" s="545"/>
      <c r="B52" s="71" t="s">
        <v>1401</v>
      </c>
      <c r="C52" s="71"/>
      <c r="D52" s="71"/>
      <c r="E52" s="71"/>
      <c r="F52" s="71"/>
      <c r="G52" s="71"/>
      <c r="H52" s="71"/>
      <c r="I52" s="71"/>
      <c r="J52" s="71"/>
      <c r="K52" s="71"/>
      <c r="L52" s="10"/>
      <c r="M52" s="71"/>
      <c r="N52" s="71"/>
      <c r="O52" s="71"/>
      <c r="P52" s="71"/>
      <c r="Q52" s="71"/>
      <c r="R52" s="71"/>
      <c r="S52" s="71"/>
      <c r="T52" s="71"/>
      <c r="U52" s="71"/>
      <c r="V52" s="71"/>
      <c r="W52" s="71"/>
      <c r="X52" s="71"/>
      <c r="Y52" s="71"/>
      <c r="Z52" s="71"/>
      <c r="AA52" s="71"/>
      <c r="AB52" s="71"/>
      <c r="AC52" s="71"/>
      <c r="AD52" s="71"/>
      <c r="AE52" s="71"/>
      <c r="AF52" s="71"/>
      <c r="AG52" s="71"/>
      <c r="AH52" s="71"/>
      <c r="AI52" s="71"/>
      <c r="AJ52" s="201"/>
    </row>
    <row r="53" spans="1:36" ht="7.2" customHeight="1">
      <c r="A53" s="545"/>
      <c r="B53" s="71"/>
      <c r="C53" s="71"/>
      <c r="D53" s="71"/>
      <c r="E53" s="71"/>
      <c r="F53" s="71"/>
      <c r="G53" s="71"/>
      <c r="H53" s="71"/>
      <c r="I53" s="71"/>
      <c r="J53" s="71"/>
      <c r="K53" s="71"/>
      <c r="L53" s="10"/>
      <c r="M53" s="71"/>
      <c r="N53" s="71"/>
      <c r="O53" s="71"/>
      <c r="P53" s="71"/>
      <c r="Q53" s="71"/>
      <c r="R53" s="71"/>
      <c r="S53" s="71"/>
      <c r="T53" s="71"/>
      <c r="U53" s="71"/>
      <c r="V53" s="71"/>
      <c r="W53" s="71"/>
      <c r="X53" s="71"/>
      <c r="Y53" s="71"/>
      <c r="Z53" s="71"/>
      <c r="AA53" s="71"/>
      <c r="AB53" s="71"/>
      <c r="AC53" s="71"/>
      <c r="AD53" s="71"/>
      <c r="AE53" s="71"/>
      <c r="AF53" s="71"/>
      <c r="AG53" s="71"/>
      <c r="AH53" s="71"/>
      <c r="AI53" s="71"/>
      <c r="AJ53" s="201"/>
    </row>
    <row r="54" spans="1:36" ht="14.1" customHeight="1">
      <c r="A54" s="545"/>
      <c r="B54" s="71"/>
      <c r="C54" s="71"/>
      <c r="D54" s="22" t="s">
        <v>17</v>
      </c>
      <c r="E54" s="71" t="s">
        <v>1375</v>
      </c>
      <c r="F54" s="71"/>
      <c r="G54" s="71"/>
      <c r="H54" s="71"/>
      <c r="I54" s="71"/>
      <c r="J54" s="71"/>
      <c r="K54" s="71"/>
      <c r="L54" s="10"/>
      <c r="M54" s="22"/>
      <c r="N54" s="71"/>
      <c r="O54" s="22" t="s">
        <v>17</v>
      </c>
      <c r="P54" s="71" t="s">
        <v>1376</v>
      </c>
      <c r="Q54" s="71"/>
      <c r="R54" s="71"/>
      <c r="S54" s="71"/>
      <c r="T54" s="71"/>
      <c r="U54" s="71"/>
      <c r="V54" s="71"/>
      <c r="W54" s="71"/>
      <c r="X54" s="71"/>
      <c r="Y54" s="71"/>
      <c r="Z54" s="71"/>
      <c r="AA54" s="71"/>
      <c r="AB54" s="71"/>
      <c r="AC54" s="71"/>
      <c r="AD54" s="71"/>
      <c r="AE54" s="71"/>
      <c r="AF54" s="10"/>
      <c r="AG54" s="71"/>
      <c r="AH54" s="71"/>
      <c r="AI54" s="71"/>
      <c r="AJ54" s="201"/>
    </row>
    <row r="55" spans="1:36" ht="14.1" customHeight="1">
      <c r="A55" s="545"/>
      <c r="B55" s="71"/>
      <c r="C55" s="71"/>
      <c r="D55" s="71"/>
      <c r="E55" s="71"/>
      <c r="F55" s="71"/>
      <c r="G55" s="71"/>
      <c r="H55" s="71"/>
      <c r="I55" s="71"/>
      <c r="J55" s="71"/>
      <c r="K55" s="71"/>
      <c r="L55" s="10"/>
      <c r="M55" s="22"/>
      <c r="N55" s="71"/>
      <c r="O55" s="22" t="s">
        <v>17</v>
      </c>
      <c r="P55" s="71" t="s">
        <v>1377</v>
      </c>
      <c r="Q55" s="71"/>
      <c r="R55" s="71"/>
      <c r="S55" s="71"/>
      <c r="T55" s="71"/>
      <c r="U55" s="71"/>
      <c r="V55" s="71"/>
      <c r="W55" s="71"/>
      <c r="X55" s="71"/>
      <c r="Y55" s="71"/>
      <c r="Z55" s="71"/>
      <c r="AA55" s="71"/>
      <c r="AB55" s="71"/>
      <c r="AC55" s="71"/>
      <c r="AD55" s="71"/>
      <c r="AE55" s="71"/>
      <c r="AF55" s="71"/>
      <c r="AG55" s="71"/>
      <c r="AH55" s="71"/>
      <c r="AI55" s="71"/>
      <c r="AJ55" s="201"/>
    </row>
    <row r="56" spans="1:36" ht="12" customHeight="1">
      <c r="A56" s="545"/>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201"/>
    </row>
    <row r="57" spans="1:36" ht="14.1" customHeight="1">
      <c r="A57" s="545"/>
      <c r="B57" s="71" t="s">
        <v>1402</v>
      </c>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201"/>
    </row>
    <row r="58" spans="1:36" ht="14.1" customHeight="1">
      <c r="A58" s="545"/>
      <c r="B58" s="71" t="s">
        <v>1382</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201"/>
    </row>
    <row r="59" spans="1:36" ht="7.05" customHeight="1">
      <c r="A59" s="545"/>
      <c r="B59" s="71"/>
      <c r="C59" s="71"/>
      <c r="D59" s="71"/>
      <c r="E59" s="71"/>
      <c r="F59" s="71"/>
      <c r="G59" s="71"/>
      <c r="H59" s="71"/>
      <c r="I59" s="71"/>
      <c r="J59" s="71"/>
      <c r="K59" s="71"/>
      <c r="L59" s="10"/>
      <c r="M59" s="71"/>
      <c r="N59" s="71"/>
      <c r="O59" s="71"/>
      <c r="P59" s="71"/>
      <c r="Q59" s="71"/>
      <c r="R59" s="71"/>
      <c r="S59" s="71"/>
      <c r="T59" s="71"/>
      <c r="U59" s="71"/>
      <c r="V59" s="71"/>
      <c r="W59" s="71"/>
      <c r="X59" s="71"/>
      <c r="Y59" s="71"/>
      <c r="Z59" s="71"/>
      <c r="AA59" s="71"/>
      <c r="AB59" s="71"/>
      <c r="AC59" s="71"/>
      <c r="AD59" s="71"/>
      <c r="AE59" s="71"/>
      <c r="AF59" s="71"/>
      <c r="AG59" s="71"/>
      <c r="AH59" s="71"/>
      <c r="AI59" s="71"/>
      <c r="AJ59" s="201"/>
    </row>
    <row r="60" spans="1:36" ht="14.1" customHeight="1">
      <c r="A60" s="545"/>
      <c r="B60" s="71"/>
      <c r="C60" s="71"/>
      <c r="D60" s="22" t="s">
        <v>17</v>
      </c>
      <c r="E60" s="71" t="s">
        <v>145</v>
      </c>
      <c r="F60" s="71"/>
      <c r="G60" s="71"/>
      <c r="H60" s="71"/>
      <c r="I60" s="71"/>
      <c r="J60" s="71"/>
      <c r="K60" s="71"/>
      <c r="L60" s="10"/>
      <c r="M60" s="71"/>
      <c r="N60" s="71"/>
      <c r="O60" s="22" t="s">
        <v>17</v>
      </c>
      <c r="P60" s="71" t="s">
        <v>1376</v>
      </c>
      <c r="Q60" s="71"/>
      <c r="R60" s="71"/>
      <c r="S60" s="71"/>
      <c r="T60" s="71"/>
      <c r="U60" s="71"/>
      <c r="V60" s="71"/>
      <c r="W60" s="71"/>
      <c r="X60" s="71"/>
      <c r="Y60" s="71"/>
      <c r="Z60" s="71"/>
      <c r="AA60" s="71"/>
      <c r="AB60" s="71"/>
      <c r="AC60" s="71"/>
      <c r="AD60" s="71"/>
      <c r="AE60" s="71"/>
      <c r="AF60" s="71"/>
      <c r="AG60" s="71"/>
      <c r="AH60" s="71"/>
      <c r="AI60" s="71"/>
      <c r="AJ60" s="201"/>
    </row>
    <row r="61" spans="1:36" ht="14.1" customHeight="1">
      <c r="A61" s="545"/>
      <c r="B61" s="71"/>
      <c r="C61" s="71"/>
      <c r="D61" s="71"/>
      <c r="E61" s="71"/>
      <c r="F61" s="71"/>
      <c r="G61" s="71"/>
      <c r="H61" s="71"/>
      <c r="I61" s="71"/>
      <c r="J61" s="71"/>
      <c r="K61" s="71"/>
      <c r="L61" s="10"/>
      <c r="M61" s="71"/>
      <c r="N61" s="71"/>
      <c r="O61" s="22" t="s">
        <v>17</v>
      </c>
      <c r="P61" s="71" t="s">
        <v>1377</v>
      </c>
      <c r="Q61" s="71"/>
      <c r="R61" s="71"/>
      <c r="S61" s="71"/>
      <c r="T61" s="71"/>
      <c r="U61" s="71"/>
      <c r="V61" s="71"/>
      <c r="W61" s="71"/>
      <c r="X61" s="71"/>
      <c r="Y61" s="71"/>
      <c r="Z61" s="71"/>
      <c r="AA61" s="71"/>
      <c r="AB61" s="71"/>
      <c r="AC61" s="71"/>
      <c r="AD61" s="71"/>
      <c r="AE61" s="71"/>
      <c r="AF61" s="71"/>
      <c r="AG61" s="71"/>
      <c r="AH61" s="71"/>
      <c r="AI61" s="71"/>
      <c r="AJ61" s="201"/>
    </row>
    <row r="62" spans="1:36" ht="12" customHeight="1">
      <c r="A62" s="545"/>
      <c r="B62" s="71"/>
      <c r="C62" s="71"/>
      <c r="D62" s="71"/>
      <c r="E62" s="71"/>
      <c r="F62" s="71"/>
      <c r="G62" s="71"/>
      <c r="H62" s="71"/>
      <c r="I62" s="71"/>
      <c r="J62" s="71"/>
      <c r="K62" s="71"/>
      <c r="L62" s="10"/>
      <c r="M62" s="71"/>
      <c r="N62" s="71"/>
      <c r="O62" s="71"/>
      <c r="P62" s="71"/>
      <c r="Q62" s="71"/>
      <c r="R62" s="71"/>
      <c r="S62" s="71"/>
      <c r="T62" s="71"/>
      <c r="U62" s="71"/>
      <c r="V62" s="71"/>
      <c r="W62" s="71"/>
      <c r="X62" s="71"/>
      <c r="Y62" s="71"/>
      <c r="Z62" s="71"/>
      <c r="AA62" s="71"/>
      <c r="AB62" s="71"/>
      <c r="AC62" s="71"/>
      <c r="AD62" s="71"/>
      <c r="AE62" s="71"/>
      <c r="AF62" s="71"/>
      <c r="AG62" s="71"/>
      <c r="AH62" s="71"/>
      <c r="AI62" s="71"/>
      <c r="AJ62" s="201"/>
    </row>
    <row r="63" spans="1:36" ht="14.1" customHeight="1">
      <c r="A63" s="545"/>
      <c r="B63" s="71" t="s">
        <v>1403</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201"/>
    </row>
    <row r="64" spans="1:36" ht="7.05" customHeight="1">
      <c r="A64" s="545"/>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201"/>
    </row>
    <row r="65" spans="1:47" ht="14.1" customHeight="1">
      <c r="A65" s="545"/>
      <c r="B65" s="71"/>
      <c r="C65" s="71"/>
      <c r="D65" s="22" t="s">
        <v>17</v>
      </c>
      <c r="E65" s="71" t="s">
        <v>145</v>
      </c>
      <c r="F65" s="71"/>
      <c r="G65" s="71"/>
      <c r="H65" s="71"/>
      <c r="I65" s="71"/>
      <c r="J65" s="71"/>
      <c r="K65" s="71"/>
      <c r="L65" s="10"/>
      <c r="M65" s="71"/>
      <c r="N65" s="71"/>
      <c r="O65" s="22" t="s">
        <v>17</v>
      </c>
      <c r="P65" s="71" t="s">
        <v>1380</v>
      </c>
      <c r="Q65" s="71"/>
      <c r="R65" s="71"/>
      <c r="S65" s="71"/>
      <c r="T65" s="71"/>
      <c r="U65" s="71"/>
      <c r="V65" s="71"/>
      <c r="W65" s="71"/>
      <c r="X65" s="71"/>
      <c r="Y65" s="71"/>
      <c r="Z65" s="71"/>
      <c r="AA65" s="71"/>
      <c r="AB65" s="71"/>
      <c r="AC65" s="71"/>
      <c r="AD65" s="71"/>
      <c r="AE65" s="71"/>
      <c r="AF65" s="71"/>
      <c r="AG65" s="71"/>
      <c r="AH65" s="71"/>
      <c r="AI65" s="71"/>
      <c r="AJ65" s="201"/>
    </row>
    <row r="66" spans="1:47" ht="14.1" customHeight="1">
      <c r="A66" s="545"/>
      <c r="B66" s="71"/>
      <c r="C66" s="71"/>
      <c r="D66" s="71"/>
      <c r="E66" s="71"/>
      <c r="F66" s="71"/>
      <c r="G66" s="71"/>
      <c r="H66" s="71"/>
      <c r="I66" s="71"/>
      <c r="J66" s="71"/>
      <c r="K66" s="71"/>
      <c r="L66" s="10"/>
      <c r="M66" s="71"/>
      <c r="N66" s="71"/>
      <c r="O66" s="22" t="s">
        <v>17</v>
      </c>
      <c r="P66" s="71" t="s">
        <v>1379</v>
      </c>
      <c r="Q66" s="71"/>
      <c r="R66" s="71"/>
      <c r="S66" s="71"/>
      <c r="T66" s="71"/>
      <c r="U66" s="71"/>
      <c r="V66" s="71"/>
      <c r="W66" s="71"/>
      <c r="X66" s="71"/>
      <c r="Y66" s="71"/>
      <c r="Z66" s="71"/>
      <c r="AA66" s="71"/>
      <c r="AB66" s="71"/>
      <c r="AC66" s="71"/>
      <c r="AD66" s="71"/>
      <c r="AE66" s="71"/>
      <c r="AF66" s="71"/>
      <c r="AG66" s="71"/>
      <c r="AH66" s="71"/>
      <c r="AI66" s="71"/>
      <c r="AJ66" s="201"/>
    </row>
    <row r="67" spans="1:47" ht="6.6" customHeight="1" thickBot="1">
      <c r="A67" s="54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547"/>
    </row>
    <row r="68" spans="1:47" ht="14.1" customHeight="1" thickTop="1">
      <c r="A68" s="29" t="s">
        <v>1369</v>
      </c>
      <c r="AK68" s="528"/>
      <c r="AL68" s="355"/>
    </row>
    <row r="69" spans="1:47" ht="14.1" customHeight="1">
      <c r="A69" s="29"/>
    </row>
    <row r="70" spans="1:47" ht="14.1" customHeight="1">
      <c r="C70" s="10" t="s">
        <v>428</v>
      </c>
    </row>
    <row r="71" spans="1:47" ht="6.75" customHeight="1">
      <c r="C71" s="28"/>
    </row>
    <row r="72" spans="1:47" ht="13.5" customHeight="1">
      <c r="A72" s="33"/>
      <c r="B72" s="977" t="s">
        <v>411</v>
      </c>
      <c r="C72" s="978"/>
      <c r="D72" s="978"/>
      <c r="E72" s="978"/>
      <c r="F72" s="978"/>
      <c r="G72" s="979"/>
      <c r="H72" s="977" t="s">
        <v>67</v>
      </c>
      <c r="I72" s="978"/>
      <c r="J72" s="978"/>
      <c r="K72" s="978"/>
      <c r="L72" s="978"/>
      <c r="M72" s="978"/>
      <c r="N72" s="978"/>
      <c r="O72" s="978"/>
      <c r="P72" s="978"/>
      <c r="Q72" s="978"/>
      <c r="R72" s="978"/>
      <c r="S72" s="978"/>
      <c r="T72" s="978"/>
      <c r="U72" s="978"/>
      <c r="V72" s="978"/>
      <c r="W72" s="978"/>
      <c r="X72" s="978"/>
      <c r="Y72" s="978"/>
      <c r="Z72" s="978"/>
      <c r="AA72" s="978"/>
      <c r="AB72" s="978"/>
      <c r="AC72" s="978"/>
      <c r="AD72" s="978"/>
      <c r="AE72" s="978"/>
      <c r="AF72" s="978"/>
      <c r="AG72" s="978"/>
      <c r="AH72" s="978"/>
      <c r="AI72" s="978"/>
      <c r="AJ72" s="979"/>
    </row>
    <row r="73" spans="1:47" ht="14.1" customHeight="1">
      <c r="A73" s="992">
        <v>1</v>
      </c>
      <c r="B73" s="70" t="s">
        <v>400</v>
      </c>
      <c r="C73" s="10"/>
      <c r="D73" s="10"/>
      <c r="E73" s="10"/>
      <c r="F73" s="10"/>
      <c r="G73" s="200"/>
      <c r="I73" s="60" t="s">
        <v>17</v>
      </c>
      <c r="J73" s="10" t="s">
        <v>68</v>
      </c>
      <c r="K73" s="10"/>
      <c r="L73" s="10"/>
      <c r="AJ73" s="21"/>
      <c r="AU73" s="5" t="s">
        <v>1359</v>
      </c>
    </row>
    <row r="74" spans="1:47" ht="14.1" customHeight="1">
      <c r="A74" s="993"/>
      <c r="B74" s="919"/>
      <c r="C74" s="920"/>
      <c r="D74" s="920"/>
      <c r="E74" s="920"/>
      <c r="F74" s="920"/>
      <c r="G74" s="921"/>
      <c r="I74" s="60"/>
      <c r="J74" s="60" t="s">
        <v>17</v>
      </c>
      <c r="K74" s="10" t="s">
        <v>69</v>
      </c>
      <c r="L74" s="10"/>
      <c r="N74" s="60"/>
      <c r="O74" s="10"/>
      <c r="P74" s="10"/>
      <c r="AJ74" s="21"/>
      <c r="AU74" s="5" t="s">
        <v>1360</v>
      </c>
    </row>
    <row r="75" spans="1:47" ht="14.1" customHeight="1">
      <c r="A75" s="993"/>
      <c r="B75" s="919"/>
      <c r="C75" s="920"/>
      <c r="D75" s="920"/>
      <c r="E75" s="920"/>
      <c r="F75" s="920"/>
      <c r="G75" s="921"/>
      <c r="I75" s="60"/>
      <c r="J75" s="60" t="s">
        <v>808</v>
      </c>
      <c r="K75" s="10" t="s">
        <v>809</v>
      </c>
      <c r="L75" s="10"/>
      <c r="M75" s="60" t="s">
        <v>808</v>
      </c>
      <c r="N75" s="10" t="s">
        <v>810</v>
      </c>
      <c r="O75" s="10"/>
      <c r="P75" s="10"/>
      <c r="Q75" s="60" t="s">
        <v>17</v>
      </c>
      <c r="R75" s="10" t="s">
        <v>825</v>
      </c>
      <c r="S75" s="10"/>
      <c r="T75" s="10"/>
      <c r="V75" s="60" t="s">
        <v>808</v>
      </c>
      <c r="W75" s="10" t="s">
        <v>826</v>
      </c>
      <c r="X75" s="10"/>
      <c r="Z75" s="60" t="s">
        <v>808</v>
      </c>
      <c r="AA75" s="5" t="s">
        <v>827</v>
      </c>
      <c r="AD75" s="995"/>
      <c r="AE75" s="995"/>
      <c r="AF75" s="995"/>
      <c r="AG75" s="995"/>
      <c r="AH75" s="995"/>
      <c r="AI75" s="10" t="s">
        <v>828</v>
      </c>
      <c r="AJ75" s="21"/>
      <c r="AU75" s="5" t="s">
        <v>1361</v>
      </c>
    </row>
    <row r="76" spans="1:47" ht="14.1" customHeight="1">
      <c r="A76" s="993"/>
      <c r="B76" s="70" t="s">
        <v>401</v>
      </c>
      <c r="C76" s="10"/>
      <c r="D76" s="10"/>
      <c r="E76" s="10"/>
      <c r="F76" s="10"/>
      <c r="G76" s="200"/>
      <c r="I76" s="60"/>
      <c r="J76" s="60" t="s">
        <v>808</v>
      </c>
      <c r="K76" s="10" t="s">
        <v>70</v>
      </c>
      <c r="L76" s="10"/>
      <c r="R76" s="60"/>
      <c r="S76" s="10"/>
      <c r="T76" s="10"/>
      <c r="U76" s="10"/>
      <c r="V76" s="10"/>
      <c r="W76" s="10"/>
      <c r="X76" s="10"/>
      <c r="Y76" s="10"/>
      <c r="Z76" s="10"/>
      <c r="AA76" s="10"/>
      <c r="AB76" s="10"/>
      <c r="AG76" s="60"/>
      <c r="AH76" s="10"/>
      <c r="AI76" s="10"/>
      <c r="AJ76" s="21"/>
      <c r="AU76" s="5" t="s">
        <v>1362</v>
      </c>
    </row>
    <row r="77" spans="1:47" ht="14.1" customHeight="1">
      <c r="A77" s="993"/>
      <c r="B77" s="998"/>
      <c r="C77" s="997"/>
      <c r="D77" s="997"/>
      <c r="E77" s="997"/>
      <c r="F77" s="997"/>
      <c r="G77" s="999"/>
      <c r="I77" s="10"/>
      <c r="J77" s="60" t="s">
        <v>808</v>
      </c>
      <c r="K77" s="10" t="s">
        <v>403</v>
      </c>
      <c r="L77" s="10"/>
      <c r="M77" s="10"/>
      <c r="N77" s="10"/>
      <c r="O77" s="10"/>
      <c r="P77" s="10"/>
      <c r="Q77" s="66"/>
      <c r="R77" s="996"/>
      <c r="S77" s="996"/>
      <c r="T77" s="934"/>
      <c r="U77" s="934"/>
      <c r="V77" s="5" t="s">
        <v>269</v>
      </c>
      <c r="W77" s="934"/>
      <c r="X77" s="934"/>
      <c r="Y77" s="10" t="s">
        <v>173</v>
      </c>
      <c r="Z77" s="934"/>
      <c r="AA77" s="934"/>
      <c r="AB77" s="67" t="s">
        <v>271</v>
      </c>
      <c r="AC77" s="10" t="s">
        <v>221</v>
      </c>
      <c r="AD77" s="997"/>
      <c r="AE77" s="997"/>
      <c r="AF77" s="997"/>
      <c r="AG77" s="997"/>
      <c r="AH77" s="997"/>
      <c r="AI77" s="5" t="s">
        <v>216</v>
      </c>
      <c r="AJ77" s="21"/>
      <c r="AU77" s="5" t="s">
        <v>1363</v>
      </c>
    </row>
    <row r="78" spans="1:47" ht="14.1" customHeight="1">
      <c r="A78" s="993"/>
      <c r="B78" s="70" t="s">
        <v>402</v>
      </c>
      <c r="C78" s="10"/>
      <c r="D78" s="10"/>
      <c r="E78" s="10"/>
      <c r="F78" s="10"/>
      <c r="G78" s="200"/>
      <c r="I78" s="10"/>
      <c r="J78" s="60" t="s">
        <v>811</v>
      </c>
      <c r="K78" s="10" t="s">
        <v>404</v>
      </c>
      <c r="L78" s="10"/>
      <c r="M78" s="10"/>
      <c r="N78" s="10"/>
      <c r="O78" s="10"/>
      <c r="P78" s="10"/>
      <c r="Q78" s="66"/>
      <c r="R78" s="996"/>
      <c r="S78" s="996"/>
      <c r="T78" s="934"/>
      <c r="U78" s="934"/>
      <c r="V78" s="5" t="s">
        <v>269</v>
      </c>
      <c r="W78" s="934"/>
      <c r="X78" s="934"/>
      <c r="Y78" s="10" t="s">
        <v>173</v>
      </c>
      <c r="Z78" s="934"/>
      <c r="AA78" s="934"/>
      <c r="AB78" s="67" t="s">
        <v>271</v>
      </c>
      <c r="AC78" s="10" t="s">
        <v>221</v>
      </c>
      <c r="AD78" s="997"/>
      <c r="AE78" s="997"/>
      <c r="AF78" s="997"/>
      <c r="AG78" s="997"/>
      <c r="AH78" s="997"/>
      <c r="AI78" s="5" t="s">
        <v>216</v>
      </c>
      <c r="AJ78" s="21"/>
      <c r="AU78" s="5" t="s">
        <v>1365</v>
      </c>
    </row>
    <row r="79" spans="1:47" ht="14.1" customHeight="1">
      <c r="A79" s="993"/>
      <c r="B79" s="70" t="s">
        <v>812</v>
      </c>
      <c r="C79" s="922"/>
      <c r="D79" s="922"/>
      <c r="E79" s="922"/>
      <c r="F79" s="32" t="s">
        <v>813</v>
      </c>
      <c r="G79" s="201" t="s">
        <v>814</v>
      </c>
      <c r="H79" s="31"/>
      <c r="I79" s="60" t="s">
        <v>17</v>
      </c>
      <c r="J79" s="10" t="s">
        <v>405</v>
      </c>
      <c r="K79" s="10"/>
      <c r="L79" s="10"/>
      <c r="N79" s="60" t="s">
        <v>811</v>
      </c>
      <c r="O79" s="10" t="s">
        <v>71</v>
      </c>
      <c r="P79" s="10"/>
      <c r="Q79" s="10"/>
      <c r="S79" s="60" t="s">
        <v>811</v>
      </c>
      <c r="T79" s="10" t="s">
        <v>72</v>
      </c>
      <c r="U79" s="10"/>
      <c r="V79" s="10"/>
      <c r="W79" s="60" t="s">
        <v>811</v>
      </c>
      <c r="X79" s="10" t="s">
        <v>73</v>
      </c>
      <c r="Y79" s="10"/>
      <c r="AA79" s="60" t="s">
        <v>815</v>
      </c>
      <c r="AB79" s="10" t="s">
        <v>816</v>
      </c>
      <c r="AC79" s="10"/>
      <c r="AE79" s="920"/>
      <c r="AF79" s="920"/>
      <c r="AG79" s="920"/>
      <c r="AH79" s="920"/>
      <c r="AI79" s="22" t="s">
        <v>817</v>
      </c>
      <c r="AJ79" s="21"/>
      <c r="AU79" s="5" t="s">
        <v>1364</v>
      </c>
    </row>
    <row r="80" spans="1:47" ht="14.1" customHeight="1">
      <c r="A80" s="993"/>
      <c r="B80" s="70"/>
      <c r="C80" s="345" t="s">
        <v>1070</v>
      </c>
      <c r="D80" s="202"/>
      <c r="E80" s="202"/>
      <c r="F80" s="71"/>
      <c r="G80" s="201"/>
      <c r="H80" s="31"/>
      <c r="I80" s="60" t="s">
        <v>815</v>
      </c>
      <c r="J80" s="933" t="s">
        <v>1192</v>
      </c>
      <c r="K80" s="933"/>
      <c r="L80" s="933"/>
      <c r="M80" s="933"/>
      <c r="N80" s="933"/>
      <c r="O80" s="933"/>
      <c r="P80" s="933"/>
      <c r="Q80" s="933"/>
      <c r="R80" s="1000"/>
      <c r="S80" s="1000"/>
      <c r="T80" s="934"/>
      <c r="U80" s="934"/>
      <c r="V80" s="5" t="s">
        <v>269</v>
      </c>
      <c r="W80" s="934"/>
      <c r="X80" s="934"/>
      <c r="Y80" s="10" t="s">
        <v>173</v>
      </c>
      <c r="Z80" s="934"/>
      <c r="AA80" s="934"/>
      <c r="AB80" s="67" t="s">
        <v>271</v>
      </c>
      <c r="AC80" s="10" t="s">
        <v>221</v>
      </c>
      <c r="AD80" s="997"/>
      <c r="AE80" s="997"/>
      <c r="AF80" s="997"/>
      <c r="AG80" s="997"/>
      <c r="AH80" s="997"/>
      <c r="AI80" s="5" t="s">
        <v>216</v>
      </c>
      <c r="AJ80" s="21"/>
    </row>
    <row r="81" spans="1:36" ht="14.1" customHeight="1">
      <c r="A81" s="993"/>
      <c r="B81" s="927" t="s">
        <v>412</v>
      </c>
      <c r="C81" s="928"/>
      <c r="D81" s="928"/>
      <c r="E81" s="928"/>
      <c r="F81" s="928"/>
      <c r="G81" s="929"/>
      <c r="H81" s="77"/>
      <c r="I81" s="79" t="s">
        <v>17</v>
      </c>
      <c r="J81" s="78" t="s">
        <v>413</v>
      </c>
      <c r="K81" s="78"/>
      <c r="L81" s="78"/>
      <c r="M81" s="78"/>
      <c r="N81" s="79" t="s">
        <v>17</v>
      </c>
      <c r="O81" s="78" t="s">
        <v>415</v>
      </c>
      <c r="P81" s="78"/>
      <c r="Q81" s="78"/>
      <c r="R81" s="78"/>
      <c r="S81" s="78" t="s">
        <v>603</v>
      </c>
      <c r="T81" s="80"/>
      <c r="U81" s="923"/>
      <c r="V81" s="923"/>
      <c r="W81" s="923"/>
      <c r="X81" s="923"/>
      <c r="Y81" s="923"/>
      <c r="Z81" s="923"/>
      <c r="AA81" s="923"/>
      <c r="AB81" s="923"/>
      <c r="AC81" s="923"/>
      <c r="AD81" s="923"/>
      <c r="AE81" s="923"/>
      <c r="AF81" s="923"/>
      <c r="AG81" s="923"/>
      <c r="AH81" s="923"/>
      <c r="AI81" s="24"/>
      <c r="AJ81" s="81"/>
    </row>
    <row r="82" spans="1:36" ht="14.1" customHeight="1">
      <c r="A82" s="993"/>
      <c r="B82" s="930"/>
      <c r="C82" s="931"/>
      <c r="D82" s="931"/>
      <c r="E82" s="931"/>
      <c r="F82" s="931"/>
      <c r="G82" s="932"/>
      <c r="H82" s="82"/>
      <c r="I82" s="84" t="s">
        <v>17</v>
      </c>
      <c r="J82" s="83" t="s">
        <v>414</v>
      </c>
      <c r="K82" s="23"/>
      <c r="L82" s="83"/>
      <c r="M82" s="83"/>
      <c r="N82" s="84" t="s">
        <v>17</v>
      </c>
      <c r="O82" s="83" t="s">
        <v>416</v>
      </c>
      <c r="P82" s="83"/>
      <c r="Q82" s="83"/>
      <c r="R82" s="83"/>
      <c r="S82" s="83"/>
      <c r="T82" s="155"/>
      <c r="U82" s="924"/>
      <c r="V82" s="924"/>
      <c r="W82" s="924"/>
      <c r="X82" s="924"/>
      <c r="Y82" s="924"/>
      <c r="Z82" s="924"/>
      <c r="AA82" s="924"/>
      <c r="AB82" s="924"/>
      <c r="AC82" s="924"/>
      <c r="AD82" s="924"/>
      <c r="AE82" s="924"/>
      <c r="AF82" s="924"/>
      <c r="AG82" s="924"/>
      <c r="AH82" s="924"/>
      <c r="AI82" s="23"/>
      <c r="AJ82" s="85"/>
    </row>
    <row r="83" spans="1:36" ht="14.1" customHeight="1">
      <c r="A83" s="993"/>
      <c r="B83" s="927" t="s">
        <v>417</v>
      </c>
      <c r="C83" s="928"/>
      <c r="D83" s="928"/>
      <c r="E83" s="928"/>
      <c r="F83" s="928"/>
      <c r="G83" s="929"/>
      <c r="H83" s="31"/>
      <c r="I83" s="71" t="s">
        <v>418</v>
      </c>
      <c r="L83" s="10"/>
      <c r="M83" s="10"/>
      <c r="N83" s="10"/>
      <c r="O83" s="10"/>
      <c r="P83" s="203" t="s">
        <v>818</v>
      </c>
      <c r="Q83" s="925"/>
      <c r="R83" s="925"/>
      <c r="S83" s="925"/>
      <c r="T83" s="925"/>
      <c r="U83" s="925"/>
      <c r="V83" s="925"/>
      <c r="W83" s="925"/>
      <c r="X83" s="203" t="s">
        <v>819</v>
      </c>
      <c r="Y83" s="26"/>
      <c r="Z83" s="66" t="s">
        <v>820</v>
      </c>
      <c r="AA83" s="10"/>
      <c r="AB83" s="925"/>
      <c r="AC83" s="925"/>
      <c r="AD83" s="925"/>
      <c r="AE83" s="925"/>
      <c r="AF83" s="925"/>
      <c r="AG83" s="925"/>
      <c r="AH83" s="925"/>
      <c r="AI83" s="203" t="s">
        <v>819</v>
      </c>
      <c r="AJ83" s="21"/>
    </row>
    <row r="84" spans="1:36" ht="14.1" customHeight="1">
      <c r="A84" s="994"/>
      <c r="B84" s="973"/>
      <c r="C84" s="974"/>
      <c r="D84" s="974"/>
      <c r="E84" s="974"/>
      <c r="F84" s="974"/>
      <c r="G84" s="975"/>
      <c r="H84" s="68"/>
      <c r="I84" s="76" t="s">
        <v>419</v>
      </c>
      <c r="J84" s="65"/>
      <c r="K84" s="65"/>
      <c r="L84" s="65"/>
      <c r="M84" s="65"/>
      <c r="N84" s="65"/>
      <c r="O84" s="65"/>
      <c r="P84" s="204" t="s">
        <v>818</v>
      </c>
      <c r="Q84" s="926"/>
      <c r="R84" s="926"/>
      <c r="S84" s="926"/>
      <c r="T84" s="926"/>
      <c r="U84" s="926"/>
      <c r="V84" s="926"/>
      <c r="W84" s="926"/>
      <c r="X84" s="204" t="s">
        <v>819</v>
      </c>
      <c r="Y84" s="44"/>
      <c r="Z84" s="69" t="s">
        <v>820</v>
      </c>
      <c r="AA84" s="65"/>
      <c r="AB84" s="926"/>
      <c r="AC84" s="926"/>
      <c r="AD84" s="926"/>
      <c r="AE84" s="926"/>
      <c r="AF84" s="926"/>
      <c r="AG84" s="926"/>
      <c r="AH84" s="926"/>
      <c r="AI84" s="204" t="s">
        <v>819</v>
      </c>
      <c r="AJ84" s="19"/>
    </row>
    <row r="85" spans="1:36" ht="14.1" customHeight="1">
      <c r="A85" s="993">
        <v>2</v>
      </c>
      <c r="B85" s="70" t="s">
        <v>400</v>
      </c>
      <c r="C85" s="10"/>
      <c r="D85" s="10"/>
      <c r="E85" s="10"/>
      <c r="F85" s="10"/>
      <c r="G85" s="200"/>
      <c r="I85" s="60" t="s">
        <v>811</v>
      </c>
      <c r="J85" s="10" t="s">
        <v>68</v>
      </c>
      <c r="K85" s="10"/>
      <c r="L85" s="10"/>
      <c r="AJ85" s="21"/>
    </row>
    <row r="86" spans="1:36" ht="14.1" customHeight="1">
      <c r="A86" s="993"/>
      <c r="B86" s="919"/>
      <c r="C86" s="920"/>
      <c r="D86" s="920"/>
      <c r="E86" s="920"/>
      <c r="F86" s="920"/>
      <c r="G86" s="921"/>
      <c r="I86" s="60"/>
      <c r="J86" s="60" t="s">
        <v>17</v>
      </c>
      <c r="K86" s="10" t="s">
        <v>69</v>
      </c>
      <c r="L86" s="10"/>
      <c r="N86" s="60"/>
      <c r="O86" s="10"/>
      <c r="P86" s="10"/>
      <c r="AJ86" s="21"/>
    </row>
    <row r="87" spans="1:36" ht="14.1" customHeight="1">
      <c r="A87" s="993"/>
      <c r="B87" s="919"/>
      <c r="C87" s="920"/>
      <c r="D87" s="920"/>
      <c r="E87" s="920"/>
      <c r="F87" s="920"/>
      <c r="G87" s="921"/>
      <c r="I87" s="60"/>
      <c r="J87" s="60" t="s">
        <v>811</v>
      </c>
      <c r="K87" s="10" t="s">
        <v>809</v>
      </c>
      <c r="L87" s="10"/>
      <c r="M87" s="60" t="s">
        <v>811</v>
      </c>
      <c r="N87" s="10" t="s">
        <v>821</v>
      </c>
      <c r="O87" s="10"/>
      <c r="P87" s="10"/>
      <c r="Q87" s="60" t="s">
        <v>811</v>
      </c>
      <c r="R87" s="10" t="s">
        <v>822</v>
      </c>
      <c r="S87" s="10"/>
      <c r="T87" s="10"/>
      <c r="V87" s="60" t="s">
        <v>811</v>
      </c>
      <c r="W87" s="10" t="s">
        <v>823</v>
      </c>
      <c r="X87" s="10"/>
      <c r="Z87" s="60" t="s">
        <v>811</v>
      </c>
      <c r="AA87" s="5" t="s">
        <v>824</v>
      </c>
      <c r="AD87" s="995"/>
      <c r="AE87" s="995"/>
      <c r="AF87" s="995"/>
      <c r="AG87" s="995"/>
      <c r="AH87" s="995"/>
      <c r="AI87" s="10" t="s">
        <v>814</v>
      </c>
      <c r="AJ87" s="21"/>
    </row>
    <row r="88" spans="1:36" ht="14.1" customHeight="1">
      <c r="A88" s="993"/>
      <c r="B88" s="70" t="s">
        <v>401</v>
      </c>
      <c r="C88" s="10"/>
      <c r="D88" s="10"/>
      <c r="E88" s="10"/>
      <c r="F88" s="10"/>
      <c r="G88" s="200"/>
      <c r="I88" s="60"/>
      <c r="J88" s="60" t="s">
        <v>811</v>
      </c>
      <c r="K88" s="10" t="s">
        <v>70</v>
      </c>
      <c r="L88" s="10"/>
      <c r="R88" s="60"/>
      <c r="S88" s="10"/>
      <c r="T88" s="10"/>
      <c r="U88" s="10"/>
      <c r="V88" s="10"/>
      <c r="W88" s="10"/>
      <c r="X88" s="10"/>
      <c r="Y88" s="10"/>
      <c r="Z88" s="10"/>
      <c r="AA88" s="10"/>
      <c r="AB88" s="10"/>
      <c r="AG88" s="60"/>
      <c r="AH88" s="10"/>
      <c r="AI88" s="10"/>
      <c r="AJ88" s="21"/>
    </row>
    <row r="89" spans="1:36" ht="14.1" customHeight="1">
      <c r="A89" s="993"/>
      <c r="B89" s="998"/>
      <c r="C89" s="997"/>
      <c r="D89" s="997"/>
      <c r="E89" s="997"/>
      <c r="F89" s="997"/>
      <c r="G89" s="999"/>
      <c r="I89" s="10"/>
      <c r="J89" s="60" t="s">
        <v>811</v>
      </c>
      <c r="K89" s="10" t="s">
        <v>403</v>
      </c>
      <c r="L89" s="10"/>
      <c r="M89" s="10"/>
      <c r="N89" s="10"/>
      <c r="O89" s="10"/>
      <c r="P89" s="10"/>
      <c r="Q89" s="66"/>
      <c r="R89" s="996"/>
      <c r="S89" s="996"/>
      <c r="T89" s="934"/>
      <c r="U89" s="934"/>
      <c r="V89" s="5" t="s">
        <v>269</v>
      </c>
      <c r="W89" s="934"/>
      <c r="X89" s="934"/>
      <c r="Y89" s="10" t="s">
        <v>173</v>
      </c>
      <c r="Z89" s="934"/>
      <c r="AA89" s="934"/>
      <c r="AB89" s="67" t="s">
        <v>271</v>
      </c>
      <c r="AC89" s="10" t="s">
        <v>221</v>
      </c>
      <c r="AD89" s="997"/>
      <c r="AE89" s="997"/>
      <c r="AF89" s="997"/>
      <c r="AG89" s="997"/>
      <c r="AH89" s="997"/>
      <c r="AI89" s="5" t="s">
        <v>216</v>
      </c>
      <c r="AJ89" s="21"/>
    </row>
    <row r="90" spans="1:36" ht="14.1" customHeight="1">
      <c r="A90" s="993"/>
      <c r="B90" s="70" t="s">
        <v>402</v>
      </c>
      <c r="C90" s="10"/>
      <c r="D90" s="10"/>
      <c r="E90" s="10"/>
      <c r="F90" s="10"/>
      <c r="G90" s="200"/>
      <c r="I90" s="10"/>
      <c r="J90" s="60" t="s">
        <v>811</v>
      </c>
      <c r="K90" s="10" t="s">
        <v>404</v>
      </c>
      <c r="L90" s="10"/>
      <c r="M90" s="10"/>
      <c r="N90" s="10"/>
      <c r="O90" s="10"/>
      <c r="P90" s="10"/>
      <c r="Q90" s="66"/>
      <c r="R90" s="996"/>
      <c r="S90" s="996"/>
      <c r="T90" s="934"/>
      <c r="U90" s="934"/>
      <c r="V90" s="5" t="s">
        <v>269</v>
      </c>
      <c r="W90" s="934"/>
      <c r="X90" s="934"/>
      <c r="Y90" s="10" t="s">
        <v>173</v>
      </c>
      <c r="Z90" s="934"/>
      <c r="AA90" s="934"/>
      <c r="AB90" s="67" t="s">
        <v>271</v>
      </c>
      <c r="AC90" s="10" t="s">
        <v>221</v>
      </c>
      <c r="AD90" s="997"/>
      <c r="AE90" s="997"/>
      <c r="AF90" s="997"/>
      <c r="AG90" s="997"/>
      <c r="AH90" s="997"/>
      <c r="AI90" s="5" t="s">
        <v>216</v>
      </c>
      <c r="AJ90" s="21"/>
    </row>
    <row r="91" spans="1:36" ht="14.1" customHeight="1">
      <c r="A91" s="993"/>
      <c r="B91" s="70" t="s">
        <v>812</v>
      </c>
      <c r="C91" s="922"/>
      <c r="D91" s="922"/>
      <c r="E91" s="922"/>
      <c r="F91" s="32" t="s">
        <v>813</v>
      </c>
      <c r="G91" s="201" t="s">
        <v>814</v>
      </c>
      <c r="H91" s="31"/>
      <c r="I91" s="60" t="s">
        <v>17</v>
      </c>
      <c r="J91" s="10" t="s">
        <v>405</v>
      </c>
      <c r="K91" s="10"/>
      <c r="L91" s="10"/>
      <c r="N91" s="60" t="s">
        <v>811</v>
      </c>
      <c r="O91" s="10" t="s">
        <v>71</v>
      </c>
      <c r="P91" s="10"/>
      <c r="Q91" s="10"/>
      <c r="S91" s="60" t="s">
        <v>811</v>
      </c>
      <c r="T91" s="10" t="s">
        <v>72</v>
      </c>
      <c r="U91" s="10"/>
      <c r="V91" s="10"/>
      <c r="W91" s="60" t="s">
        <v>811</v>
      </c>
      <c r="X91" s="10" t="s">
        <v>73</v>
      </c>
      <c r="Y91" s="10"/>
      <c r="AA91" s="60" t="s">
        <v>815</v>
      </c>
      <c r="AB91" s="10" t="s">
        <v>816</v>
      </c>
      <c r="AC91" s="10"/>
      <c r="AE91" s="920"/>
      <c r="AF91" s="920"/>
      <c r="AG91" s="920"/>
      <c r="AH91" s="920"/>
      <c r="AI91" s="22" t="s">
        <v>817</v>
      </c>
      <c r="AJ91" s="21"/>
    </row>
    <row r="92" spans="1:36" ht="14.1" customHeight="1">
      <c r="A92" s="993"/>
      <c r="B92" s="70"/>
      <c r="C92" s="345" t="s">
        <v>1070</v>
      </c>
      <c r="D92" s="202"/>
      <c r="E92" s="202"/>
      <c r="F92" s="71"/>
      <c r="G92" s="201"/>
      <c r="H92" s="31"/>
      <c r="I92" s="60" t="s">
        <v>815</v>
      </c>
      <c r="J92" s="933" t="s">
        <v>1192</v>
      </c>
      <c r="K92" s="933"/>
      <c r="L92" s="933"/>
      <c r="M92" s="933"/>
      <c r="N92" s="933"/>
      <c r="O92" s="933"/>
      <c r="P92" s="933"/>
      <c r="Q92" s="933"/>
      <c r="R92" s="1000"/>
      <c r="S92" s="1000"/>
      <c r="T92" s="934"/>
      <c r="U92" s="934"/>
      <c r="V92" s="5" t="s">
        <v>269</v>
      </c>
      <c r="W92" s="934"/>
      <c r="X92" s="934"/>
      <c r="Y92" s="10" t="s">
        <v>173</v>
      </c>
      <c r="Z92" s="934"/>
      <c r="AA92" s="934"/>
      <c r="AB92" s="67" t="s">
        <v>271</v>
      </c>
      <c r="AC92" s="10" t="s">
        <v>221</v>
      </c>
      <c r="AD92" s="997"/>
      <c r="AE92" s="997"/>
      <c r="AF92" s="997"/>
      <c r="AG92" s="997"/>
      <c r="AH92" s="997"/>
      <c r="AI92" s="5" t="s">
        <v>216</v>
      </c>
      <c r="AJ92" s="21"/>
    </row>
    <row r="93" spans="1:36" ht="14.1" customHeight="1">
      <c r="A93" s="993"/>
      <c r="B93" s="927" t="s">
        <v>412</v>
      </c>
      <c r="C93" s="928"/>
      <c r="D93" s="928"/>
      <c r="E93" s="928"/>
      <c r="F93" s="928"/>
      <c r="G93" s="929"/>
      <c r="H93" s="77"/>
      <c r="I93" s="79" t="s">
        <v>17</v>
      </c>
      <c r="J93" s="78" t="s">
        <v>413</v>
      </c>
      <c r="K93" s="78"/>
      <c r="L93" s="78"/>
      <c r="M93" s="78"/>
      <c r="N93" s="79" t="s">
        <v>17</v>
      </c>
      <c r="O93" s="78" t="s">
        <v>415</v>
      </c>
      <c r="P93" s="78"/>
      <c r="Q93" s="78"/>
      <c r="R93" s="78"/>
      <c r="S93" s="78" t="s">
        <v>603</v>
      </c>
      <c r="T93" s="80"/>
      <c r="U93" s="923"/>
      <c r="V93" s="923"/>
      <c r="W93" s="923"/>
      <c r="X93" s="923"/>
      <c r="Y93" s="923"/>
      <c r="Z93" s="923"/>
      <c r="AA93" s="923"/>
      <c r="AB93" s="923"/>
      <c r="AC93" s="923"/>
      <c r="AD93" s="923"/>
      <c r="AE93" s="923"/>
      <c r="AF93" s="923"/>
      <c r="AG93" s="923"/>
      <c r="AH93" s="923"/>
      <c r="AI93" s="24"/>
      <c r="AJ93" s="81"/>
    </row>
    <row r="94" spans="1:36" ht="14.1" customHeight="1">
      <c r="A94" s="993"/>
      <c r="B94" s="930"/>
      <c r="C94" s="931"/>
      <c r="D94" s="931"/>
      <c r="E94" s="931"/>
      <c r="F94" s="931"/>
      <c r="G94" s="932"/>
      <c r="H94" s="82"/>
      <c r="I94" s="84" t="s">
        <v>17</v>
      </c>
      <c r="J94" s="83" t="s">
        <v>414</v>
      </c>
      <c r="K94" s="23"/>
      <c r="L94" s="83"/>
      <c r="M94" s="83"/>
      <c r="N94" s="84" t="s">
        <v>17</v>
      </c>
      <c r="O94" s="83" t="s">
        <v>416</v>
      </c>
      <c r="P94" s="83"/>
      <c r="Q94" s="83"/>
      <c r="R94" s="83"/>
      <c r="S94" s="83"/>
      <c r="T94" s="155"/>
      <c r="U94" s="924"/>
      <c r="V94" s="924"/>
      <c r="W94" s="924"/>
      <c r="X94" s="924"/>
      <c r="Y94" s="924"/>
      <c r="Z94" s="924"/>
      <c r="AA94" s="924"/>
      <c r="AB94" s="924"/>
      <c r="AC94" s="924"/>
      <c r="AD94" s="924"/>
      <c r="AE94" s="924"/>
      <c r="AF94" s="924"/>
      <c r="AG94" s="924"/>
      <c r="AH94" s="924"/>
      <c r="AI94" s="23"/>
      <c r="AJ94" s="85"/>
    </row>
    <row r="95" spans="1:36" ht="14.1" customHeight="1">
      <c r="A95" s="993"/>
      <c r="B95" s="927" t="s">
        <v>417</v>
      </c>
      <c r="C95" s="928"/>
      <c r="D95" s="928"/>
      <c r="E95" s="928"/>
      <c r="F95" s="928"/>
      <c r="G95" s="929"/>
      <c r="H95" s="31"/>
      <c r="I95" s="71" t="s">
        <v>418</v>
      </c>
      <c r="L95" s="10"/>
      <c r="M95" s="10"/>
      <c r="N95" s="10"/>
      <c r="O95" s="10"/>
      <c r="P95" s="203" t="s">
        <v>818</v>
      </c>
      <c r="Q95" s="925"/>
      <c r="R95" s="925"/>
      <c r="S95" s="925"/>
      <c r="T95" s="925"/>
      <c r="U95" s="925"/>
      <c r="V95" s="925"/>
      <c r="W95" s="925"/>
      <c r="X95" s="203" t="s">
        <v>819</v>
      </c>
      <c r="Y95" s="26"/>
      <c r="Z95" s="66" t="s">
        <v>820</v>
      </c>
      <c r="AA95" s="10"/>
      <c r="AB95" s="925"/>
      <c r="AC95" s="925"/>
      <c r="AD95" s="925"/>
      <c r="AE95" s="925"/>
      <c r="AF95" s="925"/>
      <c r="AG95" s="925"/>
      <c r="AH95" s="925"/>
      <c r="AI95" s="203" t="s">
        <v>819</v>
      </c>
      <c r="AJ95" s="21"/>
    </row>
    <row r="96" spans="1:36" ht="14.1" customHeight="1">
      <c r="A96" s="994"/>
      <c r="B96" s="973"/>
      <c r="C96" s="974"/>
      <c r="D96" s="974"/>
      <c r="E96" s="974"/>
      <c r="F96" s="974"/>
      <c r="G96" s="975"/>
      <c r="H96" s="68"/>
      <c r="I96" s="76" t="s">
        <v>419</v>
      </c>
      <c r="J96" s="65"/>
      <c r="K96" s="65"/>
      <c r="L96" s="65"/>
      <c r="M96" s="65"/>
      <c r="N96" s="65"/>
      <c r="O96" s="65"/>
      <c r="P96" s="204" t="s">
        <v>818</v>
      </c>
      <c r="Q96" s="926"/>
      <c r="R96" s="926"/>
      <c r="S96" s="926"/>
      <c r="T96" s="926"/>
      <c r="U96" s="926"/>
      <c r="V96" s="926"/>
      <c r="W96" s="926"/>
      <c r="X96" s="204" t="s">
        <v>819</v>
      </c>
      <c r="Y96" s="44"/>
      <c r="Z96" s="69" t="s">
        <v>820</v>
      </c>
      <c r="AA96" s="65"/>
      <c r="AB96" s="926"/>
      <c r="AC96" s="926"/>
      <c r="AD96" s="926"/>
      <c r="AE96" s="926"/>
      <c r="AF96" s="926"/>
      <c r="AG96" s="926"/>
      <c r="AH96" s="926"/>
      <c r="AI96" s="204" t="s">
        <v>819</v>
      </c>
      <c r="AJ96" s="19"/>
    </row>
    <row r="97" spans="1:36" ht="14.1" customHeight="1">
      <c r="A97" s="993">
        <v>3</v>
      </c>
      <c r="B97" s="70" t="s">
        <v>400</v>
      </c>
      <c r="C97" s="10"/>
      <c r="D97" s="10"/>
      <c r="E97" s="10"/>
      <c r="F97" s="10"/>
      <c r="G97" s="200"/>
      <c r="I97" s="60" t="s">
        <v>811</v>
      </c>
      <c r="J97" s="10" t="s">
        <v>68</v>
      </c>
      <c r="K97" s="10"/>
      <c r="L97" s="10"/>
      <c r="AJ97" s="21"/>
    </row>
    <row r="98" spans="1:36" ht="14.1" customHeight="1">
      <c r="A98" s="993"/>
      <c r="B98" s="919"/>
      <c r="C98" s="920"/>
      <c r="D98" s="920"/>
      <c r="E98" s="920"/>
      <c r="F98" s="920"/>
      <c r="G98" s="921"/>
      <c r="I98" s="60"/>
      <c r="J98" s="60" t="s">
        <v>17</v>
      </c>
      <c r="K98" s="10" t="s">
        <v>69</v>
      </c>
      <c r="L98" s="10"/>
      <c r="N98" s="60"/>
      <c r="O98" s="10"/>
      <c r="P98" s="10"/>
      <c r="AJ98" s="21"/>
    </row>
    <row r="99" spans="1:36" ht="14.1" customHeight="1">
      <c r="A99" s="993"/>
      <c r="B99" s="919"/>
      <c r="C99" s="920"/>
      <c r="D99" s="920"/>
      <c r="E99" s="920"/>
      <c r="F99" s="920"/>
      <c r="G99" s="921"/>
      <c r="I99" s="60"/>
      <c r="J99" s="60" t="s">
        <v>811</v>
      </c>
      <c r="K99" s="10" t="s">
        <v>809</v>
      </c>
      <c r="L99" s="10"/>
      <c r="M99" s="60" t="s">
        <v>811</v>
      </c>
      <c r="N99" s="10" t="s">
        <v>821</v>
      </c>
      <c r="O99" s="10"/>
      <c r="P99" s="10"/>
      <c r="Q99" s="60" t="s">
        <v>811</v>
      </c>
      <c r="R99" s="10" t="s">
        <v>822</v>
      </c>
      <c r="S99" s="10"/>
      <c r="T99" s="10"/>
      <c r="V99" s="60" t="s">
        <v>811</v>
      </c>
      <c r="W99" s="10" t="s">
        <v>823</v>
      </c>
      <c r="X99" s="10"/>
      <c r="Z99" s="60" t="s">
        <v>811</v>
      </c>
      <c r="AA99" s="5" t="s">
        <v>824</v>
      </c>
      <c r="AD99" s="995"/>
      <c r="AE99" s="995"/>
      <c r="AF99" s="995"/>
      <c r="AG99" s="995"/>
      <c r="AH99" s="995"/>
      <c r="AI99" s="10" t="s">
        <v>814</v>
      </c>
      <c r="AJ99" s="21"/>
    </row>
    <row r="100" spans="1:36" ht="14.1" customHeight="1">
      <c r="A100" s="993"/>
      <c r="B100" s="70" t="s">
        <v>401</v>
      </c>
      <c r="C100" s="10"/>
      <c r="D100" s="10"/>
      <c r="E100" s="10"/>
      <c r="F100" s="10"/>
      <c r="G100" s="200"/>
      <c r="I100" s="60"/>
      <c r="J100" s="60" t="s">
        <v>811</v>
      </c>
      <c r="K100" s="10" t="s">
        <v>70</v>
      </c>
      <c r="L100" s="10"/>
      <c r="R100" s="60"/>
      <c r="S100" s="10"/>
      <c r="T100" s="10"/>
      <c r="U100" s="10"/>
      <c r="V100" s="10"/>
      <c r="W100" s="10"/>
      <c r="X100" s="10"/>
      <c r="Y100" s="10"/>
      <c r="Z100" s="10"/>
      <c r="AA100" s="10"/>
      <c r="AB100" s="10"/>
      <c r="AG100" s="60"/>
      <c r="AH100" s="10"/>
      <c r="AI100" s="10"/>
      <c r="AJ100" s="21"/>
    </row>
    <row r="101" spans="1:36" ht="14.1" customHeight="1">
      <c r="A101" s="993"/>
      <c r="B101" s="998"/>
      <c r="C101" s="997"/>
      <c r="D101" s="997"/>
      <c r="E101" s="997"/>
      <c r="F101" s="997"/>
      <c r="G101" s="999"/>
      <c r="I101" s="10"/>
      <c r="J101" s="60" t="s">
        <v>811</v>
      </c>
      <c r="K101" s="10" t="s">
        <v>403</v>
      </c>
      <c r="L101" s="10"/>
      <c r="M101" s="10"/>
      <c r="N101" s="10"/>
      <c r="O101" s="10"/>
      <c r="P101" s="10"/>
      <c r="Q101" s="66"/>
      <c r="R101" s="996"/>
      <c r="S101" s="996"/>
      <c r="T101" s="934"/>
      <c r="U101" s="934"/>
      <c r="V101" s="5" t="s">
        <v>269</v>
      </c>
      <c r="W101" s="934"/>
      <c r="X101" s="934"/>
      <c r="Y101" s="10" t="s">
        <v>173</v>
      </c>
      <c r="Z101" s="934"/>
      <c r="AA101" s="934"/>
      <c r="AB101" s="67" t="s">
        <v>271</v>
      </c>
      <c r="AC101" s="10" t="s">
        <v>221</v>
      </c>
      <c r="AD101" s="997"/>
      <c r="AE101" s="997"/>
      <c r="AF101" s="997"/>
      <c r="AG101" s="997"/>
      <c r="AH101" s="997"/>
      <c r="AI101" s="5" t="s">
        <v>216</v>
      </c>
      <c r="AJ101" s="21"/>
    </row>
    <row r="102" spans="1:36" ht="14.1" customHeight="1">
      <c r="A102" s="993"/>
      <c r="B102" s="70" t="s">
        <v>402</v>
      </c>
      <c r="C102" s="10"/>
      <c r="D102" s="10"/>
      <c r="E102" s="10"/>
      <c r="F102" s="10"/>
      <c r="G102" s="200"/>
      <c r="I102" s="10"/>
      <c r="J102" s="60" t="s">
        <v>811</v>
      </c>
      <c r="K102" s="10" t="s">
        <v>404</v>
      </c>
      <c r="L102" s="10"/>
      <c r="M102" s="10"/>
      <c r="N102" s="10"/>
      <c r="O102" s="10"/>
      <c r="P102" s="10"/>
      <c r="Q102" s="66"/>
      <c r="R102" s="996"/>
      <c r="S102" s="996"/>
      <c r="T102" s="934"/>
      <c r="U102" s="934"/>
      <c r="V102" s="5" t="s">
        <v>269</v>
      </c>
      <c r="W102" s="934"/>
      <c r="X102" s="934"/>
      <c r="Y102" s="10" t="s">
        <v>173</v>
      </c>
      <c r="Z102" s="934"/>
      <c r="AA102" s="934"/>
      <c r="AB102" s="67" t="s">
        <v>271</v>
      </c>
      <c r="AC102" s="10" t="s">
        <v>221</v>
      </c>
      <c r="AD102" s="997"/>
      <c r="AE102" s="997"/>
      <c r="AF102" s="997"/>
      <c r="AG102" s="997"/>
      <c r="AH102" s="997"/>
      <c r="AI102" s="5" t="s">
        <v>216</v>
      </c>
      <c r="AJ102" s="21"/>
    </row>
    <row r="103" spans="1:36" ht="14.1" customHeight="1">
      <c r="A103" s="993"/>
      <c r="B103" s="70" t="s">
        <v>812</v>
      </c>
      <c r="C103" s="922"/>
      <c r="D103" s="922"/>
      <c r="E103" s="922"/>
      <c r="F103" s="32" t="s">
        <v>813</v>
      </c>
      <c r="G103" s="201" t="s">
        <v>814</v>
      </c>
      <c r="H103" s="31"/>
      <c r="I103" s="60" t="s">
        <v>17</v>
      </c>
      <c r="J103" s="10" t="s">
        <v>405</v>
      </c>
      <c r="K103" s="10"/>
      <c r="L103" s="10"/>
      <c r="N103" s="60" t="s">
        <v>811</v>
      </c>
      <c r="O103" s="10" t="s">
        <v>71</v>
      </c>
      <c r="P103" s="10"/>
      <c r="Q103" s="10"/>
      <c r="S103" s="60" t="s">
        <v>811</v>
      </c>
      <c r="T103" s="10" t="s">
        <v>72</v>
      </c>
      <c r="U103" s="10"/>
      <c r="V103" s="10"/>
      <c r="W103" s="60" t="s">
        <v>811</v>
      </c>
      <c r="X103" s="10" t="s">
        <v>73</v>
      </c>
      <c r="Y103" s="10"/>
      <c r="AA103" s="60" t="s">
        <v>815</v>
      </c>
      <c r="AB103" s="10" t="s">
        <v>816</v>
      </c>
      <c r="AC103" s="10"/>
      <c r="AE103" s="920"/>
      <c r="AF103" s="920"/>
      <c r="AG103" s="920"/>
      <c r="AH103" s="920"/>
      <c r="AI103" s="22" t="s">
        <v>817</v>
      </c>
      <c r="AJ103" s="21"/>
    </row>
    <row r="104" spans="1:36" ht="14.1" customHeight="1">
      <c r="A104" s="993"/>
      <c r="B104" s="70"/>
      <c r="C104" s="345" t="s">
        <v>1070</v>
      </c>
      <c r="D104" s="202"/>
      <c r="E104" s="202"/>
      <c r="F104" s="71"/>
      <c r="G104" s="201"/>
      <c r="H104" s="31"/>
      <c r="I104" s="60" t="s">
        <v>815</v>
      </c>
      <c r="J104" s="933" t="s">
        <v>1192</v>
      </c>
      <c r="K104" s="933"/>
      <c r="L104" s="933"/>
      <c r="M104" s="933"/>
      <c r="N104" s="933"/>
      <c r="O104" s="933"/>
      <c r="P104" s="933"/>
      <c r="Q104" s="933"/>
      <c r="R104" s="1000"/>
      <c r="S104" s="1000"/>
      <c r="T104" s="934"/>
      <c r="U104" s="934"/>
      <c r="V104" s="5" t="s">
        <v>269</v>
      </c>
      <c r="W104" s="934"/>
      <c r="X104" s="934"/>
      <c r="Y104" s="10" t="s">
        <v>173</v>
      </c>
      <c r="Z104" s="934"/>
      <c r="AA104" s="934"/>
      <c r="AB104" s="67" t="s">
        <v>271</v>
      </c>
      <c r="AC104" s="10" t="s">
        <v>221</v>
      </c>
      <c r="AD104" s="997"/>
      <c r="AE104" s="997"/>
      <c r="AF104" s="997"/>
      <c r="AG104" s="997"/>
      <c r="AH104" s="997"/>
      <c r="AI104" s="5" t="s">
        <v>216</v>
      </c>
      <c r="AJ104" s="21"/>
    </row>
    <row r="105" spans="1:36" ht="14.1" customHeight="1">
      <c r="A105" s="993"/>
      <c r="B105" s="927" t="s">
        <v>412</v>
      </c>
      <c r="C105" s="928"/>
      <c r="D105" s="928"/>
      <c r="E105" s="928"/>
      <c r="F105" s="928"/>
      <c r="G105" s="929"/>
      <c r="H105" s="77"/>
      <c r="I105" s="79" t="s">
        <v>17</v>
      </c>
      <c r="J105" s="78" t="s">
        <v>413</v>
      </c>
      <c r="K105" s="78"/>
      <c r="L105" s="78"/>
      <c r="M105" s="78"/>
      <c r="N105" s="79" t="s">
        <v>17</v>
      </c>
      <c r="O105" s="78" t="s">
        <v>415</v>
      </c>
      <c r="P105" s="78"/>
      <c r="Q105" s="78"/>
      <c r="R105" s="78"/>
      <c r="S105" s="78" t="s">
        <v>603</v>
      </c>
      <c r="T105" s="80"/>
      <c r="U105" s="923"/>
      <c r="V105" s="923"/>
      <c r="W105" s="923"/>
      <c r="X105" s="923"/>
      <c r="Y105" s="923"/>
      <c r="Z105" s="923"/>
      <c r="AA105" s="923"/>
      <c r="AB105" s="923"/>
      <c r="AC105" s="923"/>
      <c r="AD105" s="923"/>
      <c r="AE105" s="923"/>
      <c r="AF105" s="923"/>
      <c r="AG105" s="923"/>
      <c r="AH105" s="923"/>
      <c r="AI105" s="24"/>
      <c r="AJ105" s="81"/>
    </row>
    <row r="106" spans="1:36" ht="14.1" customHeight="1">
      <c r="A106" s="993"/>
      <c r="B106" s="930"/>
      <c r="C106" s="931"/>
      <c r="D106" s="931"/>
      <c r="E106" s="931"/>
      <c r="F106" s="931"/>
      <c r="G106" s="932"/>
      <c r="H106" s="82"/>
      <c r="I106" s="84" t="s">
        <v>17</v>
      </c>
      <c r="J106" s="83" t="s">
        <v>414</v>
      </c>
      <c r="K106" s="23"/>
      <c r="L106" s="83"/>
      <c r="M106" s="83"/>
      <c r="N106" s="84" t="s">
        <v>17</v>
      </c>
      <c r="O106" s="83" t="s">
        <v>416</v>
      </c>
      <c r="P106" s="83"/>
      <c r="Q106" s="83"/>
      <c r="R106" s="83"/>
      <c r="S106" s="83"/>
      <c r="T106" s="155"/>
      <c r="U106" s="924"/>
      <c r="V106" s="924"/>
      <c r="W106" s="924"/>
      <c r="X106" s="924"/>
      <c r="Y106" s="924"/>
      <c r="Z106" s="924"/>
      <c r="AA106" s="924"/>
      <c r="AB106" s="924"/>
      <c r="AC106" s="924"/>
      <c r="AD106" s="924"/>
      <c r="AE106" s="924"/>
      <c r="AF106" s="924"/>
      <c r="AG106" s="924"/>
      <c r="AH106" s="924"/>
      <c r="AI106" s="23"/>
      <c r="AJ106" s="85"/>
    </row>
    <row r="107" spans="1:36" ht="14.1" customHeight="1">
      <c r="A107" s="993"/>
      <c r="B107" s="927" t="s">
        <v>417</v>
      </c>
      <c r="C107" s="928"/>
      <c r="D107" s="928"/>
      <c r="E107" s="928"/>
      <c r="F107" s="928"/>
      <c r="G107" s="929"/>
      <c r="H107" s="31"/>
      <c r="I107" s="71" t="s">
        <v>418</v>
      </c>
      <c r="L107" s="10"/>
      <c r="M107" s="10"/>
      <c r="N107" s="10"/>
      <c r="O107" s="10"/>
      <c r="P107" s="203" t="s">
        <v>818</v>
      </c>
      <c r="Q107" s="925"/>
      <c r="R107" s="925"/>
      <c r="S107" s="925"/>
      <c r="T107" s="925"/>
      <c r="U107" s="925"/>
      <c r="V107" s="925"/>
      <c r="W107" s="925"/>
      <c r="X107" s="203" t="s">
        <v>819</v>
      </c>
      <c r="Y107" s="26"/>
      <c r="Z107" s="66" t="s">
        <v>820</v>
      </c>
      <c r="AA107" s="10"/>
      <c r="AB107" s="925"/>
      <c r="AC107" s="925"/>
      <c r="AD107" s="925"/>
      <c r="AE107" s="925"/>
      <c r="AF107" s="925"/>
      <c r="AG107" s="925"/>
      <c r="AH107" s="925"/>
      <c r="AI107" s="203" t="s">
        <v>819</v>
      </c>
      <c r="AJ107" s="21"/>
    </row>
    <row r="108" spans="1:36" ht="14.1" customHeight="1">
      <c r="A108" s="994"/>
      <c r="B108" s="973"/>
      <c r="C108" s="974"/>
      <c r="D108" s="974"/>
      <c r="E108" s="974"/>
      <c r="F108" s="974"/>
      <c r="G108" s="975"/>
      <c r="H108" s="68"/>
      <c r="I108" s="76" t="s">
        <v>419</v>
      </c>
      <c r="J108" s="65"/>
      <c r="K108" s="65"/>
      <c r="L108" s="65"/>
      <c r="M108" s="65"/>
      <c r="N108" s="65"/>
      <c r="O108" s="65"/>
      <c r="P108" s="204" t="s">
        <v>818</v>
      </c>
      <c r="Q108" s="926"/>
      <c r="R108" s="926"/>
      <c r="S108" s="926"/>
      <c r="T108" s="926"/>
      <c r="U108" s="926"/>
      <c r="V108" s="926"/>
      <c r="W108" s="926"/>
      <c r="X108" s="204" t="s">
        <v>819</v>
      </c>
      <c r="Y108" s="44"/>
      <c r="Z108" s="69" t="s">
        <v>820</v>
      </c>
      <c r="AA108" s="65"/>
      <c r="AB108" s="926"/>
      <c r="AC108" s="926"/>
      <c r="AD108" s="926"/>
      <c r="AE108" s="926"/>
      <c r="AF108" s="926"/>
      <c r="AG108" s="926"/>
      <c r="AH108" s="926"/>
      <c r="AI108" s="204" t="s">
        <v>819</v>
      </c>
      <c r="AJ108" s="19"/>
    </row>
    <row r="109" spans="1:36" s="9" customFormat="1" ht="13.5" customHeight="1">
      <c r="A109" s="992">
        <v>4</v>
      </c>
      <c r="B109" s="70" t="s">
        <v>400</v>
      </c>
      <c r="C109" s="10"/>
      <c r="D109" s="10"/>
      <c r="E109" s="10"/>
      <c r="F109" s="10"/>
      <c r="G109" s="200"/>
      <c r="H109" s="5"/>
      <c r="I109" s="60" t="s">
        <v>811</v>
      </c>
      <c r="J109" s="10" t="s">
        <v>68</v>
      </c>
      <c r="K109" s="10"/>
      <c r="L109" s="10"/>
      <c r="M109" s="5"/>
      <c r="N109" s="5"/>
      <c r="O109" s="5"/>
      <c r="P109" s="5"/>
      <c r="Q109" s="5"/>
      <c r="R109" s="5"/>
      <c r="S109" s="5"/>
      <c r="T109" s="5"/>
      <c r="U109" s="5"/>
      <c r="V109" s="5"/>
      <c r="W109" s="5"/>
      <c r="X109" s="5"/>
      <c r="Y109" s="5"/>
      <c r="Z109" s="5"/>
      <c r="AA109" s="5"/>
      <c r="AB109" s="5"/>
      <c r="AC109" s="5"/>
      <c r="AD109" s="5"/>
      <c r="AE109" s="5"/>
      <c r="AF109" s="5"/>
      <c r="AG109" s="5"/>
      <c r="AH109" s="5"/>
      <c r="AI109" s="5"/>
      <c r="AJ109" s="21"/>
    </row>
    <row r="110" spans="1:36" ht="14.1" customHeight="1">
      <c r="A110" s="993"/>
      <c r="B110" s="919"/>
      <c r="C110" s="920"/>
      <c r="D110" s="920"/>
      <c r="E110" s="920"/>
      <c r="F110" s="920"/>
      <c r="G110" s="921"/>
      <c r="I110" s="60"/>
      <c r="J110" s="60" t="s">
        <v>17</v>
      </c>
      <c r="K110" s="10" t="s">
        <v>69</v>
      </c>
      <c r="L110" s="10"/>
      <c r="N110" s="60"/>
      <c r="O110" s="10"/>
      <c r="P110" s="10"/>
      <c r="AJ110" s="21"/>
    </row>
    <row r="111" spans="1:36" ht="14.1" customHeight="1">
      <c r="A111" s="993"/>
      <c r="B111" s="919"/>
      <c r="C111" s="920"/>
      <c r="D111" s="920"/>
      <c r="E111" s="920"/>
      <c r="F111" s="920"/>
      <c r="G111" s="921"/>
      <c r="I111" s="60"/>
      <c r="J111" s="60" t="s">
        <v>811</v>
      </c>
      <c r="K111" s="10" t="s">
        <v>809</v>
      </c>
      <c r="L111" s="10"/>
      <c r="M111" s="60" t="s">
        <v>811</v>
      </c>
      <c r="N111" s="10" t="s">
        <v>821</v>
      </c>
      <c r="O111" s="10"/>
      <c r="P111" s="10"/>
      <c r="Q111" s="60" t="s">
        <v>811</v>
      </c>
      <c r="R111" s="10" t="s">
        <v>822</v>
      </c>
      <c r="S111" s="10"/>
      <c r="T111" s="10"/>
      <c r="V111" s="60" t="s">
        <v>811</v>
      </c>
      <c r="W111" s="10" t="s">
        <v>823</v>
      </c>
      <c r="X111" s="10"/>
      <c r="Z111" s="60" t="s">
        <v>811</v>
      </c>
      <c r="AA111" s="5" t="s">
        <v>824</v>
      </c>
      <c r="AD111" s="995"/>
      <c r="AE111" s="995"/>
      <c r="AF111" s="995"/>
      <c r="AG111" s="995"/>
      <c r="AH111" s="995"/>
      <c r="AI111" s="10" t="s">
        <v>814</v>
      </c>
      <c r="AJ111" s="21"/>
    </row>
    <row r="112" spans="1:36" ht="14.1" customHeight="1">
      <c r="A112" s="993"/>
      <c r="B112" s="70" t="s">
        <v>401</v>
      </c>
      <c r="C112" s="10"/>
      <c r="D112" s="10"/>
      <c r="E112" s="10"/>
      <c r="F112" s="10"/>
      <c r="G112" s="200"/>
      <c r="I112" s="60"/>
      <c r="J112" s="60" t="s">
        <v>811</v>
      </c>
      <c r="K112" s="10" t="s">
        <v>70</v>
      </c>
      <c r="L112" s="10"/>
      <c r="R112" s="60"/>
      <c r="S112" s="10"/>
      <c r="T112" s="10"/>
      <c r="U112" s="10"/>
      <c r="V112" s="10"/>
      <c r="W112" s="10"/>
      <c r="X112" s="10"/>
      <c r="Y112" s="10"/>
      <c r="Z112" s="10"/>
      <c r="AA112" s="10"/>
      <c r="AB112" s="10"/>
      <c r="AG112" s="60"/>
      <c r="AH112" s="10"/>
      <c r="AI112" s="10"/>
      <c r="AJ112" s="21"/>
    </row>
    <row r="113" spans="1:36" ht="14.1" customHeight="1">
      <c r="A113" s="993"/>
      <c r="B113" s="998"/>
      <c r="C113" s="997"/>
      <c r="D113" s="997"/>
      <c r="E113" s="997"/>
      <c r="F113" s="997"/>
      <c r="G113" s="999"/>
      <c r="I113" s="10"/>
      <c r="J113" s="60" t="s">
        <v>811</v>
      </c>
      <c r="K113" s="10" t="s">
        <v>403</v>
      </c>
      <c r="L113" s="10"/>
      <c r="M113" s="10"/>
      <c r="N113" s="10"/>
      <c r="O113" s="10"/>
      <c r="P113" s="10"/>
      <c r="Q113" s="66"/>
      <c r="R113" s="996"/>
      <c r="S113" s="996"/>
      <c r="T113" s="934"/>
      <c r="U113" s="934"/>
      <c r="V113" s="5" t="s">
        <v>269</v>
      </c>
      <c r="W113" s="934"/>
      <c r="X113" s="934"/>
      <c r="Y113" s="10" t="s">
        <v>173</v>
      </c>
      <c r="Z113" s="934"/>
      <c r="AA113" s="934"/>
      <c r="AB113" s="67" t="s">
        <v>271</v>
      </c>
      <c r="AC113" s="10" t="s">
        <v>221</v>
      </c>
      <c r="AD113" s="997"/>
      <c r="AE113" s="997"/>
      <c r="AF113" s="997"/>
      <c r="AG113" s="997"/>
      <c r="AH113" s="997"/>
      <c r="AI113" s="5" t="s">
        <v>216</v>
      </c>
      <c r="AJ113" s="21"/>
    </row>
    <row r="114" spans="1:36" ht="14.1" customHeight="1">
      <c r="A114" s="993"/>
      <c r="B114" s="70" t="s">
        <v>402</v>
      </c>
      <c r="C114" s="10"/>
      <c r="D114" s="10"/>
      <c r="E114" s="10"/>
      <c r="F114" s="10"/>
      <c r="G114" s="200"/>
      <c r="I114" s="10"/>
      <c r="J114" s="60" t="s">
        <v>811</v>
      </c>
      <c r="K114" s="10" t="s">
        <v>404</v>
      </c>
      <c r="L114" s="10"/>
      <c r="M114" s="10"/>
      <c r="N114" s="10"/>
      <c r="O114" s="10"/>
      <c r="P114" s="10"/>
      <c r="Q114" s="66"/>
      <c r="R114" s="996"/>
      <c r="S114" s="996"/>
      <c r="T114" s="934"/>
      <c r="U114" s="934"/>
      <c r="V114" s="5" t="s">
        <v>269</v>
      </c>
      <c r="W114" s="934"/>
      <c r="X114" s="934"/>
      <c r="Y114" s="10" t="s">
        <v>173</v>
      </c>
      <c r="Z114" s="934"/>
      <c r="AA114" s="934"/>
      <c r="AB114" s="67" t="s">
        <v>271</v>
      </c>
      <c r="AC114" s="10" t="s">
        <v>221</v>
      </c>
      <c r="AD114" s="997"/>
      <c r="AE114" s="997"/>
      <c r="AF114" s="997"/>
      <c r="AG114" s="997"/>
      <c r="AH114" s="997"/>
      <c r="AI114" s="5" t="s">
        <v>216</v>
      </c>
      <c r="AJ114" s="21"/>
    </row>
    <row r="115" spans="1:36" ht="14.1" customHeight="1">
      <c r="A115" s="993"/>
      <c r="B115" s="70" t="s">
        <v>812</v>
      </c>
      <c r="C115" s="922"/>
      <c r="D115" s="922"/>
      <c r="E115" s="922"/>
      <c r="F115" s="32" t="s">
        <v>813</v>
      </c>
      <c r="G115" s="201" t="s">
        <v>814</v>
      </c>
      <c r="H115" s="31"/>
      <c r="I115" s="60" t="s">
        <v>17</v>
      </c>
      <c r="J115" s="10" t="s">
        <v>405</v>
      </c>
      <c r="K115" s="10"/>
      <c r="L115" s="10"/>
      <c r="N115" s="60" t="s">
        <v>811</v>
      </c>
      <c r="O115" s="10" t="s">
        <v>71</v>
      </c>
      <c r="P115" s="10"/>
      <c r="Q115" s="10"/>
      <c r="S115" s="60" t="s">
        <v>811</v>
      </c>
      <c r="T115" s="10" t="s">
        <v>72</v>
      </c>
      <c r="U115" s="10"/>
      <c r="V115" s="10"/>
      <c r="W115" s="60" t="s">
        <v>811</v>
      </c>
      <c r="X115" s="10" t="s">
        <v>73</v>
      </c>
      <c r="Y115" s="10"/>
      <c r="AA115" s="60" t="s">
        <v>815</v>
      </c>
      <c r="AB115" s="10" t="s">
        <v>816</v>
      </c>
      <c r="AC115" s="10"/>
      <c r="AE115" s="920"/>
      <c r="AF115" s="920"/>
      <c r="AG115" s="920"/>
      <c r="AH115" s="920"/>
      <c r="AI115" s="22" t="s">
        <v>817</v>
      </c>
      <c r="AJ115" s="21"/>
    </row>
    <row r="116" spans="1:36" ht="14.1" customHeight="1">
      <c r="A116" s="993"/>
      <c r="B116" s="70"/>
      <c r="C116" s="345" t="s">
        <v>1070</v>
      </c>
      <c r="D116" s="202"/>
      <c r="E116" s="202"/>
      <c r="F116" s="71"/>
      <c r="G116" s="201"/>
      <c r="H116" s="31"/>
      <c r="I116" s="60" t="s">
        <v>815</v>
      </c>
      <c r="J116" s="933" t="s">
        <v>1192</v>
      </c>
      <c r="K116" s="933"/>
      <c r="L116" s="933"/>
      <c r="M116" s="933"/>
      <c r="N116" s="933"/>
      <c r="O116" s="933"/>
      <c r="P116" s="933"/>
      <c r="Q116" s="933"/>
      <c r="R116" s="1000"/>
      <c r="S116" s="1000"/>
      <c r="T116" s="934"/>
      <c r="U116" s="934"/>
      <c r="V116" s="5" t="s">
        <v>269</v>
      </c>
      <c r="W116" s="934"/>
      <c r="X116" s="934"/>
      <c r="Y116" s="10" t="s">
        <v>173</v>
      </c>
      <c r="Z116" s="934"/>
      <c r="AA116" s="934"/>
      <c r="AB116" s="67" t="s">
        <v>271</v>
      </c>
      <c r="AC116" s="10" t="s">
        <v>221</v>
      </c>
      <c r="AD116" s="997"/>
      <c r="AE116" s="997"/>
      <c r="AF116" s="997"/>
      <c r="AG116" s="997"/>
      <c r="AH116" s="997"/>
      <c r="AI116" s="5" t="s">
        <v>216</v>
      </c>
      <c r="AJ116" s="21"/>
    </row>
    <row r="117" spans="1:36" ht="14.1" customHeight="1">
      <c r="A117" s="993"/>
      <c r="B117" s="927" t="s">
        <v>412</v>
      </c>
      <c r="C117" s="928"/>
      <c r="D117" s="928"/>
      <c r="E117" s="928"/>
      <c r="F117" s="928"/>
      <c r="G117" s="929"/>
      <c r="H117" s="77"/>
      <c r="I117" s="79" t="s">
        <v>17</v>
      </c>
      <c r="J117" s="78" t="s">
        <v>413</v>
      </c>
      <c r="K117" s="78"/>
      <c r="L117" s="78"/>
      <c r="M117" s="78"/>
      <c r="N117" s="79" t="s">
        <v>17</v>
      </c>
      <c r="O117" s="78" t="s">
        <v>415</v>
      </c>
      <c r="P117" s="78"/>
      <c r="Q117" s="78"/>
      <c r="R117" s="78"/>
      <c r="S117" s="78" t="s">
        <v>603</v>
      </c>
      <c r="T117" s="80"/>
      <c r="U117" s="923"/>
      <c r="V117" s="923"/>
      <c r="W117" s="923"/>
      <c r="X117" s="923"/>
      <c r="Y117" s="923"/>
      <c r="Z117" s="923"/>
      <c r="AA117" s="923"/>
      <c r="AB117" s="923"/>
      <c r="AC117" s="923"/>
      <c r="AD117" s="923"/>
      <c r="AE117" s="923"/>
      <c r="AF117" s="923"/>
      <c r="AG117" s="923"/>
      <c r="AH117" s="923"/>
      <c r="AI117" s="24"/>
      <c r="AJ117" s="81"/>
    </row>
    <row r="118" spans="1:36" ht="14.1" customHeight="1">
      <c r="A118" s="993"/>
      <c r="B118" s="930"/>
      <c r="C118" s="931"/>
      <c r="D118" s="931"/>
      <c r="E118" s="931"/>
      <c r="F118" s="931"/>
      <c r="G118" s="932"/>
      <c r="H118" s="82"/>
      <c r="I118" s="84" t="s">
        <v>17</v>
      </c>
      <c r="J118" s="83" t="s">
        <v>414</v>
      </c>
      <c r="K118" s="23"/>
      <c r="L118" s="83"/>
      <c r="M118" s="83"/>
      <c r="N118" s="84" t="s">
        <v>17</v>
      </c>
      <c r="O118" s="83" t="s">
        <v>416</v>
      </c>
      <c r="P118" s="83"/>
      <c r="Q118" s="83"/>
      <c r="R118" s="83"/>
      <c r="S118" s="83"/>
      <c r="T118" s="155"/>
      <c r="U118" s="924"/>
      <c r="V118" s="924"/>
      <c r="W118" s="924"/>
      <c r="X118" s="924"/>
      <c r="Y118" s="924"/>
      <c r="Z118" s="924"/>
      <c r="AA118" s="924"/>
      <c r="AB118" s="924"/>
      <c r="AC118" s="924"/>
      <c r="AD118" s="924"/>
      <c r="AE118" s="924"/>
      <c r="AF118" s="924"/>
      <c r="AG118" s="924"/>
      <c r="AH118" s="924"/>
      <c r="AI118" s="23"/>
      <c r="AJ118" s="85"/>
    </row>
    <row r="119" spans="1:36" ht="14.1" customHeight="1">
      <c r="A119" s="993"/>
      <c r="B119" s="927" t="s">
        <v>417</v>
      </c>
      <c r="C119" s="928"/>
      <c r="D119" s="928"/>
      <c r="E119" s="928"/>
      <c r="F119" s="928"/>
      <c r="G119" s="929"/>
      <c r="H119" s="31"/>
      <c r="I119" s="71" t="s">
        <v>418</v>
      </c>
      <c r="L119" s="10"/>
      <c r="M119" s="10"/>
      <c r="N119" s="10"/>
      <c r="O119" s="10"/>
      <c r="P119" s="203" t="s">
        <v>818</v>
      </c>
      <c r="Q119" s="925"/>
      <c r="R119" s="925"/>
      <c r="S119" s="925"/>
      <c r="T119" s="925"/>
      <c r="U119" s="925"/>
      <c r="V119" s="925"/>
      <c r="W119" s="925"/>
      <c r="X119" s="203" t="s">
        <v>819</v>
      </c>
      <c r="Y119" s="26"/>
      <c r="Z119" s="66" t="s">
        <v>820</v>
      </c>
      <c r="AA119" s="10"/>
      <c r="AB119" s="925"/>
      <c r="AC119" s="925"/>
      <c r="AD119" s="925"/>
      <c r="AE119" s="925"/>
      <c r="AF119" s="925"/>
      <c r="AG119" s="925"/>
      <c r="AH119" s="925"/>
      <c r="AI119" s="203" t="s">
        <v>819</v>
      </c>
      <c r="AJ119" s="21"/>
    </row>
    <row r="120" spans="1:36" ht="14.1" customHeight="1">
      <c r="A120" s="994"/>
      <c r="B120" s="973"/>
      <c r="C120" s="974"/>
      <c r="D120" s="974"/>
      <c r="E120" s="974"/>
      <c r="F120" s="974"/>
      <c r="G120" s="975"/>
      <c r="H120" s="68"/>
      <c r="I120" s="76" t="s">
        <v>419</v>
      </c>
      <c r="J120" s="65"/>
      <c r="K120" s="65"/>
      <c r="L120" s="65"/>
      <c r="M120" s="65"/>
      <c r="N120" s="65"/>
      <c r="O120" s="65"/>
      <c r="P120" s="204" t="s">
        <v>818</v>
      </c>
      <c r="Q120" s="926"/>
      <c r="R120" s="926"/>
      <c r="S120" s="926"/>
      <c r="T120" s="926"/>
      <c r="U120" s="926"/>
      <c r="V120" s="926"/>
      <c r="W120" s="926"/>
      <c r="X120" s="204" t="s">
        <v>819</v>
      </c>
      <c r="Y120" s="44"/>
      <c r="Z120" s="69" t="s">
        <v>820</v>
      </c>
      <c r="AA120" s="65"/>
      <c r="AB120" s="926"/>
      <c r="AC120" s="926"/>
      <c r="AD120" s="926"/>
      <c r="AE120" s="926"/>
      <c r="AF120" s="926"/>
      <c r="AG120" s="926"/>
      <c r="AH120" s="926"/>
      <c r="AI120" s="204" t="s">
        <v>819</v>
      </c>
      <c r="AJ120" s="19"/>
    </row>
    <row r="121" spans="1:36" ht="14.1" customHeight="1">
      <c r="A121" s="22"/>
      <c r="B121" s="32"/>
      <c r="C121" s="32"/>
      <c r="D121" s="32"/>
      <c r="E121" s="32"/>
      <c r="F121" s="32"/>
      <c r="G121" s="32"/>
      <c r="H121" s="31"/>
      <c r="I121" s="71" t="s">
        <v>1191</v>
      </c>
      <c r="J121" s="10"/>
      <c r="K121" s="10"/>
      <c r="L121" s="10"/>
      <c r="M121" s="10"/>
      <c r="N121" s="10"/>
      <c r="O121" s="10"/>
      <c r="P121" s="205"/>
      <c r="Q121" s="206"/>
      <c r="R121" s="206"/>
      <c r="S121" s="206"/>
      <c r="T121" s="206"/>
      <c r="U121" s="206"/>
      <c r="V121" s="206"/>
      <c r="W121" s="206"/>
      <c r="X121" s="205"/>
      <c r="Y121" s="26"/>
      <c r="Z121" s="66"/>
      <c r="AA121" s="10"/>
      <c r="AB121" s="206"/>
      <c r="AC121" s="206"/>
      <c r="AD121" s="206"/>
      <c r="AE121" s="206"/>
      <c r="AF121" s="206"/>
      <c r="AG121" s="206"/>
      <c r="AH121" s="206"/>
      <c r="AI121" s="205"/>
    </row>
    <row r="122" spans="1:36" ht="7.2" customHeight="1">
      <c r="D122" s="28"/>
    </row>
    <row r="123" spans="1:36" ht="14.1" customHeight="1">
      <c r="A123" s="899" t="s">
        <v>422</v>
      </c>
      <c r="B123" s="900"/>
      <c r="C123" s="900"/>
      <c r="D123" s="900"/>
      <c r="E123" s="900"/>
      <c r="F123" s="900"/>
      <c r="G123" s="901"/>
      <c r="H123" s="86"/>
      <c r="I123" s="908"/>
      <c r="J123" s="908"/>
      <c r="K123" s="908"/>
      <c r="L123" s="908"/>
      <c r="M123" s="908"/>
      <c r="N123" s="908"/>
      <c r="O123" s="908"/>
      <c r="P123" s="908"/>
      <c r="Q123" s="908"/>
      <c r="R123" s="908"/>
      <c r="S123" s="908"/>
      <c r="T123" s="908"/>
      <c r="U123" s="908"/>
      <c r="V123" s="908"/>
      <c r="W123" s="908"/>
      <c r="X123" s="908"/>
      <c r="Y123" s="908"/>
      <c r="Z123" s="908"/>
      <c r="AA123" s="908"/>
      <c r="AB123" s="908"/>
      <c r="AC123" s="908"/>
      <c r="AD123" s="908"/>
      <c r="AE123" s="908"/>
      <c r="AF123" s="908"/>
      <c r="AG123" s="908"/>
      <c r="AH123" s="908"/>
      <c r="AI123" s="908"/>
      <c r="AJ123" s="72"/>
    </row>
    <row r="124" spans="1:36" ht="14.1" customHeight="1">
      <c r="A124" s="902"/>
      <c r="B124" s="903"/>
      <c r="C124" s="903"/>
      <c r="D124" s="903"/>
      <c r="E124" s="903"/>
      <c r="F124" s="903"/>
      <c r="G124" s="904"/>
      <c r="H124" s="87"/>
      <c r="I124" s="909"/>
      <c r="J124" s="909"/>
      <c r="K124" s="909"/>
      <c r="L124" s="909"/>
      <c r="M124" s="909"/>
      <c r="N124" s="909"/>
      <c r="O124" s="909"/>
      <c r="P124" s="909"/>
      <c r="Q124" s="909"/>
      <c r="R124" s="909"/>
      <c r="S124" s="909"/>
      <c r="T124" s="909"/>
      <c r="U124" s="909"/>
      <c r="V124" s="909"/>
      <c r="W124" s="909"/>
      <c r="X124" s="909"/>
      <c r="Y124" s="909"/>
      <c r="Z124" s="909"/>
      <c r="AA124" s="909"/>
      <c r="AB124" s="909"/>
      <c r="AC124" s="909"/>
      <c r="AD124" s="909"/>
      <c r="AE124" s="909"/>
      <c r="AF124" s="909"/>
      <c r="AG124" s="909"/>
      <c r="AH124" s="909"/>
      <c r="AI124" s="909"/>
      <c r="AJ124" s="74"/>
    </row>
    <row r="125" spans="1:36" ht="14.1" customHeight="1">
      <c r="A125" s="902"/>
      <c r="B125" s="903"/>
      <c r="C125" s="903"/>
      <c r="D125" s="903"/>
      <c r="E125" s="903"/>
      <c r="F125" s="903"/>
      <c r="G125" s="904"/>
      <c r="H125" s="87"/>
      <c r="I125" s="909"/>
      <c r="J125" s="909"/>
      <c r="K125" s="909"/>
      <c r="L125" s="909"/>
      <c r="M125" s="909"/>
      <c r="N125" s="909"/>
      <c r="O125" s="909"/>
      <c r="P125" s="909"/>
      <c r="Q125" s="909"/>
      <c r="R125" s="909"/>
      <c r="S125" s="909"/>
      <c r="T125" s="909"/>
      <c r="U125" s="909"/>
      <c r="V125" s="909"/>
      <c r="W125" s="909"/>
      <c r="X125" s="909"/>
      <c r="Y125" s="909"/>
      <c r="Z125" s="909"/>
      <c r="AA125" s="909"/>
      <c r="AB125" s="909"/>
      <c r="AC125" s="909"/>
      <c r="AD125" s="909"/>
      <c r="AE125" s="909"/>
      <c r="AF125" s="909"/>
      <c r="AG125" s="909"/>
      <c r="AH125" s="909"/>
      <c r="AI125" s="909"/>
      <c r="AJ125" s="74"/>
    </row>
    <row r="126" spans="1:36" ht="14.1" customHeight="1">
      <c r="A126" s="902"/>
      <c r="B126" s="903"/>
      <c r="C126" s="903"/>
      <c r="D126" s="903"/>
      <c r="E126" s="903"/>
      <c r="F126" s="903"/>
      <c r="G126" s="904"/>
      <c r="H126" s="87"/>
      <c r="I126" s="909"/>
      <c r="J126" s="909"/>
      <c r="K126" s="909"/>
      <c r="L126" s="909"/>
      <c r="M126" s="909"/>
      <c r="N126" s="909"/>
      <c r="O126" s="909"/>
      <c r="P126" s="909"/>
      <c r="Q126" s="909"/>
      <c r="R126" s="909"/>
      <c r="S126" s="909"/>
      <c r="T126" s="909"/>
      <c r="U126" s="909"/>
      <c r="V126" s="909"/>
      <c r="W126" s="909"/>
      <c r="X126" s="909"/>
      <c r="Y126" s="909"/>
      <c r="Z126" s="909"/>
      <c r="AA126" s="909"/>
      <c r="AB126" s="909"/>
      <c r="AC126" s="909"/>
      <c r="AD126" s="909"/>
      <c r="AE126" s="909"/>
      <c r="AF126" s="909"/>
      <c r="AG126" s="909"/>
      <c r="AH126" s="909"/>
      <c r="AI126" s="909"/>
      <c r="AJ126" s="74"/>
    </row>
    <row r="127" spans="1:36" ht="13.5" customHeight="1">
      <c r="A127" s="905"/>
      <c r="B127" s="906"/>
      <c r="C127" s="906"/>
      <c r="D127" s="906"/>
      <c r="E127" s="906"/>
      <c r="F127" s="906"/>
      <c r="G127" s="907"/>
      <c r="H127" s="17"/>
      <c r="I127" s="910"/>
      <c r="J127" s="910"/>
      <c r="K127" s="910"/>
      <c r="L127" s="910"/>
      <c r="M127" s="910"/>
      <c r="N127" s="910"/>
      <c r="O127" s="910"/>
      <c r="P127" s="910"/>
      <c r="Q127" s="910"/>
      <c r="R127" s="910"/>
      <c r="S127" s="910"/>
      <c r="T127" s="910"/>
      <c r="U127" s="910"/>
      <c r="V127" s="910"/>
      <c r="W127" s="910"/>
      <c r="X127" s="910"/>
      <c r="Y127" s="910"/>
      <c r="Z127" s="910"/>
      <c r="AA127" s="910"/>
      <c r="AB127" s="910"/>
      <c r="AC127" s="910"/>
      <c r="AD127" s="910"/>
      <c r="AE127" s="910"/>
      <c r="AF127" s="910"/>
      <c r="AG127" s="910"/>
      <c r="AH127" s="910"/>
      <c r="AI127" s="910"/>
      <c r="AJ127" s="19"/>
    </row>
    <row r="128" spans="1:36" ht="13.5" customHeight="1" thickBot="1"/>
    <row r="129" spans="1:40" ht="13.5" customHeight="1" thickTop="1">
      <c r="AK129" s="355"/>
      <c r="AL129" s="355"/>
    </row>
    <row r="130" spans="1:40" ht="13.5" customHeight="1"/>
    <row r="131" spans="1:40" ht="13.5" customHeight="1">
      <c r="A131" s="29" t="s">
        <v>1367</v>
      </c>
    </row>
    <row r="132" spans="1:40" ht="13.5" customHeight="1"/>
    <row r="133" spans="1:40" ht="13.5" customHeight="1">
      <c r="C133" s="10" t="s">
        <v>451</v>
      </c>
    </row>
    <row r="134" spans="1:40" ht="6.75" customHeight="1"/>
    <row r="135" spans="1:40" ht="13.5" customHeight="1">
      <c r="A135" s="14"/>
      <c r="B135" s="15"/>
      <c r="C135" s="15"/>
      <c r="D135" s="15"/>
      <c r="E135" s="62"/>
      <c r="F135" s="62"/>
      <c r="G135" s="62"/>
      <c r="H135" s="62"/>
      <c r="I135" s="62"/>
      <c r="J135" s="62"/>
      <c r="K135" s="62"/>
      <c r="L135" s="62"/>
      <c r="M135" s="15"/>
      <c r="N135" s="15"/>
      <c r="O135" s="15"/>
      <c r="P135" s="15"/>
      <c r="Q135" s="15"/>
      <c r="R135" s="15"/>
      <c r="S135" s="15"/>
      <c r="T135" s="15"/>
      <c r="U135" s="15"/>
      <c r="V135" s="15"/>
      <c r="W135" s="15"/>
      <c r="X135" s="62"/>
      <c r="Y135" s="15"/>
      <c r="Z135" s="62"/>
      <c r="AA135" s="62"/>
      <c r="AB135" s="62"/>
      <c r="AC135" s="62"/>
      <c r="AD135" s="62"/>
      <c r="AE135" s="62"/>
      <c r="AF135" s="62"/>
      <c r="AG135" s="62"/>
      <c r="AH135" s="62"/>
      <c r="AI135" s="62"/>
      <c r="AJ135" s="105"/>
    </row>
    <row r="136" spans="1:40" ht="13.5" customHeight="1">
      <c r="A136" s="70"/>
      <c r="B136" s="32" t="s">
        <v>17</v>
      </c>
      <c r="C136" s="10" t="s">
        <v>447</v>
      </c>
      <c r="D136" s="10"/>
      <c r="E136" s="73"/>
      <c r="F136" s="73"/>
      <c r="G136" s="73"/>
      <c r="H136" s="73"/>
      <c r="I136" s="73"/>
      <c r="J136" s="73"/>
      <c r="K136" s="73"/>
      <c r="L136" s="73"/>
      <c r="M136" s="32" t="s">
        <v>17</v>
      </c>
      <c r="N136" s="531" t="s">
        <v>448</v>
      </c>
      <c r="O136" s="73"/>
      <c r="P136" s="73"/>
      <c r="Q136" s="73"/>
      <c r="R136" s="73"/>
      <c r="X136" s="73"/>
      <c r="Y136" s="32" t="s">
        <v>17</v>
      </c>
      <c r="Z136" s="937"/>
      <c r="AA136" s="937"/>
      <c r="AB136" s="937"/>
      <c r="AC136" s="937"/>
      <c r="AD136" s="937"/>
      <c r="AE136" s="937"/>
      <c r="AF136" s="937"/>
      <c r="AG136" s="937"/>
      <c r="AH136" s="937"/>
      <c r="AI136" s="937"/>
      <c r="AJ136" s="74"/>
      <c r="AN136" s="104"/>
    </row>
    <row r="137" spans="1:40" ht="13.5" customHeight="1">
      <c r="A137" s="70"/>
      <c r="B137" s="73"/>
      <c r="C137" s="10"/>
      <c r="D137" s="73"/>
      <c r="E137" s="73"/>
      <c r="F137" s="73"/>
      <c r="G137" s="73"/>
      <c r="H137" s="73"/>
      <c r="I137" s="73"/>
      <c r="J137" s="73"/>
      <c r="K137" s="73"/>
      <c r="L137" s="73"/>
      <c r="N137" s="10"/>
      <c r="X137" s="73"/>
      <c r="Y137" s="73"/>
      <c r="Z137" s="103"/>
      <c r="AA137" s="103"/>
      <c r="AB137" s="103"/>
      <c r="AC137" s="103"/>
      <c r="AD137" s="103"/>
      <c r="AE137" s="103"/>
      <c r="AF137" s="103"/>
      <c r="AG137" s="103"/>
      <c r="AH137" s="103"/>
      <c r="AI137" s="103"/>
      <c r="AJ137" s="74"/>
      <c r="AN137" s="104"/>
    </row>
    <row r="138" spans="1:40" ht="13.5" customHeight="1">
      <c r="A138" s="70"/>
      <c r="B138" s="32" t="s">
        <v>17</v>
      </c>
      <c r="C138" s="531" t="s">
        <v>450</v>
      </c>
      <c r="D138" s="73"/>
      <c r="E138" s="73"/>
      <c r="F138" s="73"/>
      <c r="G138" s="73"/>
      <c r="H138" s="73"/>
      <c r="I138" s="73"/>
      <c r="J138" s="73"/>
      <c r="K138" s="73"/>
      <c r="L138" s="73"/>
      <c r="M138" s="32" t="s">
        <v>17</v>
      </c>
      <c r="N138" s="10" t="s">
        <v>449</v>
      </c>
      <c r="O138" s="10"/>
      <c r="P138" s="10"/>
      <c r="R138" s="10"/>
      <c r="S138" s="10"/>
      <c r="T138" s="10"/>
      <c r="U138" s="10"/>
      <c r="V138" s="10"/>
      <c r="W138" s="10"/>
      <c r="X138" s="73"/>
      <c r="Y138" s="32" t="s">
        <v>17</v>
      </c>
      <c r="Z138" s="937"/>
      <c r="AA138" s="937"/>
      <c r="AB138" s="937"/>
      <c r="AC138" s="937"/>
      <c r="AD138" s="937"/>
      <c r="AE138" s="937"/>
      <c r="AF138" s="937"/>
      <c r="AG138" s="937"/>
      <c r="AH138" s="937"/>
      <c r="AI138" s="937"/>
      <c r="AJ138" s="74"/>
      <c r="AN138" s="104"/>
    </row>
    <row r="139" spans="1:40" ht="13.5" customHeight="1">
      <c r="A139" s="70"/>
      <c r="B139" s="73"/>
      <c r="C139" s="10"/>
      <c r="D139" s="73"/>
      <c r="E139" s="73"/>
      <c r="F139" s="73"/>
      <c r="G139" s="73"/>
      <c r="H139" s="73"/>
      <c r="I139" s="73"/>
      <c r="J139" s="73"/>
      <c r="K139" s="73"/>
      <c r="L139" s="73"/>
      <c r="M139" s="73"/>
      <c r="N139" s="531"/>
      <c r="O139" s="73"/>
      <c r="P139" s="73"/>
      <c r="R139" s="73"/>
      <c r="S139" s="73"/>
      <c r="T139" s="73"/>
      <c r="U139" s="73"/>
      <c r="V139" s="73"/>
      <c r="W139" s="73"/>
      <c r="X139" s="73"/>
      <c r="Y139" s="73"/>
      <c r="Z139" s="103"/>
      <c r="AA139" s="103"/>
      <c r="AB139" s="103"/>
      <c r="AC139" s="103"/>
      <c r="AD139" s="103"/>
      <c r="AE139" s="103"/>
      <c r="AF139" s="103"/>
      <c r="AG139" s="103"/>
      <c r="AH139" s="103"/>
      <c r="AI139" s="103"/>
      <c r="AJ139" s="74"/>
      <c r="AN139" s="104"/>
    </row>
    <row r="140" spans="1:40" ht="13.5" customHeight="1">
      <c r="A140" s="70"/>
      <c r="B140" s="32" t="s">
        <v>17</v>
      </c>
      <c r="C140" s="10" t="s">
        <v>446</v>
      </c>
      <c r="D140" s="73"/>
      <c r="E140" s="73"/>
      <c r="F140" s="73"/>
      <c r="G140" s="73"/>
      <c r="H140" s="73"/>
      <c r="I140" s="73"/>
      <c r="J140" s="73"/>
      <c r="K140" s="73"/>
      <c r="L140" s="73"/>
      <c r="M140" s="32" t="s">
        <v>17</v>
      </c>
      <c r="N140" s="531" t="s">
        <v>444</v>
      </c>
      <c r="O140" s="73"/>
      <c r="P140" s="73"/>
      <c r="R140" s="73"/>
      <c r="S140" s="73"/>
      <c r="T140" s="73"/>
      <c r="U140" s="73"/>
      <c r="V140" s="73"/>
      <c r="W140" s="73"/>
      <c r="X140" s="73"/>
      <c r="Y140" s="32" t="s">
        <v>17</v>
      </c>
      <c r="Z140" s="937"/>
      <c r="AA140" s="937"/>
      <c r="AB140" s="937"/>
      <c r="AC140" s="937"/>
      <c r="AD140" s="937"/>
      <c r="AE140" s="937"/>
      <c r="AF140" s="937"/>
      <c r="AG140" s="937"/>
      <c r="AH140" s="937"/>
      <c r="AI140" s="937"/>
      <c r="AJ140" s="74"/>
      <c r="AN140" s="104"/>
    </row>
    <row r="141" spans="1:40" ht="13.5" customHeight="1">
      <c r="A141" s="70"/>
      <c r="B141" s="73"/>
      <c r="C141" s="531"/>
      <c r="D141" s="73"/>
      <c r="E141" s="73"/>
      <c r="F141" s="73"/>
      <c r="G141" s="73"/>
      <c r="H141" s="73"/>
      <c r="I141" s="73"/>
      <c r="J141" s="73"/>
      <c r="K141" s="73"/>
      <c r="L141" s="73"/>
      <c r="M141" s="73"/>
      <c r="N141" s="531"/>
      <c r="O141" s="73"/>
      <c r="P141" s="73"/>
      <c r="R141" s="73"/>
      <c r="S141" s="73"/>
      <c r="T141" s="73"/>
      <c r="U141" s="73"/>
      <c r="V141" s="73"/>
      <c r="W141" s="73"/>
      <c r="X141" s="73"/>
      <c r="Y141" s="73"/>
      <c r="Z141" s="103"/>
      <c r="AA141" s="103"/>
      <c r="AB141" s="103"/>
      <c r="AC141" s="103"/>
      <c r="AD141" s="103"/>
      <c r="AE141" s="103"/>
      <c r="AF141" s="103"/>
      <c r="AG141" s="103"/>
      <c r="AH141" s="103"/>
      <c r="AI141" s="103"/>
      <c r="AJ141" s="74"/>
      <c r="AN141" s="104"/>
    </row>
    <row r="142" spans="1:40" ht="13.5" customHeight="1">
      <c r="A142" s="70"/>
      <c r="B142" s="32" t="s">
        <v>17</v>
      </c>
      <c r="C142" s="531" t="s">
        <v>442</v>
      </c>
      <c r="D142" s="73"/>
      <c r="E142" s="73"/>
      <c r="F142" s="73"/>
      <c r="G142" s="73"/>
      <c r="H142" s="73"/>
      <c r="I142" s="73"/>
      <c r="J142" s="73"/>
      <c r="K142" s="73"/>
      <c r="L142" s="73"/>
      <c r="M142" s="32" t="s">
        <v>17</v>
      </c>
      <c r="N142" s="532" t="s">
        <v>445</v>
      </c>
      <c r="O142" s="73"/>
      <c r="P142" s="73"/>
      <c r="R142" s="73"/>
      <c r="S142" s="73"/>
      <c r="T142" s="73"/>
      <c r="U142" s="73"/>
      <c r="V142" s="73"/>
      <c r="W142" s="73"/>
      <c r="X142" s="73"/>
      <c r="Y142" s="32" t="s">
        <v>17</v>
      </c>
      <c r="Z142" s="937"/>
      <c r="AA142" s="937"/>
      <c r="AB142" s="937"/>
      <c r="AC142" s="937"/>
      <c r="AD142" s="937"/>
      <c r="AE142" s="937"/>
      <c r="AF142" s="937"/>
      <c r="AG142" s="937"/>
      <c r="AH142" s="937"/>
      <c r="AI142" s="937"/>
      <c r="AJ142" s="74"/>
      <c r="AN142" s="104"/>
    </row>
    <row r="143" spans="1:40" ht="13.5" customHeight="1">
      <c r="A143" s="70"/>
      <c r="B143" s="73"/>
      <c r="C143" s="531"/>
      <c r="D143" s="73"/>
      <c r="E143" s="73"/>
      <c r="F143" s="73"/>
      <c r="G143" s="73"/>
      <c r="H143" s="73"/>
      <c r="I143" s="73"/>
      <c r="J143" s="73"/>
      <c r="K143" s="73"/>
      <c r="L143" s="73"/>
      <c r="N143" s="73"/>
      <c r="O143" s="73"/>
      <c r="P143" s="73"/>
      <c r="R143" s="73"/>
      <c r="S143" s="73"/>
      <c r="T143" s="73"/>
      <c r="U143" s="73"/>
      <c r="V143" s="73"/>
      <c r="W143" s="73"/>
      <c r="X143" s="73"/>
      <c r="Y143" s="73"/>
      <c r="Z143" s="103"/>
      <c r="AA143" s="103"/>
      <c r="AB143" s="103"/>
      <c r="AC143" s="103"/>
      <c r="AD143" s="103"/>
      <c r="AE143" s="103"/>
      <c r="AF143" s="103"/>
      <c r="AG143" s="103"/>
      <c r="AH143" s="103"/>
      <c r="AI143" s="103"/>
      <c r="AJ143" s="74"/>
      <c r="AN143" s="104"/>
    </row>
    <row r="144" spans="1:40" ht="13.5" customHeight="1">
      <c r="A144" s="70"/>
      <c r="B144" s="32" t="s">
        <v>17</v>
      </c>
      <c r="C144" s="531" t="s">
        <v>443</v>
      </c>
      <c r="D144" s="73"/>
      <c r="E144" s="73"/>
      <c r="F144" s="73"/>
      <c r="G144" s="73"/>
      <c r="H144" s="73"/>
      <c r="I144" s="73"/>
      <c r="J144" s="73"/>
      <c r="K144" s="73"/>
      <c r="L144" s="73"/>
      <c r="M144" s="32" t="s">
        <v>17</v>
      </c>
      <c r="N144" s="937"/>
      <c r="O144" s="937"/>
      <c r="P144" s="937"/>
      <c r="Q144" s="937"/>
      <c r="R144" s="937"/>
      <c r="S144" s="937"/>
      <c r="T144" s="937"/>
      <c r="U144" s="937"/>
      <c r="V144" s="937"/>
      <c r="W144" s="937"/>
      <c r="X144" s="73"/>
      <c r="Y144" s="32" t="s">
        <v>17</v>
      </c>
      <c r="Z144" s="937"/>
      <c r="AA144" s="937"/>
      <c r="AB144" s="937"/>
      <c r="AC144" s="937"/>
      <c r="AD144" s="937"/>
      <c r="AE144" s="937"/>
      <c r="AF144" s="937"/>
      <c r="AG144" s="937"/>
      <c r="AH144" s="937"/>
      <c r="AI144" s="937"/>
      <c r="AJ144" s="74"/>
      <c r="AN144" s="104"/>
    </row>
    <row r="145" spans="1:40" ht="13.5" customHeight="1">
      <c r="A145" s="106"/>
      <c r="B145" s="18"/>
      <c r="C145" s="18"/>
      <c r="D145" s="18"/>
      <c r="E145" s="18"/>
      <c r="F145" s="18"/>
      <c r="G145" s="18"/>
      <c r="H145" s="100"/>
      <c r="I145" s="100"/>
      <c r="J145" s="100"/>
      <c r="K145" s="100"/>
      <c r="L145" s="100"/>
      <c r="M145" s="102"/>
      <c r="N145" s="100"/>
      <c r="O145" s="100"/>
      <c r="P145" s="100"/>
      <c r="Q145" s="18"/>
      <c r="R145" s="100"/>
      <c r="S145" s="100"/>
      <c r="T145" s="100"/>
      <c r="U145" s="100"/>
      <c r="V145" s="100"/>
      <c r="W145" s="100"/>
      <c r="X145" s="100"/>
      <c r="Y145" s="100"/>
      <c r="Z145" s="100"/>
      <c r="AA145" s="100"/>
      <c r="AB145" s="100"/>
      <c r="AC145" s="100"/>
      <c r="AD145" s="100"/>
      <c r="AE145" s="100"/>
      <c r="AF145" s="100"/>
      <c r="AG145" s="100"/>
      <c r="AH145" s="100"/>
      <c r="AI145" s="100"/>
      <c r="AJ145" s="75"/>
      <c r="AN145" s="104"/>
    </row>
    <row r="146" spans="1:40" ht="13.5" customHeight="1">
      <c r="A146" s="10"/>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32"/>
      <c r="Z146" s="73"/>
      <c r="AA146" s="73"/>
      <c r="AB146" s="73"/>
      <c r="AC146" s="73"/>
      <c r="AD146" s="73"/>
      <c r="AE146" s="73"/>
      <c r="AF146" s="73"/>
      <c r="AG146" s="73"/>
      <c r="AH146" s="73"/>
      <c r="AI146" s="73"/>
      <c r="AJ146" s="73"/>
      <c r="AN146" s="104"/>
    </row>
    <row r="147" spans="1:40" ht="13.5" customHeight="1">
      <c r="A147" s="10"/>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N147" s="104"/>
    </row>
    <row r="148" spans="1:40" ht="13.5" customHeight="1">
      <c r="A148" s="10"/>
      <c r="B148" s="73"/>
      <c r="C148" s="10" t="s">
        <v>439</v>
      </c>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N148" s="104"/>
    </row>
    <row r="149" spans="1:40" ht="6.75" customHeight="1">
      <c r="A149" s="10"/>
      <c r="B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N149" s="104"/>
    </row>
    <row r="150" spans="1:40" ht="13.5" customHeight="1">
      <c r="A150" s="33"/>
      <c r="B150" s="945" t="s">
        <v>438</v>
      </c>
      <c r="C150" s="945"/>
      <c r="D150" s="945"/>
      <c r="E150" s="945"/>
      <c r="F150" s="945"/>
      <c r="G150" s="945"/>
      <c r="H150" s="946" t="s">
        <v>437</v>
      </c>
      <c r="I150" s="947"/>
      <c r="J150" s="947"/>
      <c r="K150" s="947"/>
      <c r="L150" s="947"/>
      <c r="M150" s="947"/>
      <c r="N150" s="947"/>
      <c r="O150" s="947"/>
      <c r="P150" s="947"/>
      <c r="Q150" s="947"/>
      <c r="R150" s="948"/>
      <c r="S150" s="945" t="s">
        <v>436</v>
      </c>
      <c r="T150" s="945"/>
      <c r="U150" s="945"/>
      <c r="V150" s="945"/>
      <c r="W150" s="945"/>
      <c r="X150" s="945"/>
      <c r="Y150" s="945"/>
      <c r="Z150" s="945"/>
      <c r="AA150" s="945"/>
      <c r="AB150" s="945"/>
      <c r="AC150" s="945" t="s">
        <v>435</v>
      </c>
      <c r="AD150" s="945"/>
      <c r="AE150" s="945"/>
      <c r="AF150" s="945"/>
      <c r="AG150" s="945"/>
      <c r="AH150" s="945"/>
      <c r="AI150" s="945"/>
      <c r="AJ150" s="945"/>
      <c r="AN150" s="104"/>
    </row>
    <row r="151" spans="1:40" ht="13.5" customHeight="1">
      <c r="A151" s="945">
        <v>1</v>
      </c>
      <c r="B151" s="944"/>
      <c r="C151" s="944"/>
      <c r="D151" s="944"/>
      <c r="E151" s="944"/>
      <c r="F151" s="944"/>
      <c r="G151" s="944"/>
      <c r="H151" s="938"/>
      <c r="I151" s="908"/>
      <c r="J151" s="908"/>
      <c r="K151" s="908"/>
      <c r="L151" s="908"/>
      <c r="M151" s="908"/>
      <c r="N151" s="908"/>
      <c r="O151" s="908"/>
      <c r="P151" s="908"/>
      <c r="Q151" s="908"/>
      <c r="R151" s="939"/>
      <c r="S151" s="944"/>
      <c r="T151" s="944"/>
      <c r="U151" s="944"/>
      <c r="V151" s="944"/>
      <c r="W151" s="944"/>
      <c r="X151" s="944"/>
      <c r="Y151" s="944"/>
      <c r="Z151" s="944"/>
      <c r="AA151" s="944"/>
      <c r="AB151" s="944"/>
      <c r="AC151" s="944"/>
      <c r="AD151" s="944"/>
      <c r="AE151" s="944"/>
      <c r="AF151" s="944"/>
      <c r="AG151" s="944"/>
      <c r="AH151" s="944"/>
      <c r="AI151" s="944"/>
      <c r="AJ151" s="944"/>
      <c r="AN151" s="104"/>
    </row>
    <row r="152" spans="1:40" ht="13.5" customHeight="1">
      <c r="A152" s="945"/>
      <c r="B152" s="944"/>
      <c r="C152" s="944"/>
      <c r="D152" s="944"/>
      <c r="E152" s="944"/>
      <c r="F152" s="944"/>
      <c r="G152" s="944"/>
      <c r="H152" s="940"/>
      <c r="I152" s="909"/>
      <c r="J152" s="909"/>
      <c r="K152" s="909"/>
      <c r="L152" s="909"/>
      <c r="M152" s="909"/>
      <c r="N152" s="909"/>
      <c r="O152" s="909"/>
      <c r="P152" s="909"/>
      <c r="Q152" s="909"/>
      <c r="R152" s="941"/>
      <c r="S152" s="944"/>
      <c r="T152" s="944"/>
      <c r="U152" s="944"/>
      <c r="V152" s="944"/>
      <c r="W152" s="944"/>
      <c r="X152" s="944"/>
      <c r="Y152" s="944"/>
      <c r="Z152" s="944"/>
      <c r="AA152" s="944"/>
      <c r="AB152" s="944"/>
      <c r="AC152" s="944"/>
      <c r="AD152" s="944"/>
      <c r="AE152" s="944"/>
      <c r="AF152" s="944"/>
      <c r="AG152" s="944"/>
      <c r="AH152" s="944"/>
      <c r="AI152" s="944"/>
      <c r="AJ152" s="944"/>
      <c r="AN152" s="104"/>
    </row>
    <row r="153" spans="1:40" ht="13.5" customHeight="1">
      <c r="A153" s="945"/>
      <c r="B153" s="944"/>
      <c r="C153" s="944"/>
      <c r="D153" s="944"/>
      <c r="E153" s="944"/>
      <c r="F153" s="944"/>
      <c r="G153" s="944"/>
      <c r="H153" s="940"/>
      <c r="I153" s="909"/>
      <c r="J153" s="909"/>
      <c r="K153" s="909"/>
      <c r="L153" s="909"/>
      <c r="M153" s="909"/>
      <c r="N153" s="909"/>
      <c r="O153" s="909"/>
      <c r="P153" s="909"/>
      <c r="Q153" s="909"/>
      <c r="R153" s="941"/>
      <c r="S153" s="944"/>
      <c r="T153" s="944"/>
      <c r="U153" s="944"/>
      <c r="V153" s="944"/>
      <c r="W153" s="944"/>
      <c r="X153" s="944"/>
      <c r="Y153" s="944"/>
      <c r="Z153" s="944"/>
      <c r="AA153" s="944"/>
      <c r="AB153" s="944"/>
      <c r="AC153" s="944"/>
      <c r="AD153" s="944"/>
      <c r="AE153" s="944"/>
      <c r="AF153" s="944"/>
      <c r="AG153" s="944"/>
      <c r="AH153" s="944"/>
      <c r="AI153" s="944"/>
      <c r="AJ153" s="944"/>
      <c r="AN153" s="104"/>
    </row>
    <row r="154" spans="1:40" ht="13.5" customHeight="1">
      <c r="A154" s="945"/>
      <c r="B154" s="944"/>
      <c r="C154" s="944"/>
      <c r="D154" s="944"/>
      <c r="E154" s="944"/>
      <c r="F154" s="944"/>
      <c r="G154" s="944"/>
      <c r="H154" s="940"/>
      <c r="I154" s="909"/>
      <c r="J154" s="909"/>
      <c r="K154" s="909"/>
      <c r="L154" s="909"/>
      <c r="M154" s="909"/>
      <c r="N154" s="909"/>
      <c r="O154" s="909"/>
      <c r="P154" s="909"/>
      <c r="Q154" s="909"/>
      <c r="R154" s="941"/>
      <c r="S154" s="944"/>
      <c r="T154" s="944"/>
      <c r="U154" s="944"/>
      <c r="V154" s="944"/>
      <c r="W154" s="944"/>
      <c r="X154" s="944"/>
      <c r="Y154" s="944"/>
      <c r="Z154" s="944"/>
      <c r="AA154" s="944"/>
      <c r="AB154" s="944"/>
      <c r="AC154" s="944"/>
      <c r="AD154" s="944"/>
      <c r="AE154" s="944"/>
      <c r="AF154" s="944"/>
      <c r="AG154" s="944"/>
      <c r="AH154" s="944"/>
      <c r="AI154" s="944"/>
      <c r="AJ154" s="944"/>
      <c r="AN154" s="104"/>
    </row>
    <row r="155" spans="1:40" ht="13.5" customHeight="1">
      <c r="A155" s="945"/>
      <c r="B155" s="944"/>
      <c r="C155" s="944"/>
      <c r="D155" s="944"/>
      <c r="E155" s="944"/>
      <c r="F155" s="944"/>
      <c r="G155" s="944"/>
      <c r="H155" s="942"/>
      <c r="I155" s="910"/>
      <c r="J155" s="910"/>
      <c r="K155" s="910"/>
      <c r="L155" s="910"/>
      <c r="M155" s="910"/>
      <c r="N155" s="910"/>
      <c r="O155" s="910"/>
      <c r="P155" s="910"/>
      <c r="Q155" s="910"/>
      <c r="R155" s="943"/>
      <c r="S155" s="944"/>
      <c r="T155" s="944"/>
      <c r="U155" s="944"/>
      <c r="V155" s="944"/>
      <c r="W155" s="944"/>
      <c r="X155" s="944"/>
      <c r="Y155" s="944"/>
      <c r="Z155" s="944"/>
      <c r="AA155" s="944"/>
      <c r="AB155" s="944"/>
      <c r="AC155" s="944"/>
      <c r="AD155" s="944"/>
      <c r="AE155" s="944"/>
      <c r="AF155" s="944"/>
      <c r="AG155" s="944"/>
      <c r="AH155" s="944"/>
      <c r="AI155" s="944"/>
      <c r="AJ155" s="944"/>
      <c r="AN155" s="104"/>
    </row>
    <row r="156" spans="1:40" ht="13.5" customHeight="1">
      <c r="A156" s="945">
        <v>2</v>
      </c>
      <c r="B156" s="944"/>
      <c r="C156" s="944"/>
      <c r="D156" s="944"/>
      <c r="E156" s="944"/>
      <c r="F156" s="944"/>
      <c r="G156" s="944"/>
      <c r="H156" s="938"/>
      <c r="I156" s="908"/>
      <c r="J156" s="908"/>
      <c r="K156" s="908"/>
      <c r="L156" s="908"/>
      <c r="M156" s="908"/>
      <c r="N156" s="908"/>
      <c r="O156" s="908"/>
      <c r="P156" s="908"/>
      <c r="Q156" s="908"/>
      <c r="R156" s="939"/>
      <c r="S156" s="944"/>
      <c r="T156" s="944"/>
      <c r="U156" s="944"/>
      <c r="V156" s="944"/>
      <c r="W156" s="944"/>
      <c r="X156" s="944"/>
      <c r="Y156" s="944"/>
      <c r="Z156" s="944"/>
      <c r="AA156" s="944"/>
      <c r="AB156" s="944"/>
      <c r="AC156" s="944"/>
      <c r="AD156" s="944"/>
      <c r="AE156" s="944"/>
      <c r="AF156" s="944"/>
      <c r="AG156" s="944"/>
      <c r="AH156" s="944"/>
      <c r="AI156" s="944"/>
      <c r="AJ156" s="944"/>
      <c r="AN156" s="104"/>
    </row>
    <row r="157" spans="1:40" ht="13.5" customHeight="1">
      <c r="A157" s="945"/>
      <c r="B157" s="944"/>
      <c r="C157" s="944"/>
      <c r="D157" s="944"/>
      <c r="E157" s="944"/>
      <c r="F157" s="944"/>
      <c r="G157" s="944"/>
      <c r="H157" s="940"/>
      <c r="I157" s="909"/>
      <c r="J157" s="909"/>
      <c r="K157" s="909"/>
      <c r="L157" s="909"/>
      <c r="M157" s="909"/>
      <c r="N157" s="909"/>
      <c r="O157" s="909"/>
      <c r="P157" s="909"/>
      <c r="Q157" s="909"/>
      <c r="R157" s="941"/>
      <c r="S157" s="944"/>
      <c r="T157" s="944"/>
      <c r="U157" s="944"/>
      <c r="V157" s="944"/>
      <c r="W157" s="944"/>
      <c r="X157" s="944"/>
      <c r="Y157" s="944"/>
      <c r="Z157" s="944"/>
      <c r="AA157" s="944"/>
      <c r="AB157" s="944"/>
      <c r="AC157" s="944"/>
      <c r="AD157" s="944"/>
      <c r="AE157" s="944"/>
      <c r="AF157" s="944"/>
      <c r="AG157" s="944"/>
      <c r="AH157" s="944"/>
      <c r="AI157" s="944"/>
      <c r="AJ157" s="944"/>
      <c r="AN157" s="104"/>
    </row>
    <row r="158" spans="1:40" ht="13.5" customHeight="1">
      <c r="A158" s="945"/>
      <c r="B158" s="944"/>
      <c r="C158" s="944"/>
      <c r="D158" s="944"/>
      <c r="E158" s="944"/>
      <c r="F158" s="944"/>
      <c r="G158" s="944"/>
      <c r="H158" s="940"/>
      <c r="I158" s="909"/>
      <c r="J158" s="909"/>
      <c r="K158" s="909"/>
      <c r="L158" s="909"/>
      <c r="M158" s="909"/>
      <c r="N158" s="909"/>
      <c r="O158" s="909"/>
      <c r="P158" s="909"/>
      <c r="Q158" s="909"/>
      <c r="R158" s="941"/>
      <c r="S158" s="944"/>
      <c r="T158" s="944"/>
      <c r="U158" s="944"/>
      <c r="V158" s="944"/>
      <c r="W158" s="944"/>
      <c r="X158" s="944"/>
      <c r="Y158" s="944"/>
      <c r="Z158" s="944"/>
      <c r="AA158" s="944"/>
      <c r="AB158" s="944"/>
      <c r="AC158" s="944"/>
      <c r="AD158" s="944"/>
      <c r="AE158" s="944"/>
      <c r="AF158" s="944"/>
      <c r="AG158" s="944"/>
      <c r="AH158" s="944"/>
      <c r="AI158" s="944"/>
      <c r="AJ158" s="944"/>
      <c r="AN158" s="104"/>
    </row>
    <row r="159" spans="1:40" ht="13.5" customHeight="1">
      <c r="A159" s="945"/>
      <c r="B159" s="944"/>
      <c r="C159" s="944"/>
      <c r="D159" s="944"/>
      <c r="E159" s="944"/>
      <c r="F159" s="944"/>
      <c r="G159" s="944"/>
      <c r="H159" s="940"/>
      <c r="I159" s="909"/>
      <c r="J159" s="909"/>
      <c r="K159" s="909"/>
      <c r="L159" s="909"/>
      <c r="M159" s="909"/>
      <c r="N159" s="909"/>
      <c r="O159" s="909"/>
      <c r="P159" s="909"/>
      <c r="Q159" s="909"/>
      <c r="R159" s="941"/>
      <c r="S159" s="944"/>
      <c r="T159" s="944"/>
      <c r="U159" s="944"/>
      <c r="V159" s="944"/>
      <c r="W159" s="944"/>
      <c r="X159" s="944"/>
      <c r="Y159" s="944"/>
      <c r="Z159" s="944"/>
      <c r="AA159" s="944"/>
      <c r="AB159" s="944"/>
      <c r="AC159" s="944"/>
      <c r="AD159" s="944"/>
      <c r="AE159" s="944"/>
      <c r="AF159" s="944"/>
      <c r="AG159" s="944"/>
      <c r="AH159" s="944"/>
      <c r="AI159" s="944"/>
      <c r="AJ159" s="944"/>
      <c r="AN159" s="104"/>
    </row>
    <row r="160" spans="1:40" ht="13.5" customHeight="1">
      <c r="A160" s="945"/>
      <c r="B160" s="944"/>
      <c r="C160" s="944"/>
      <c r="D160" s="944"/>
      <c r="E160" s="944"/>
      <c r="F160" s="944"/>
      <c r="G160" s="944"/>
      <c r="H160" s="942"/>
      <c r="I160" s="910"/>
      <c r="J160" s="910"/>
      <c r="K160" s="910"/>
      <c r="L160" s="910"/>
      <c r="M160" s="910"/>
      <c r="N160" s="910"/>
      <c r="O160" s="910"/>
      <c r="P160" s="910"/>
      <c r="Q160" s="910"/>
      <c r="R160" s="943"/>
      <c r="S160" s="944"/>
      <c r="T160" s="944"/>
      <c r="U160" s="944"/>
      <c r="V160" s="944"/>
      <c r="W160" s="944"/>
      <c r="X160" s="944"/>
      <c r="Y160" s="944"/>
      <c r="Z160" s="944"/>
      <c r="AA160" s="944"/>
      <c r="AB160" s="944"/>
      <c r="AC160" s="944"/>
      <c r="AD160" s="944"/>
      <c r="AE160" s="944"/>
      <c r="AF160" s="944"/>
      <c r="AG160" s="944"/>
      <c r="AH160" s="944"/>
      <c r="AI160" s="944"/>
      <c r="AJ160" s="944"/>
      <c r="AN160" s="104"/>
    </row>
    <row r="161" spans="1:40" ht="13.5" customHeight="1">
      <c r="A161" s="945">
        <v>3</v>
      </c>
      <c r="B161" s="944"/>
      <c r="C161" s="944"/>
      <c r="D161" s="944"/>
      <c r="E161" s="944"/>
      <c r="F161" s="944"/>
      <c r="G161" s="944"/>
      <c r="H161" s="938"/>
      <c r="I161" s="908"/>
      <c r="J161" s="908"/>
      <c r="K161" s="908"/>
      <c r="L161" s="908"/>
      <c r="M161" s="908"/>
      <c r="N161" s="908"/>
      <c r="O161" s="908"/>
      <c r="P161" s="908"/>
      <c r="Q161" s="908"/>
      <c r="R161" s="939"/>
      <c r="S161" s="944"/>
      <c r="T161" s="944"/>
      <c r="U161" s="944"/>
      <c r="V161" s="944"/>
      <c r="W161" s="944"/>
      <c r="X161" s="944"/>
      <c r="Y161" s="944"/>
      <c r="Z161" s="944"/>
      <c r="AA161" s="944"/>
      <c r="AB161" s="944"/>
      <c r="AC161" s="944"/>
      <c r="AD161" s="944"/>
      <c r="AE161" s="944"/>
      <c r="AF161" s="944"/>
      <c r="AG161" s="944"/>
      <c r="AH161" s="944"/>
      <c r="AI161" s="944"/>
      <c r="AJ161" s="944"/>
      <c r="AN161" s="104"/>
    </row>
    <row r="162" spans="1:40" ht="13.5" customHeight="1">
      <c r="A162" s="945"/>
      <c r="B162" s="944"/>
      <c r="C162" s="944"/>
      <c r="D162" s="944"/>
      <c r="E162" s="944"/>
      <c r="F162" s="944"/>
      <c r="G162" s="944"/>
      <c r="H162" s="940"/>
      <c r="I162" s="909"/>
      <c r="J162" s="909"/>
      <c r="K162" s="909"/>
      <c r="L162" s="909"/>
      <c r="M162" s="909"/>
      <c r="N162" s="909"/>
      <c r="O162" s="909"/>
      <c r="P162" s="909"/>
      <c r="Q162" s="909"/>
      <c r="R162" s="941"/>
      <c r="S162" s="944"/>
      <c r="T162" s="944"/>
      <c r="U162" s="944"/>
      <c r="V162" s="944"/>
      <c r="W162" s="944"/>
      <c r="X162" s="944"/>
      <c r="Y162" s="944"/>
      <c r="Z162" s="944"/>
      <c r="AA162" s="944"/>
      <c r="AB162" s="944"/>
      <c r="AC162" s="944"/>
      <c r="AD162" s="944"/>
      <c r="AE162" s="944"/>
      <c r="AF162" s="944"/>
      <c r="AG162" s="944"/>
      <c r="AH162" s="944"/>
      <c r="AI162" s="944"/>
      <c r="AJ162" s="944"/>
      <c r="AN162" s="104"/>
    </row>
    <row r="163" spans="1:40" ht="13.5" customHeight="1">
      <c r="A163" s="945"/>
      <c r="B163" s="944"/>
      <c r="C163" s="944"/>
      <c r="D163" s="944"/>
      <c r="E163" s="944"/>
      <c r="F163" s="944"/>
      <c r="G163" s="944"/>
      <c r="H163" s="940"/>
      <c r="I163" s="909"/>
      <c r="J163" s="909"/>
      <c r="K163" s="909"/>
      <c r="L163" s="909"/>
      <c r="M163" s="909"/>
      <c r="N163" s="909"/>
      <c r="O163" s="909"/>
      <c r="P163" s="909"/>
      <c r="Q163" s="909"/>
      <c r="R163" s="941"/>
      <c r="S163" s="944"/>
      <c r="T163" s="944"/>
      <c r="U163" s="944"/>
      <c r="V163" s="944"/>
      <c r="W163" s="944"/>
      <c r="X163" s="944"/>
      <c r="Y163" s="944"/>
      <c r="Z163" s="944"/>
      <c r="AA163" s="944"/>
      <c r="AB163" s="944"/>
      <c r="AC163" s="944"/>
      <c r="AD163" s="944"/>
      <c r="AE163" s="944"/>
      <c r="AF163" s="944"/>
      <c r="AG163" s="944"/>
      <c r="AH163" s="944"/>
      <c r="AI163" s="944"/>
      <c r="AJ163" s="944"/>
      <c r="AN163" s="104"/>
    </row>
    <row r="164" spans="1:40" ht="13.5" customHeight="1">
      <c r="A164" s="945"/>
      <c r="B164" s="944"/>
      <c r="C164" s="944"/>
      <c r="D164" s="944"/>
      <c r="E164" s="944"/>
      <c r="F164" s="944"/>
      <c r="G164" s="944"/>
      <c r="H164" s="940"/>
      <c r="I164" s="909"/>
      <c r="J164" s="909"/>
      <c r="K164" s="909"/>
      <c r="L164" s="909"/>
      <c r="M164" s="909"/>
      <c r="N164" s="909"/>
      <c r="O164" s="909"/>
      <c r="P164" s="909"/>
      <c r="Q164" s="909"/>
      <c r="R164" s="941"/>
      <c r="S164" s="944"/>
      <c r="T164" s="944"/>
      <c r="U164" s="944"/>
      <c r="V164" s="944"/>
      <c r="W164" s="944"/>
      <c r="X164" s="944"/>
      <c r="Y164" s="944"/>
      <c r="Z164" s="944"/>
      <c r="AA164" s="944"/>
      <c r="AB164" s="944"/>
      <c r="AC164" s="944"/>
      <c r="AD164" s="944"/>
      <c r="AE164" s="944"/>
      <c r="AF164" s="944"/>
      <c r="AG164" s="944"/>
      <c r="AH164" s="944"/>
      <c r="AI164" s="944"/>
      <c r="AJ164" s="944"/>
      <c r="AN164" s="104"/>
    </row>
    <row r="165" spans="1:40" ht="13.5" customHeight="1">
      <c r="A165" s="945"/>
      <c r="B165" s="944"/>
      <c r="C165" s="944"/>
      <c r="D165" s="944"/>
      <c r="E165" s="944"/>
      <c r="F165" s="944"/>
      <c r="G165" s="944"/>
      <c r="H165" s="942"/>
      <c r="I165" s="910"/>
      <c r="J165" s="910"/>
      <c r="K165" s="910"/>
      <c r="L165" s="910"/>
      <c r="M165" s="910"/>
      <c r="N165" s="910"/>
      <c r="O165" s="910"/>
      <c r="P165" s="910"/>
      <c r="Q165" s="910"/>
      <c r="R165" s="943"/>
      <c r="S165" s="944"/>
      <c r="T165" s="944"/>
      <c r="U165" s="944"/>
      <c r="V165" s="944"/>
      <c r="W165" s="944"/>
      <c r="X165" s="944"/>
      <c r="Y165" s="944"/>
      <c r="Z165" s="944"/>
      <c r="AA165" s="944"/>
      <c r="AB165" s="944"/>
      <c r="AC165" s="944"/>
      <c r="AD165" s="944"/>
      <c r="AE165" s="944"/>
      <c r="AF165" s="944"/>
      <c r="AG165" s="944"/>
      <c r="AH165" s="944"/>
      <c r="AI165" s="944"/>
      <c r="AJ165" s="944"/>
    </row>
    <row r="166" spans="1:40" ht="12.6" customHeight="1" thickBot="1"/>
    <row r="167" spans="1:40" ht="12" customHeight="1" thickTop="1">
      <c r="AK167" s="355"/>
      <c r="AL167" s="355"/>
    </row>
    <row r="168" spans="1:40" ht="13.5" customHeight="1">
      <c r="D168" s="28"/>
    </row>
    <row r="169" spans="1:40" ht="13.5" customHeight="1">
      <c r="A169" s="29" t="s">
        <v>1366</v>
      </c>
      <c r="D169" s="28"/>
    </row>
    <row r="170" spans="1:40" ht="13.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row>
    <row r="171" spans="1:40" ht="13.5" customHeight="1">
      <c r="A171" s="9" t="s">
        <v>77</v>
      </c>
      <c r="B171" s="9"/>
      <c r="C171" s="101" t="s">
        <v>433</v>
      </c>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row>
    <row r="172" spans="1:40" ht="13.5" customHeight="1">
      <c r="A172" s="9"/>
      <c r="B172" s="9"/>
      <c r="C172" s="101" t="s">
        <v>434</v>
      </c>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row>
    <row r="173" spans="1:40" ht="13.5" customHeight="1">
      <c r="A173" s="9"/>
      <c r="B173" s="9"/>
      <c r="C173" s="101" t="s">
        <v>440</v>
      </c>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row>
    <row r="174" spans="1:40" ht="13.5" customHeight="1">
      <c r="A174" s="9"/>
      <c r="B174" s="9"/>
      <c r="C174" s="101" t="s">
        <v>441</v>
      </c>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row>
    <row r="175" spans="1:40" ht="6.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row>
    <row r="176" spans="1:40" ht="13.5" customHeight="1">
      <c r="A176" s="964" t="s">
        <v>423</v>
      </c>
      <c r="B176" s="965"/>
      <c r="C176" s="965"/>
      <c r="D176" s="965"/>
      <c r="E176" s="965"/>
      <c r="F176" s="965"/>
      <c r="G176" s="966"/>
      <c r="H176" s="970" t="s">
        <v>429</v>
      </c>
      <c r="I176" s="971"/>
      <c r="J176" s="971"/>
      <c r="K176" s="971"/>
      <c r="L176" s="971"/>
      <c r="M176" s="971"/>
      <c r="N176" s="971"/>
      <c r="O176" s="971"/>
      <c r="P176" s="971"/>
      <c r="Q176" s="971"/>
      <c r="R176" s="972"/>
      <c r="S176" s="970" t="s">
        <v>430</v>
      </c>
      <c r="T176" s="971"/>
      <c r="U176" s="971"/>
      <c r="V176" s="971"/>
      <c r="W176" s="971"/>
      <c r="X176" s="971"/>
      <c r="Y176" s="971"/>
      <c r="Z176" s="971"/>
      <c r="AA176" s="971"/>
      <c r="AB176" s="972"/>
      <c r="AC176" s="970" t="s">
        <v>424</v>
      </c>
      <c r="AD176" s="971"/>
      <c r="AE176" s="971"/>
      <c r="AF176" s="971"/>
      <c r="AG176" s="971"/>
      <c r="AH176" s="971"/>
      <c r="AI176" s="971"/>
      <c r="AJ176" s="972"/>
    </row>
    <row r="177" spans="1:36" ht="13.5" customHeight="1">
      <c r="A177" s="967"/>
      <c r="B177" s="968"/>
      <c r="C177" s="968"/>
      <c r="D177" s="968"/>
      <c r="E177" s="968"/>
      <c r="F177" s="968"/>
      <c r="G177" s="969"/>
      <c r="H177" s="973"/>
      <c r="I177" s="974"/>
      <c r="J177" s="974"/>
      <c r="K177" s="974"/>
      <c r="L177" s="974"/>
      <c r="M177" s="974"/>
      <c r="N177" s="974"/>
      <c r="O177" s="974"/>
      <c r="P177" s="974"/>
      <c r="Q177" s="974"/>
      <c r="R177" s="975"/>
      <c r="S177" s="973"/>
      <c r="T177" s="974"/>
      <c r="U177" s="974"/>
      <c r="V177" s="974"/>
      <c r="W177" s="974"/>
      <c r="X177" s="974"/>
      <c r="Y177" s="974"/>
      <c r="Z177" s="974"/>
      <c r="AA177" s="974"/>
      <c r="AB177" s="975"/>
      <c r="AC177" s="973"/>
      <c r="AD177" s="974"/>
      <c r="AE177" s="974"/>
      <c r="AF177" s="974"/>
      <c r="AG177" s="974"/>
      <c r="AH177" s="974"/>
      <c r="AI177" s="974"/>
      <c r="AJ177" s="975"/>
    </row>
    <row r="178" spans="1:36" ht="13.5" customHeight="1">
      <c r="A178" s="949"/>
      <c r="B178" s="950"/>
      <c r="C178" s="950"/>
      <c r="D178" s="950"/>
      <c r="E178" s="950"/>
      <c r="F178" s="950"/>
      <c r="G178" s="951"/>
      <c r="H178" s="949"/>
      <c r="I178" s="950"/>
      <c r="J178" s="950"/>
      <c r="K178" s="950"/>
      <c r="L178" s="950"/>
      <c r="M178" s="950"/>
      <c r="N178" s="950"/>
      <c r="O178" s="950"/>
      <c r="P178" s="950"/>
      <c r="Q178" s="950"/>
      <c r="R178" s="951"/>
      <c r="S178" s="949"/>
      <c r="T178" s="950"/>
      <c r="U178" s="950"/>
      <c r="V178" s="950"/>
      <c r="W178" s="950"/>
      <c r="X178" s="950"/>
      <c r="Y178" s="950"/>
      <c r="Z178" s="950"/>
      <c r="AA178" s="950"/>
      <c r="AB178" s="951"/>
      <c r="AC178" s="93" t="s">
        <v>425</v>
      </c>
      <c r="AD178" s="90"/>
      <c r="AE178" s="90"/>
      <c r="AF178" s="90"/>
      <c r="AG178" s="90"/>
      <c r="AH178" s="90"/>
      <c r="AI178" s="90"/>
      <c r="AJ178" s="91"/>
    </row>
    <row r="179" spans="1:36">
      <c r="A179" s="952"/>
      <c r="B179" s="953"/>
      <c r="C179" s="953"/>
      <c r="D179" s="953"/>
      <c r="E179" s="953"/>
      <c r="F179" s="953"/>
      <c r="G179" s="954"/>
      <c r="H179" s="952"/>
      <c r="I179" s="953"/>
      <c r="J179" s="953"/>
      <c r="K179" s="953"/>
      <c r="L179" s="953"/>
      <c r="M179" s="953"/>
      <c r="N179" s="953"/>
      <c r="O179" s="953"/>
      <c r="P179" s="953"/>
      <c r="Q179" s="953"/>
      <c r="R179" s="954"/>
      <c r="S179" s="952"/>
      <c r="T179" s="953"/>
      <c r="U179" s="953"/>
      <c r="V179" s="953"/>
      <c r="W179" s="953"/>
      <c r="X179" s="953"/>
      <c r="Y179" s="953"/>
      <c r="Z179" s="953"/>
      <c r="AA179" s="953"/>
      <c r="AB179" s="954"/>
      <c r="AC179" s="958"/>
      <c r="AD179" s="959"/>
      <c r="AE179" s="959"/>
      <c r="AF179" s="959"/>
      <c r="AG179" s="959"/>
      <c r="AH179" s="959"/>
      <c r="AI179" s="959"/>
      <c r="AJ179" s="960"/>
    </row>
    <row r="180" spans="1:36">
      <c r="A180" s="952"/>
      <c r="B180" s="953"/>
      <c r="C180" s="953"/>
      <c r="D180" s="953"/>
      <c r="E180" s="953"/>
      <c r="F180" s="953"/>
      <c r="G180" s="954"/>
      <c r="H180" s="952"/>
      <c r="I180" s="953"/>
      <c r="J180" s="953"/>
      <c r="K180" s="953"/>
      <c r="L180" s="953"/>
      <c r="M180" s="953"/>
      <c r="N180" s="953"/>
      <c r="O180" s="953"/>
      <c r="P180" s="953"/>
      <c r="Q180" s="953"/>
      <c r="R180" s="954"/>
      <c r="S180" s="952"/>
      <c r="T180" s="953"/>
      <c r="U180" s="953"/>
      <c r="V180" s="953"/>
      <c r="W180" s="953"/>
      <c r="X180" s="953"/>
      <c r="Y180" s="953"/>
      <c r="Z180" s="953"/>
      <c r="AA180" s="953"/>
      <c r="AB180" s="954"/>
      <c r="AC180" s="958"/>
      <c r="AD180" s="959"/>
      <c r="AE180" s="959"/>
      <c r="AF180" s="959"/>
      <c r="AG180" s="959"/>
      <c r="AH180" s="959"/>
      <c r="AI180" s="959"/>
      <c r="AJ180" s="960"/>
    </row>
    <row r="181" spans="1:36">
      <c r="A181" s="952"/>
      <c r="B181" s="953"/>
      <c r="C181" s="953"/>
      <c r="D181" s="953"/>
      <c r="E181" s="953"/>
      <c r="F181" s="953"/>
      <c r="G181" s="954"/>
      <c r="H181" s="952"/>
      <c r="I181" s="953"/>
      <c r="J181" s="953"/>
      <c r="K181" s="953"/>
      <c r="L181" s="953"/>
      <c r="M181" s="953"/>
      <c r="N181" s="953"/>
      <c r="O181" s="953"/>
      <c r="P181" s="953"/>
      <c r="Q181" s="953"/>
      <c r="R181" s="954"/>
      <c r="S181" s="952"/>
      <c r="T181" s="953"/>
      <c r="U181" s="953"/>
      <c r="V181" s="953"/>
      <c r="W181" s="953"/>
      <c r="X181" s="953"/>
      <c r="Y181" s="953"/>
      <c r="Z181" s="953"/>
      <c r="AA181" s="953"/>
      <c r="AB181" s="954"/>
      <c r="AC181" s="94" t="s">
        <v>426</v>
      </c>
      <c r="AD181" s="9"/>
      <c r="AE181" s="9"/>
      <c r="AF181" s="9"/>
      <c r="AG181" s="9"/>
      <c r="AH181" s="9"/>
      <c r="AI181" s="9"/>
      <c r="AJ181" s="89"/>
    </row>
    <row r="182" spans="1:36">
      <c r="A182" s="952"/>
      <c r="B182" s="953"/>
      <c r="C182" s="953"/>
      <c r="D182" s="953"/>
      <c r="E182" s="953"/>
      <c r="F182" s="953"/>
      <c r="G182" s="954"/>
      <c r="H182" s="952"/>
      <c r="I182" s="953"/>
      <c r="J182" s="953"/>
      <c r="K182" s="953"/>
      <c r="L182" s="953"/>
      <c r="M182" s="953"/>
      <c r="N182" s="953"/>
      <c r="O182" s="953"/>
      <c r="P182" s="953"/>
      <c r="Q182" s="953"/>
      <c r="R182" s="954"/>
      <c r="S182" s="952"/>
      <c r="T182" s="953"/>
      <c r="U182" s="953"/>
      <c r="V182" s="953"/>
      <c r="W182" s="953"/>
      <c r="X182" s="953"/>
      <c r="Y182" s="953"/>
      <c r="Z182" s="953"/>
      <c r="AA182" s="953"/>
      <c r="AB182" s="954"/>
      <c r="AC182" s="958"/>
      <c r="AD182" s="959"/>
      <c r="AE182" s="959"/>
      <c r="AF182" s="959"/>
      <c r="AG182" s="959"/>
      <c r="AH182" s="959"/>
      <c r="AI182" s="959"/>
      <c r="AJ182" s="960"/>
    </row>
    <row r="183" spans="1:36">
      <c r="A183" s="955"/>
      <c r="B183" s="956"/>
      <c r="C183" s="956"/>
      <c r="D183" s="956"/>
      <c r="E183" s="956"/>
      <c r="F183" s="956"/>
      <c r="G183" s="957"/>
      <c r="H183" s="955"/>
      <c r="I183" s="956"/>
      <c r="J183" s="956"/>
      <c r="K183" s="956"/>
      <c r="L183" s="956"/>
      <c r="M183" s="956"/>
      <c r="N183" s="956"/>
      <c r="O183" s="956"/>
      <c r="P183" s="956"/>
      <c r="Q183" s="956"/>
      <c r="R183" s="957"/>
      <c r="S183" s="955"/>
      <c r="T183" s="956"/>
      <c r="U183" s="956"/>
      <c r="V183" s="956"/>
      <c r="W183" s="956"/>
      <c r="X183" s="956"/>
      <c r="Y183" s="956"/>
      <c r="Z183" s="956"/>
      <c r="AA183" s="956"/>
      <c r="AB183" s="957"/>
      <c r="AC183" s="961"/>
      <c r="AD183" s="962"/>
      <c r="AE183" s="962"/>
      <c r="AF183" s="962"/>
      <c r="AG183" s="962"/>
      <c r="AH183" s="962"/>
      <c r="AI183" s="962"/>
      <c r="AJ183" s="963"/>
    </row>
    <row r="184" spans="1:36">
      <c r="A184" s="949"/>
      <c r="B184" s="950"/>
      <c r="C184" s="950"/>
      <c r="D184" s="950"/>
      <c r="E184" s="950"/>
      <c r="F184" s="950"/>
      <c r="G184" s="951"/>
      <c r="H184" s="949"/>
      <c r="I184" s="950"/>
      <c r="J184" s="950"/>
      <c r="K184" s="950"/>
      <c r="L184" s="950"/>
      <c r="M184" s="950"/>
      <c r="N184" s="950"/>
      <c r="O184" s="950"/>
      <c r="P184" s="950"/>
      <c r="Q184" s="950"/>
      <c r="R184" s="951"/>
      <c r="S184" s="949"/>
      <c r="T184" s="950"/>
      <c r="U184" s="950"/>
      <c r="V184" s="950"/>
      <c r="W184" s="950"/>
      <c r="X184" s="950"/>
      <c r="Y184" s="950"/>
      <c r="Z184" s="950"/>
      <c r="AA184" s="950"/>
      <c r="AB184" s="951"/>
      <c r="AC184" s="93" t="s">
        <v>425</v>
      </c>
      <c r="AD184" s="90"/>
      <c r="AE184" s="90"/>
      <c r="AF184" s="90"/>
      <c r="AG184" s="90"/>
      <c r="AH184" s="90"/>
      <c r="AI184" s="90"/>
      <c r="AJ184" s="91"/>
    </row>
    <row r="185" spans="1:36">
      <c r="A185" s="952"/>
      <c r="B185" s="953"/>
      <c r="C185" s="953"/>
      <c r="D185" s="953"/>
      <c r="E185" s="953"/>
      <c r="F185" s="953"/>
      <c r="G185" s="954"/>
      <c r="H185" s="952"/>
      <c r="I185" s="953"/>
      <c r="J185" s="953"/>
      <c r="K185" s="953"/>
      <c r="L185" s="953"/>
      <c r="M185" s="953"/>
      <c r="N185" s="953"/>
      <c r="O185" s="953"/>
      <c r="P185" s="953"/>
      <c r="Q185" s="953"/>
      <c r="R185" s="954"/>
      <c r="S185" s="952"/>
      <c r="T185" s="953"/>
      <c r="U185" s="953"/>
      <c r="V185" s="953"/>
      <c r="W185" s="953"/>
      <c r="X185" s="953"/>
      <c r="Y185" s="953"/>
      <c r="Z185" s="953"/>
      <c r="AA185" s="953"/>
      <c r="AB185" s="954"/>
      <c r="AC185" s="958"/>
      <c r="AD185" s="959"/>
      <c r="AE185" s="959"/>
      <c r="AF185" s="959"/>
      <c r="AG185" s="959"/>
      <c r="AH185" s="959"/>
      <c r="AI185" s="959"/>
      <c r="AJ185" s="960"/>
    </row>
    <row r="186" spans="1:36">
      <c r="A186" s="952"/>
      <c r="B186" s="953"/>
      <c r="C186" s="953"/>
      <c r="D186" s="953"/>
      <c r="E186" s="953"/>
      <c r="F186" s="953"/>
      <c r="G186" s="954"/>
      <c r="H186" s="952"/>
      <c r="I186" s="953"/>
      <c r="J186" s="953"/>
      <c r="K186" s="953"/>
      <c r="L186" s="953"/>
      <c r="M186" s="953"/>
      <c r="N186" s="953"/>
      <c r="O186" s="953"/>
      <c r="P186" s="953"/>
      <c r="Q186" s="953"/>
      <c r="R186" s="954"/>
      <c r="S186" s="952"/>
      <c r="T186" s="953"/>
      <c r="U186" s="953"/>
      <c r="V186" s="953"/>
      <c r="W186" s="953"/>
      <c r="X186" s="953"/>
      <c r="Y186" s="953"/>
      <c r="Z186" s="953"/>
      <c r="AA186" s="953"/>
      <c r="AB186" s="954"/>
      <c r="AC186" s="958"/>
      <c r="AD186" s="959"/>
      <c r="AE186" s="959"/>
      <c r="AF186" s="959"/>
      <c r="AG186" s="959"/>
      <c r="AH186" s="959"/>
      <c r="AI186" s="959"/>
      <c r="AJ186" s="960"/>
    </row>
    <row r="187" spans="1:36">
      <c r="A187" s="952"/>
      <c r="B187" s="953"/>
      <c r="C187" s="953"/>
      <c r="D187" s="953"/>
      <c r="E187" s="953"/>
      <c r="F187" s="953"/>
      <c r="G187" s="954"/>
      <c r="H187" s="952"/>
      <c r="I187" s="953"/>
      <c r="J187" s="953"/>
      <c r="K187" s="953"/>
      <c r="L187" s="953"/>
      <c r="M187" s="953"/>
      <c r="N187" s="953"/>
      <c r="O187" s="953"/>
      <c r="P187" s="953"/>
      <c r="Q187" s="953"/>
      <c r="R187" s="954"/>
      <c r="S187" s="952"/>
      <c r="T187" s="953"/>
      <c r="U187" s="953"/>
      <c r="V187" s="953"/>
      <c r="W187" s="953"/>
      <c r="X187" s="953"/>
      <c r="Y187" s="953"/>
      <c r="Z187" s="953"/>
      <c r="AA187" s="953"/>
      <c r="AB187" s="954"/>
      <c r="AC187" s="94" t="s">
        <v>426</v>
      </c>
      <c r="AD187" s="9"/>
      <c r="AE187" s="9"/>
      <c r="AF187" s="9"/>
      <c r="AG187" s="9"/>
      <c r="AH187" s="9"/>
      <c r="AI187" s="9"/>
      <c r="AJ187" s="89"/>
    </row>
    <row r="188" spans="1:36">
      <c r="A188" s="952"/>
      <c r="B188" s="953"/>
      <c r="C188" s="953"/>
      <c r="D188" s="953"/>
      <c r="E188" s="953"/>
      <c r="F188" s="953"/>
      <c r="G188" s="954"/>
      <c r="H188" s="952"/>
      <c r="I188" s="953"/>
      <c r="J188" s="953"/>
      <c r="K188" s="953"/>
      <c r="L188" s="953"/>
      <c r="M188" s="953"/>
      <c r="N188" s="953"/>
      <c r="O188" s="953"/>
      <c r="P188" s="953"/>
      <c r="Q188" s="953"/>
      <c r="R188" s="954"/>
      <c r="S188" s="952"/>
      <c r="T188" s="953"/>
      <c r="U188" s="953"/>
      <c r="V188" s="953"/>
      <c r="W188" s="953"/>
      <c r="X188" s="953"/>
      <c r="Y188" s="953"/>
      <c r="Z188" s="953"/>
      <c r="AA188" s="953"/>
      <c r="AB188" s="954"/>
      <c r="AC188" s="958"/>
      <c r="AD188" s="959"/>
      <c r="AE188" s="959"/>
      <c r="AF188" s="959"/>
      <c r="AG188" s="959"/>
      <c r="AH188" s="959"/>
      <c r="AI188" s="959"/>
      <c r="AJ188" s="960"/>
    </row>
    <row r="189" spans="1:36">
      <c r="A189" s="955"/>
      <c r="B189" s="956"/>
      <c r="C189" s="956"/>
      <c r="D189" s="956"/>
      <c r="E189" s="956"/>
      <c r="F189" s="956"/>
      <c r="G189" s="957"/>
      <c r="H189" s="955"/>
      <c r="I189" s="956"/>
      <c r="J189" s="956"/>
      <c r="K189" s="956"/>
      <c r="L189" s="956"/>
      <c r="M189" s="956"/>
      <c r="N189" s="956"/>
      <c r="O189" s="956"/>
      <c r="P189" s="956"/>
      <c r="Q189" s="956"/>
      <c r="R189" s="957"/>
      <c r="S189" s="955"/>
      <c r="T189" s="956"/>
      <c r="U189" s="956"/>
      <c r="V189" s="956"/>
      <c r="W189" s="956"/>
      <c r="X189" s="956"/>
      <c r="Y189" s="956"/>
      <c r="Z189" s="956"/>
      <c r="AA189" s="956"/>
      <c r="AB189" s="957"/>
      <c r="AC189" s="961"/>
      <c r="AD189" s="962"/>
      <c r="AE189" s="962"/>
      <c r="AF189" s="962"/>
      <c r="AG189" s="962"/>
      <c r="AH189" s="962"/>
      <c r="AI189" s="962"/>
      <c r="AJ189" s="963"/>
    </row>
    <row r="190" spans="1:36">
      <c r="A190" s="949"/>
      <c r="B190" s="950"/>
      <c r="C190" s="950"/>
      <c r="D190" s="950"/>
      <c r="E190" s="950"/>
      <c r="F190" s="950"/>
      <c r="G190" s="951"/>
      <c r="H190" s="949"/>
      <c r="I190" s="950"/>
      <c r="J190" s="950"/>
      <c r="K190" s="950"/>
      <c r="L190" s="950"/>
      <c r="M190" s="950"/>
      <c r="N190" s="950"/>
      <c r="O190" s="950"/>
      <c r="P190" s="950"/>
      <c r="Q190" s="950"/>
      <c r="R190" s="951"/>
      <c r="S190" s="949"/>
      <c r="T190" s="950"/>
      <c r="U190" s="950"/>
      <c r="V190" s="950"/>
      <c r="W190" s="950"/>
      <c r="X190" s="950"/>
      <c r="Y190" s="950"/>
      <c r="Z190" s="950"/>
      <c r="AA190" s="950"/>
      <c r="AB190" s="951"/>
      <c r="AC190" s="93" t="s">
        <v>425</v>
      </c>
      <c r="AD190" s="90"/>
      <c r="AE190" s="90"/>
      <c r="AF190" s="90"/>
      <c r="AG190" s="90"/>
      <c r="AH190" s="90"/>
      <c r="AI190" s="90"/>
      <c r="AJ190" s="91"/>
    </row>
    <row r="191" spans="1:36">
      <c r="A191" s="952"/>
      <c r="B191" s="953"/>
      <c r="C191" s="953"/>
      <c r="D191" s="953"/>
      <c r="E191" s="953"/>
      <c r="F191" s="953"/>
      <c r="G191" s="954"/>
      <c r="H191" s="952"/>
      <c r="I191" s="953"/>
      <c r="J191" s="953"/>
      <c r="K191" s="953"/>
      <c r="L191" s="953"/>
      <c r="M191" s="953"/>
      <c r="N191" s="953"/>
      <c r="O191" s="953"/>
      <c r="P191" s="953"/>
      <c r="Q191" s="953"/>
      <c r="R191" s="954"/>
      <c r="S191" s="952"/>
      <c r="T191" s="953"/>
      <c r="U191" s="953"/>
      <c r="V191" s="953"/>
      <c r="W191" s="953"/>
      <c r="X191" s="953"/>
      <c r="Y191" s="953"/>
      <c r="Z191" s="953"/>
      <c r="AA191" s="953"/>
      <c r="AB191" s="954"/>
      <c r="AC191" s="958"/>
      <c r="AD191" s="959"/>
      <c r="AE191" s="959"/>
      <c r="AF191" s="959"/>
      <c r="AG191" s="959"/>
      <c r="AH191" s="959"/>
      <c r="AI191" s="959"/>
      <c r="AJ191" s="960"/>
    </row>
    <row r="192" spans="1:36">
      <c r="A192" s="952"/>
      <c r="B192" s="953"/>
      <c r="C192" s="953"/>
      <c r="D192" s="953"/>
      <c r="E192" s="953"/>
      <c r="F192" s="953"/>
      <c r="G192" s="954"/>
      <c r="H192" s="952"/>
      <c r="I192" s="953"/>
      <c r="J192" s="953"/>
      <c r="K192" s="953"/>
      <c r="L192" s="953"/>
      <c r="M192" s="953"/>
      <c r="N192" s="953"/>
      <c r="O192" s="953"/>
      <c r="P192" s="953"/>
      <c r="Q192" s="953"/>
      <c r="R192" s="954"/>
      <c r="S192" s="952"/>
      <c r="T192" s="953"/>
      <c r="U192" s="953"/>
      <c r="V192" s="953"/>
      <c r="W192" s="953"/>
      <c r="X192" s="953"/>
      <c r="Y192" s="953"/>
      <c r="Z192" s="953"/>
      <c r="AA192" s="953"/>
      <c r="AB192" s="954"/>
      <c r="AC192" s="958"/>
      <c r="AD192" s="959"/>
      <c r="AE192" s="959"/>
      <c r="AF192" s="959"/>
      <c r="AG192" s="959"/>
      <c r="AH192" s="959"/>
      <c r="AI192" s="959"/>
      <c r="AJ192" s="960"/>
    </row>
    <row r="193" spans="1:36">
      <c r="A193" s="952"/>
      <c r="B193" s="953"/>
      <c r="C193" s="953"/>
      <c r="D193" s="953"/>
      <c r="E193" s="953"/>
      <c r="F193" s="953"/>
      <c r="G193" s="954"/>
      <c r="H193" s="952"/>
      <c r="I193" s="953"/>
      <c r="J193" s="953"/>
      <c r="K193" s="953"/>
      <c r="L193" s="953"/>
      <c r="M193" s="953"/>
      <c r="N193" s="953"/>
      <c r="O193" s="953"/>
      <c r="P193" s="953"/>
      <c r="Q193" s="953"/>
      <c r="R193" s="954"/>
      <c r="S193" s="952"/>
      <c r="T193" s="953"/>
      <c r="U193" s="953"/>
      <c r="V193" s="953"/>
      <c r="W193" s="953"/>
      <c r="X193" s="953"/>
      <c r="Y193" s="953"/>
      <c r="Z193" s="953"/>
      <c r="AA193" s="953"/>
      <c r="AB193" s="954"/>
      <c r="AC193" s="94" t="s">
        <v>426</v>
      </c>
      <c r="AD193" s="9"/>
      <c r="AE193" s="9"/>
      <c r="AF193" s="9"/>
      <c r="AG193" s="9"/>
      <c r="AH193" s="9"/>
      <c r="AI193" s="9"/>
      <c r="AJ193" s="89"/>
    </row>
    <row r="194" spans="1:36">
      <c r="A194" s="952"/>
      <c r="B194" s="953"/>
      <c r="C194" s="953"/>
      <c r="D194" s="953"/>
      <c r="E194" s="953"/>
      <c r="F194" s="953"/>
      <c r="G194" s="954"/>
      <c r="H194" s="952"/>
      <c r="I194" s="953"/>
      <c r="J194" s="953"/>
      <c r="K194" s="953"/>
      <c r="L194" s="953"/>
      <c r="M194" s="953"/>
      <c r="N194" s="953"/>
      <c r="O194" s="953"/>
      <c r="P194" s="953"/>
      <c r="Q194" s="953"/>
      <c r="R194" s="954"/>
      <c r="S194" s="952"/>
      <c r="T194" s="953"/>
      <c r="U194" s="953"/>
      <c r="V194" s="953"/>
      <c r="W194" s="953"/>
      <c r="X194" s="953"/>
      <c r="Y194" s="953"/>
      <c r="Z194" s="953"/>
      <c r="AA194" s="953"/>
      <c r="AB194" s="954"/>
      <c r="AC194" s="958"/>
      <c r="AD194" s="959"/>
      <c r="AE194" s="959"/>
      <c r="AF194" s="959"/>
      <c r="AG194" s="959"/>
      <c r="AH194" s="959"/>
      <c r="AI194" s="959"/>
      <c r="AJ194" s="960"/>
    </row>
    <row r="195" spans="1:36">
      <c r="A195" s="955"/>
      <c r="B195" s="956"/>
      <c r="C195" s="956"/>
      <c r="D195" s="956"/>
      <c r="E195" s="956"/>
      <c r="F195" s="956"/>
      <c r="G195" s="957"/>
      <c r="H195" s="955"/>
      <c r="I195" s="956"/>
      <c r="J195" s="956"/>
      <c r="K195" s="956"/>
      <c r="L195" s="956"/>
      <c r="M195" s="956"/>
      <c r="N195" s="956"/>
      <c r="O195" s="956"/>
      <c r="P195" s="956"/>
      <c r="Q195" s="956"/>
      <c r="R195" s="957"/>
      <c r="S195" s="955"/>
      <c r="T195" s="956"/>
      <c r="U195" s="956"/>
      <c r="V195" s="956"/>
      <c r="W195" s="956"/>
      <c r="X195" s="956"/>
      <c r="Y195" s="956"/>
      <c r="Z195" s="956"/>
      <c r="AA195" s="956"/>
      <c r="AB195" s="957"/>
      <c r="AC195" s="961"/>
      <c r="AD195" s="962"/>
      <c r="AE195" s="962"/>
      <c r="AF195" s="962"/>
      <c r="AG195" s="962"/>
      <c r="AH195" s="962"/>
      <c r="AI195" s="962"/>
      <c r="AJ195" s="963"/>
    </row>
    <row r="196" spans="1:36">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5"/>
      <c r="AD196" s="95"/>
      <c r="AE196" s="95"/>
      <c r="AF196" s="95"/>
      <c r="AG196" s="95"/>
      <c r="AH196" s="95"/>
      <c r="AI196" s="95"/>
      <c r="AJ196" s="95"/>
    </row>
    <row r="197" spans="1:36">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row>
    <row r="198" spans="1:36">
      <c r="A198" s="8" t="s">
        <v>1368</v>
      </c>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row>
    <row r="199" spans="1:36">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row>
    <row r="200" spans="1:36">
      <c r="A200" s="9"/>
      <c r="B200" s="9"/>
      <c r="C200" s="101" t="s">
        <v>203</v>
      </c>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row>
    <row r="201" spans="1:36" ht="6.75" customHeight="1">
      <c r="A201" s="9"/>
      <c r="B201" s="9"/>
      <c r="C201" s="88"/>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row>
    <row r="202" spans="1:36">
      <c r="A202" s="964" t="s">
        <v>204</v>
      </c>
      <c r="B202" s="965"/>
      <c r="C202" s="965"/>
      <c r="D202" s="965"/>
      <c r="E202" s="965"/>
      <c r="F202" s="965"/>
      <c r="G202" s="966"/>
      <c r="H202" s="964" t="s">
        <v>427</v>
      </c>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row>
    <row r="203" spans="1:36">
      <c r="A203" s="967"/>
      <c r="B203" s="968"/>
      <c r="C203" s="968"/>
      <c r="D203" s="968"/>
      <c r="E203" s="968"/>
      <c r="F203" s="968"/>
      <c r="G203" s="969"/>
      <c r="H203" s="967"/>
      <c r="I203" s="968"/>
      <c r="J203" s="968"/>
      <c r="K203" s="968"/>
      <c r="L203" s="968"/>
      <c r="M203" s="968"/>
      <c r="N203" s="968"/>
      <c r="O203" s="968"/>
      <c r="P203" s="968"/>
      <c r="Q203" s="968"/>
      <c r="R203" s="968"/>
      <c r="S203" s="968"/>
      <c r="T203" s="968"/>
      <c r="U203" s="968"/>
      <c r="V203" s="968"/>
      <c r="W203" s="968"/>
      <c r="X203" s="968"/>
      <c r="Y203" s="968"/>
      <c r="Z203" s="968"/>
      <c r="AA203" s="968"/>
      <c r="AB203" s="968"/>
      <c r="AC203" s="968"/>
      <c r="AD203" s="968"/>
      <c r="AE203" s="968"/>
      <c r="AF203" s="968"/>
      <c r="AG203" s="968"/>
      <c r="AH203" s="968"/>
      <c r="AI203" s="968"/>
      <c r="AJ203" s="969"/>
    </row>
    <row r="204" spans="1:36">
      <c r="A204" s="949"/>
      <c r="B204" s="950"/>
      <c r="C204" s="950"/>
      <c r="D204" s="950"/>
      <c r="E204" s="950"/>
      <c r="F204" s="950"/>
      <c r="G204" s="951"/>
      <c r="H204" s="949"/>
      <c r="I204" s="950"/>
      <c r="J204" s="950"/>
      <c r="K204" s="950"/>
      <c r="L204" s="950"/>
      <c r="M204" s="950"/>
      <c r="N204" s="950"/>
      <c r="O204" s="950"/>
      <c r="P204" s="950"/>
      <c r="Q204" s="950"/>
      <c r="R204" s="950"/>
      <c r="S204" s="950"/>
      <c r="T204" s="950"/>
      <c r="U204" s="950"/>
      <c r="V204" s="950"/>
      <c r="W204" s="950"/>
      <c r="X204" s="950"/>
      <c r="Y204" s="950"/>
      <c r="Z204" s="950"/>
      <c r="AA204" s="950"/>
      <c r="AB204" s="950"/>
      <c r="AC204" s="950"/>
      <c r="AD204" s="950"/>
      <c r="AE204" s="950"/>
      <c r="AF204" s="950"/>
      <c r="AG204" s="950"/>
      <c r="AH204" s="950"/>
      <c r="AI204" s="950"/>
      <c r="AJ204" s="951"/>
    </row>
    <row r="205" spans="1:36">
      <c r="A205" s="952"/>
      <c r="B205" s="953"/>
      <c r="C205" s="953"/>
      <c r="D205" s="953"/>
      <c r="E205" s="953"/>
      <c r="F205" s="953"/>
      <c r="G205" s="954"/>
      <c r="H205" s="952"/>
      <c r="I205" s="953"/>
      <c r="J205" s="953"/>
      <c r="K205" s="953"/>
      <c r="L205" s="953"/>
      <c r="M205" s="953"/>
      <c r="N205" s="953"/>
      <c r="O205" s="953"/>
      <c r="P205" s="953"/>
      <c r="Q205" s="953"/>
      <c r="R205" s="953"/>
      <c r="S205" s="953"/>
      <c r="T205" s="953"/>
      <c r="U205" s="953"/>
      <c r="V205" s="953"/>
      <c r="W205" s="953"/>
      <c r="X205" s="953"/>
      <c r="Y205" s="953"/>
      <c r="Z205" s="953"/>
      <c r="AA205" s="953"/>
      <c r="AB205" s="953"/>
      <c r="AC205" s="953"/>
      <c r="AD205" s="953"/>
      <c r="AE205" s="953"/>
      <c r="AF205" s="953"/>
      <c r="AG205" s="953"/>
      <c r="AH205" s="953"/>
      <c r="AI205" s="953"/>
      <c r="AJ205" s="954"/>
    </row>
    <row r="206" spans="1:36">
      <c r="A206" s="952"/>
      <c r="B206" s="953"/>
      <c r="C206" s="953"/>
      <c r="D206" s="953"/>
      <c r="E206" s="953"/>
      <c r="F206" s="953"/>
      <c r="G206" s="954"/>
      <c r="H206" s="952"/>
      <c r="I206" s="953"/>
      <c r="J206" s="953"/>
      <c r="K206" s="953"/>
      <c r="L206" s="953"/>
      <c r="M206" s="953"/>
      <c r="N206" s="953"/>
      <c r="O206" s="953"/>
      <c r="P206" s="953"/>
      <c r="Q206" s="953"/>
      <c r="R206" s="953"/>
      <c r="S206" s="953"/>
      <c r="T206" s="953"/>
      <c r="U206" s="953"/>
      <c r="V206" s="953"/>
      <c r="W206" s="953"/>
      <c r="X206" s="953"/>
      <c r="Y206" s="953"/>
      <c r="Z206" s="953"/>
      <c r="AA206" s="953"/>
      <c r="AB206" s="953"/>
      <c r="AC206" s="953"/>
      <c r="AD206" s="953"/>
      <c r="AE206" s="953"/>
      <c r="AF206" s="953"/>
      <c r="AG206" s="953"/>
      <c r="AH206" s="953"/>
      <c r="AI206" s="953"/>
      <c r="AJ206" s="954"/>
    </row>
    <row r="207" spans="1:36">
      <c r="A207" s="952"/>
      <c r="B207" s="953"/>
      <c r="C207" s="953"/>
      <c r="D207" s="953"/>
      <c r="E207" s="953"/>
      <c r="F207" s="953"/>
      <c r="G207" s="954"/>
      <c r="H207" s="952"/>
      <c r="I207" s="953"/>
      <c r="J207" s="953"/>
      <c r="K207" s="953"/>
      <c r="L207" s="953"/>
      <c r="M207" s="953"/>
      <c r="N207" s="953"/>
      <c r="O207" s="953"/>
      <c r="P207" s="953"/>
      <c r="Q207" s="953"/>
      <c r="R207" s="953"/>
      <c r="S207" s="953"/>
      <c r="T207" s="953"/>
      <c r="U207" s="953"/>
      <c r="V207" s="953"/>
      <c r="W207" s="953"/>
      <c r="X207" s="953"/>
      <c r="Y207" s="953"/>
      <c r="Z207" s="953"/>
      <c r="AA207" s="953"/>
      <c r="AB207" s="953"/>
      <c r="AC207" s="953"/>
      <c r="AD207" s="953"/>
      <c r="AE207" s="953"/>
      <c r="AF207" s="953"/>
      <c r="AG207" s="953"/>
      <c r="AH207" s="953"/>
      <c r="AI207" s="953"/>
      <c r="AJ207" s="954"/>
    </row>
    <row r="208" spans="1:36">
      <c r="A208" s="952"/>
      <c r="B208" s="953"/>
      <c r="C208" s="953"/>
      <c r="D208" s="953"/>
      <c r="E208" s="953"/>
      <c r="F208" s="953"/>
      <c r="G208" s="954"/>
      <c r="H208" s="952"/>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4"/>
    </row>
    <row r="209" spans="1:36">
      <c r="A209" s="955"/>
      <c r="B209" s="956"/>
      <c r="C209" s="956"/>
      <c r="D209" s="956"/>
      <c r="E209" s="956"/>
      <c r="F209" s="956"/>
      <c r="G209" s="957"/>
      <c r="H209" s="955"/>
      <c r="I209" s="956"/>
      <c r="J209" s="956"/>
      <c r="K209" s="956"/>
      <c r="L209" s="956"/>
      <c r="M209" s="956"/>
      <c r="N209" s="956"/>
      <c r="O209" s="956"/>
      <c r="P209" s="956"/>
      <c r="Q209" s="956"/>
      <c r="R209" s="956"/>
      <c r="S209" s="956"/>
      <c r="T209" s="956"/>
      <c r="U209" s="956"/>
      <c r="V209" s="956"/>
      <c r="W209" s="956"/>
      <c r="X209" s="956"/>
      <c r="Y209" s="956"/>
      <c r="Z209" s="956"/>
      <c r="AA209" s="956"/>
      <c r="AB209" s="956"/>
      <c r="AC209" s="956"/>
      <c r="AD209" s="956"/>
      <c r="AE209" s="956"/>
      <c r="AF209" s="956"/>
      <c r="AG209" s="956"/>
      <c r="AH209" s="956"/>
      <c r="AI209" s="956"/>
      <c r="AJ209" s="957"/>
    </row>
    <row r="210" spans="1:36">
      <c r="A210" s="949"/>
      <c r="B210" s="950"/>
      <c r="C210" s="950"/>
      <c r="D210" s="950"/>
      <c r="E210" s="950"/>
      <c r="F210" s="950"/>
      <c r="G210" s="951"/>
      <c r="H210" s="949"/>
      <c r="I210" s="950"/>
      <c r="J210" s="950"/>
      <c r="K210" s="950"/>
      <c r="L210" s="950"/>
      <c r="M210" s="950"/>
      <c r="N210" s="950"/>
      <c r="O210" s="950"/>
      <c r="P210" s="950"/>
      <c r="Q210" s="950"/>
      <c r="R210" s="950"/>
      <c r="S210" s="950"/>
      <c r="T210" s="950"/>
      <c r="U210" s="950"/>
      <c r="V210" s="950"/>
      <c r="W210" s="950"/>
      <c r="X210" s="950"/>
      <c r="Y210" s="950"/>
      <c r="Z210" s="950"/>
      <c r="AA210" s="950"/>
      <c r="AB210" s="950"/>
      <c r="AC210" s="950"/>
      <c r="AD210" s="950"/>
      <c r="AE210" s="950"/>
      <c r="AF210" s="950"/>
      <c r="AG210" s="950"/>
      <c r="AH210" s="950"/>
      <c r="AI210" s="950"/>
      <c r="AJ210" s="951"/>
    </row>
    <row r="211" spans="1:36">
      <c r="A211" s="952"/>
      <c r="B211" s="953"/>
      <c r="C211" s="953"/>
      <c r="D211" s="953"/>
      <c r="E211" s="953"/>
      <c r="F211" s="953"/>
      <c r="G211" s="954"/>
      <c r="H211" s="952"/>
      <c r="I211" s="953"/>
      <c r="J211" s="953"/>
      <c r="K211" s="953"/>
      <c r="L211" s="953"/>
      <c r="M211" s="953"/>
      <c r="N211" s="953"/>
      <c r="O211" s="953"/>
      <c r="P211" s="953"/>
      <c r="Q211" s="953"/>
      <c r="R211" s="953"/>
      <c r="S211" s="953"/>
      <c r="T211" s="953"/>
      <c r="U211" s="953"/>
      <c r="V211" s="953"/>
      <c r="W211" s="953"/>
      <c r="X211" s="953"/>
      <c r="Y211" s="953"/>
      <c r="Z211" s="953"/>
      <c r="AA211" s="953"/>
      <c r="AB211" s="953"/>
      <c r="AC211" s="953"/>
      <c r="AD211" s="953"/>
      <c r="AE211" s="953"/>
      <c r="AF211" s="953"/>
      <c r="AG211" s="953"/>
      <c r="AH211" s="953"/>
      <c r="AI211" s="953"/>
      <c r="AJ211" s="954"/>
    </row>
    <row r="212" spans="1:36">
      <c r="A212" s="952"/>
      <c r="B212" s="953"/>
      <c r="C212" s="953"/>
      <c r="D212" s="953"/>
      <c r="E212" s="953"/>
      <c r="F212" s="953"/>
      <c r="G212" s="954"/>
      <c r="H212" s="952"/>
      <c r="I212" s="953"/>
      <c r="J212" s="953"/>
      <c r="K212" s="953"/>
      <c r="L212" s="953"/>
      <c r="M212" s="953"/>
      <c r="N212" s="953"/>
      <c r="O212" s="953"/>
      <c r="P212" s="953"/>
      <c r="Q212" s="953"/>
      <c r="R212" s="953"/>
      <c r="S212" s="953"/>
      <c r="T212" s="953"/>
      <c r="U212" s="953"/>
      <c r="V212" s="953"/>
      <c r="W212" s="953"/>
      <c r="X212" s="953"/>
      <c r="Y212" s="953"/>
      <c r="Z212" s="953"/>
      <c r="AA212" s="953"/>
      <c r="AB212" s="953"/>
      <c r="AC212" s="953"/>
      <c r="AD212" s="953"/>
      <c r="AE212" s="953"/>
      <c r="AF212" s="953"/>
      <c r="AG212" s="953"/>
      <c r="AH212" s="953"/>
      <c r="AI212" s="953"/>
      <c r="AJ212" s="954"/>
    </row>
    <row r="213" spans="1:36">
      <c r="A213" s="952"/>
      <c r="B213" s="953"/>
      <c r="C213" s="953"/>
      <c r="D213" s="953"/>
      <c r="E213" s="953"/>
      <c r="F213" s="953"/>
      <c r="G213" s="954"/>
      <c r="H213" s="952"/>
      <c r="I213" s="953"/>
      <c r="J213" s="953"/>
      <c r="K213" s="953"/>
      <c r="L213" s="953"/>
      <c r="M213" s="953"/>
      <c r="N213" s="953"/>
      <c r="O213" s="953"/>
      <c r="P213" s="953"/>
      <c r="Q213" s="953"/>
      <c r="R213" s="953"/>
      <c r="S213" s="953"/>
      <c r="T213" s="953"/>
      <c r="U213" s="953"/>
      <c r="V213" s="953"/>
      <c r="W213" s="953"/>
      <c r="X213" s="953"/>
      <c r="Y213" s="953"/>
      <c r="Z213" s="953"/>
      <c r="AA213" s="953"/>
      <c r="AB213" s="953"/>
      <c r="AC213" s="953"/>
      <c r="AD213" s="953"/>
      <c r="AE213" s="953"/>
      <c r="AF213" s="953"/>
      <c r="AG213" s="953"/>
      <c r="AH213" s="953"/>
      <c r="AI213" s="953"/>
      <c r="AJ213" s="954"/>
    </row>
    <row r="214" spans="1:36">
      <c r="A214" s="952"/>
      <c r="B214" s="953"/>
      <c r="C214" s="953"/>
      <c r="D214" s="953"/>
      <c r="E214" s="953"/>
      <c r="F214" s="953"/>
      <c r="G214" s="954"/>
      <c r="H214" s="952"/>
      <c r="I214" s="953"/>
      <c r="J214" s="953"/>
      <c r="K214" s="953"/>
      <c r="L214" s="953"/>
      <c r="M214" s="953"/>
      <c r="N214" s="953"/>
      <c r="O214" s="953"/>
      <c r="P214" s="953"/>
      <c r="Q214" s="953"/>
      <c r="R214" s="953"/>
      <c r="S214" s="953"/>
      <c r="T214" s="953"/>
      <c r="U214" s="953"/>
      <c r="V214" s="953"/>
      <c r="W214" s="953"/>
      <c r="X214" s="953"/>
      <c r="Y214" s="953"/>
      <c r="Z214" s="953"/>
      <c r="AA214" s="953"/>
      <c r="AB214" s="953"/>
      <c r="AC214" s="953"/>
      <c r="AD214" s="953"/>
      <c r="AE214" s="953"/>
      <c r="AF214" s="953"/>
      <c r="AG214" s="953"/>
      <c r="AH214" s="953"/>
      <c r="AI214" s="953"/>
      <c r="AJ214" s="954"/>
    </row>
    <row r="215" spans="1:36">
      <c r="A215" s="955"/>
      <c r="B215" s="956"/>
      <c r="C215" s="956"/>
      <c r="D215" s="956"/>
      <c r="E215" s="956"/>
      <c r="F215" s="956"/>
      <c r="G215" s="957"/>
      <c r="H215" s="955"/>
      <c r="I215" s="956"/>
      <c r="J215" s="956"/>
      <c r="K215" s="956"/>
      <c r="L215" s="956"/>
      <c r="M215" s="956"/>
      <c r="N215" s="956"/>
      <c r="O215" s="956"/>
      <c r="P215" s="956"/>
      <c r="Q215" s="956"/>
      <c r="R215" s="956"/>
      <c r="S215" s="956"/>
      <c r="T215" s="956"/>
      <c r="U215" s="956"/>
      <c r="V215" s="956"/>
      <c r="W215" s="956"/>
      <c r="X215" s="956"/>
      <c r="Y215" s="956"/>
      <c r="Z215" s="956"/>
      <c r="AA215" s="956"/>
      <c r="AB215" s="956"/>
      <c r="AC215" s="956"/>
      <c r="AD215" s="956"/>
      <c r="AE215" s="956"/>
      <c r="AF215" s="956"/>
      <c r="AG215" s="956"/>
      <c r="AH215" s="956"/>
      <c r="AI215" s="956"/>
      <c r="AJ215" s="957"/>
    </row>
    <row r="216" spans="1:36">
      <c r="A216" s="949"/>
      <c r="B216" s="950"/>
      <c r="C216" s="950"/>
      <c r="D216" s="950"/>
      <c r="E216" s="950"/>
      <c r="F216" s="950"/>
      <c r="G216" s="951"/>
      <c r="H216" s="949"/>
      <c r="I216" s="950"/>
      <c r="J216" s="950"/>
      <c r="K216" s="950"/>
      <c r="L216" s="950"/>
      <c r="M216" s="950"/>
      <c r="N216" s="950"/>
      <c r="O216" s="950"/>
      <c r="P216" s="950"/>
      <c r="Q216" s="950"/>
      <c r="R216" s="950"/>
      <c r="S216" s="950"/>
      <c r="T216" s="950"/>
      <c r="U216" s="950"/>
      <c r="V216" s="950"/>
      <c r="W216" s="950"/>
      <c r="X216" s="950"/>
      <c r="Y216" s="950"/>
      <c r="Z216" s="950"/>
      <c r="AA216" s="950"/>
      <c r="AB216" s="950"/>
      <c r="AC216" s="950"/>
      <c r="AD216" s="950"/>
      <c r="AE216" s="950"/>
      <c r="AF216" s="950"/>
      <c r="AG216" s="950"/>
      <c r="AH216" s="950"/>
      <c r="AI216" s="950"/>
      <c r="AJ216" s="951"/>
    </row>
    <row r="217" spans="1:36">
      <c r="A217" s="952"/>
      <c r="B217" s="953"/>
      <c r="C217" s="953"/>
      <c r="D217" s="953"/>
      <c r="E217" s="953"/>
      <c r="F217" s="953"/>
      <c r="G217" s="954"/>
      <c r="H217" s="952"/>
      <c r="I217" s="953"/>
      <c r="J217" s="953"/>
      <c r="K217" s="953"/>
      <c r="L217" s="953"/>
      <c r="M217" s="953"/>
      <c r="N217" s="953"/>
      <c r="O217" s="953"/>
      <c r="P217" s="953"/>
      <c r="Q217" s="953"/>
      <c r="R217" s="953"/>
      <c r="S217" s="953"/>
      <c r="T217" s="953"/>
      <c r="U217" s="953"/>
      <c r="V217" s="953"/>
      <c r="W217" s="953"/>
      <c r="X217" s="953"/>
      <c r="Y217" s="953"/>
      <c r="Z217" s="953"/>
      <c r="AA217" s="953"/>
      <c r="AB217" s="953"/>
      <c r="AC217" s="953"/>
      <c r="AD217" s="953"/>
      <c r="AE217" s="953"/>
      <c r="AF217" s="953"/>
      <c r="AG217" s="953"/>
      <c r="AH217" s="953"/>
      <c r="AI217" s="953"/>
      <c r="AJ217" s="954"/>
    </row>
    <row r="218" spans="1:36">
      <c r="A218" s="952"/>
      <c r="B218" s="953"/>
      <c r="C218" s="953"/>
      <c r="D218" s="953"/>
      <c r="E218" s="953"/>
      <c r="F218" s="953"/>
      <c r="G218" s="954"/>
      <c r="H218" s="952"/>
      <c r="I218" s="953"/>
      <c r="J218" s="953"/>
      <c r="K218" s="953"/>
      <c r="L218" s="953"/>
      <c r="M218" s="953"/>
      <c r="N218" s="953"/>
      <c r="O218" s="953"/>
      <c r="P218" s="953"/>
      <c r="Q218" s="953"/>
      <c r="R218" s="953"/>
      <c r="S218" s="953"/>
      <c r="T218" s="953"/>
      <c r="U218" s="953"/>
      <c r="V218" s="953"/>
      <c r="W218" s="953"/>
      <c r="X218" s="953"/>
      <c r="Y218" s="953"/>
      <c r="Z218" s="953"/>
      <c r="AA218" s="953"/>
      <c r="AB218" s="953"/>
      <c r="AC218" s="953"/>
      <c r="AD218" s="953"/>
      <c r="AE218" s="953"/>
      <c r="AF218" s="953"/>
      <c r="AG218" s="953"/>
      <c r="AH218" s="953"/>
      <c r="AI218" s="953"/>
      <c r="AJ218" s="954"/>
    </row>
    <row r="219" spans="1:36">
      <c r="A219" s="952"/>
      <c r="B219" s="953"/>
      <c r="C219" s="953"/>
      <c r="D219" s="953"/>
      <c r="E219" s="953"/>
      <c r="F219" s="953"/>
      <c r="G219" s="954"/>
      <c r="H219" s="952"/>
      <c r="I219" s="953"/>
      <c r="J219" s="953"/>
      <c r="K219" s="953"/>
      <c r="L219" s="953"/>
      <c r="M219" s="953"/>
      <c r="N219" s="953"/>
      <c r="O219" s="953"/>
      <c r="P219" s="953"/>
      <c r="Q219" s="953"/>
      <c r="R219" s="953"/>
      <c r="S219" s="953"/>
      <c r="T219" s="953"/>
      <c r="U219" s="953"/>
      <c r="V219" s="953"/>
      <c r="W219" s="953"/>
      <c r="X219" s="953"/>
      <c r="Y219" s="953"/>
      <c r="Z219" s="953"/>
      <c r="AA219" s="953"/>
      <c r="AB219" s="953"/>
      <c r="AC219" s="953"/>
      <c r="AD219" s="953"/>
      <c r="AE219" s="953"/>
      <c r="AF219" s="953"/>
      <c r="AG219" s="953"/>
      <c r="AH219" s="953"/>
      <c r="AI219" s="953"/>
      <c r="AJ219" s="954"/>
    </row>
    <row r="220" spans="1:36">
      <c r="A220" s="952"/>
      <c r="B220" s="953"/>
      <c r="C220" s="953"/>
      <c r="D220" s="953"/>
      <c r="E220" s="953"/>
      <c r="F220" s="953"/>
      <c r="G220" s="954"/>
      <c r="H220" s="952"/>
      <c r="I220" s="953"/>
      <c r="J220" s="953"/>
      <c r="K220" s="953"/>
      <c r="L220" s="953"/>
      <c r="M220" s="953"/>
      <c r="N220" s="953"/>
      <c r="O220" s="953"/>
      <c r="P220" s="953"/>
      <c r="Q220" s="953"/>
      <c r="R220" s="953"/>
      <c r="S220" s="953"/>
      <c r="T220" s="953"/>
      <c r="U220" s="953"/>
      <c r="V220" s="953"/>
      <c r="W220" s="953"/>
      <c r="X220" s="953"/>
      <c r="Y220" s="953"/>
      <c r="Z220" s="953"/>
      <c r="AA220" s="953"/>
      <c r="AB220" s="953"/>
      <c r="AC220" s="953"/>
      <c r="AD220" s="953"/>
      <c r="AE220" s="953"/>
      <c r="AF220" s="953"/>
      <c r="AG220" s="953"/>
      <c r="AH220" s="953"/>
      <c r="AI220" s="953"/>
      <c r="AJ220" s="954"/>
    </row>
    <row r="221" spans="1:36">
      <c r="A221" s="955"/>
      <c r="B221" s="956"/>
      <c r="C221" s="956"/>
      <c r="D221" s="956"/>
      <c r="E221" s="956"/>
      <c r="F221" s="956"/>
      <c r="G221" s="957"/>
      <c r="H221" s="955"/>
      <c r="I221" s="956"/>
      <c r="J221" s="956"/>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row>
    <row r="222" spans="1:36">
      <c r="A222" s="949"/>
      <c r="B222" s="950"/>
      <c r="C222" s="950"/>
      <c r="D222" s="950"/>
      <c r="E222" s="950"/>
      <c r="F222" s="950"/>
      <c r="G222" s="951"/>
      <c r="H222" s="949"/>
      <c r="I222" s="950"/>
      <c r="J222" s="950"/>
      <c r="K222" s="950"/>
      <c r="L222" s="950"/>
      <c r="M222" s="950"/>
      <c r="N222" s="950"/>
      <c r="O222" s="950"/>
      <c r="P222" s="950"/>
      <c r="Q222" s="950"/>
      <c r="R222" s="950"/>
      <c r="S222" s="950"/>
      <c r="T222" s="950"/>
      <c r="U222" s="950"/>
      <c r="V222" s="950"/>
      <c r="W222" s="950"/>
      <c r="X222" s="950"/>
      <c r="Y222" s="950"/>
      <c r="Z222" s="950"/>
      <c r="AA222" s="950"/>
      <c r="AB222" s="950"/>
      <c r="AC222" s="950"/>
      <c r="AD222" s="950"/>
      <c r="AE222" s="950"/>
      <c r="AF222" s="950"/>
      <c r="AG222" s="950"/>
      <c r="AH222" s="950"/>
      <c r="AI222" s="950"/>
      <c r="AJ222" s="951"/>
    </row>
    <row r="223" spans="1:36">
      <c r="A223" s="952"/>
      <c r="B223" s="953"/>
      <c r="C223" s="953"/>
      <c r="D223" s="953"/>
      <c r="E223" s="953"/>
      <c r="F223" s="953"/>
      <c r="G223" s="954"/>
      <c r="H223" s="952"/>
      <c r="I223" s="953"/>
      <c r="J223" s="953"/>
      <c r="K223" s="953"/>
      <c r="L223" s="953"/>
      <c r="M223" s="953"/>
      <c r="N223" s="953"/>
      <c r="O223" s="953"/>
      <c r="P223" s="953"/>
      <c r="Q223" s="953"/>
      <c r="R223" s="953"/>
      <c r="S223" s="953"/>
      <c r="T223" s="953"/>
      <c r="U223" s="953"/>
      <c r="V223" s="953"/>
      <c r="W223" s="953"/>
      <c r="X223" s="953"/>
      <c r="Y223" s="953"/>
      <c r="Z223" s="953"/>
      <c r="AA223" s="953"/>
      <c r="AB223" s="953"/>
      <c r="AC223" s="953"/>
      <c r="AD223" s="953"/>
      <c r="AE223" s="953"/>
      <c r="AF223" s="953"/>
      <c r="AG223" s="953"/>
      <c r="AH223" s="953"/>
      <c r="AI223" s="953"/>
      <c r="AJ223" s="954"/>
    </row>
    <row r="224" spans="1:36">
      <c r="A224" s="952"/>
      <c r="B224" s="953"/>
      <c r="C224" s="953"/>
      <c r="D224" s="953"/>
      <c r="E224" s="953"/>
      <c r="F224" s="953"/>
      <c r="G224" s="954"/>
      <c r="H224" s="952"/>
      <c r="I224" s="953"/>
      <c r="J224" s="953"/>
      <c r="K224" s="953"/>
      <c r="L224" s="953"/>
      <c r="M224" s="953"/>
      <c r="N224" s="953"/>
      <c r="O224" s="953"/>
      <c r="P224" s="953"/>
      <c r="Q224" s="953"/>
      <c r="R224" s="953"/>
      <c r="S224" s="953"/>
      <c r="T224" s="953"/>
      <c r="U224" s="953"/>
      <c r="V224" s="953"/>
      <c r="W224" s="953"/>
      <c r="X224" s="953"/>
      <c r="Y224" s="953"/>
      <c r="Z224" s="953"/>
      <c r="AA224" s="953"/>
      <c r="AB224" s="953"/>
      <c r="AC224" s="953"/>
      <c r="AD224" s="953"/>
      <c r="AE224" s="953"/>
      <c r="AF224" s="953"/>
      <c r="AG224" s="953"/>
      <c r="AH224" s="953"/>
      <c r="AI224" s="953"/>
      <c r="AJ224" s="954"/>
    </row>
    <row r="225" spans="1:38">
      <c r="A225" s="952"/>
      <c r="B225" s="953"/>
      <c r="C225" s="953"/>
      <c r="D225" s="953"/>
      <c r="E225" s="953"/>
      <c r="F225" s="953"/>
      <c r="G225" s="954"/>
      <c r="H225" s="952"/>
      <c r="I225" s="953"/>
      <c r="J225" s="953"/>
      <c r="K225" s="953"/>
      <c r="L225" s="953"/>
      <c r="M225" s="953"/>
      <c r="N225" s="953"/>
      <c r="O225" s="953"/>
      <c r="P225" s="953"/>
      <c r="Q225" s="953"/>
      <c r="R225" s="953"/>
      <c r="S225" s="953"/>
      <c r="T225" s="953"/>
      <c r="U225" s="953"/>
      <c r="V225" s="953"/>
      <c r="W225" s="953"/>
      <c r="X225" s="953"/>
      <c r="Y225" s="953"/>
      <c r="Z225" s="953"/>
      <c r="AA225" s="953"/>
      <c r="AB225" s="953"/>
      <c r="AC225" s="953"/>
      <c r="AD225" s="953"/>
      <c r="AE225" s="953"/>
      <c r="AF225" s="953"/>
      <c r="AG225" s="953"/>
      <c r="AH225" s="953"/>
      <c r="AI225" s="953"/>
      <c r="AJ225" s="954"/>
    </row>
    <row r="226" spans="1:38">
      <c r="A226" s="952"/>
      <c r="B226" s="953"/>
      <c r="C226" s="953"/>
      <c r="D226" s="953"/>
      <c r="E226" s="953"/>
      <c r="F226" s="953"/>
      <c r="G226" s="954"/>
      <c r="H226" s="952"/>
      <c r="I226" s="953"/>
      <c r="J226" s="953"/>
      <c r="K226" s="953"/>
      <c r="L226" s="953"/>
      <c r="M226" s="953"/>
      <c r="N226" s="953"/>
      <c r="O226" s="953"/>
      <c r="P226" s="953"/>
      <c r="Q226" s="953"/>
      <c r="R226" s="953"/>
      <c r="S226" s="953"/>
      <c r="T226" s="953"/>
      <c r="U226" s="953"/>
      <c r="V226" s="953"/>
      <c r="W226" s="953"/>
      <c r="X226" s="953"/>
      <c r="Y226" s="953"/>
      <c r="Z226" s="953"/>
      <c r="AA226" s="953"/>
      <c r="AB226" s="953"/>
      <c r="AC226" s="953"/>
      <c r="AD226" s="953"/>
      <c r="AE226" s="953"/>
      <c r="AF226" s="953"/>
      <c r="AG226" s="953"/>
      <c r="AH226" s="953"/>
      <c r="AI226" s="953"/>
      <c r="AJ226" s="954"/>
    </row>
    <row r="227" spans="1:38">
      <c r="A227" s="955"/>
      <c r="B227" s="956"/>
      <c r="C227" s="956"/>
      <c r="D227" s="956"/>
      <c r="E227" s="956"/>
      <c r="F227" s="956"/>
      <c r="G227" s="957"/>
      <c r="H227" s="955"/>
      <c r="I227" s="956"/>
      <c r="J227" s="956"/>
      <c r="K227" s="956"/>
      <c r="L227" s="956"/>
      <c r="M227" s="956"/>
      <c r="N227" s="956"/>
      <c r="O227" s="956"/>
      <c r="P227" s="956"/>
      <c r="Q227" s="956"/>
      <c r="R227" s="956"/>
      <c r="S227" s="956"/>
      <c r="T227" s="956"/>
      <c r="U227" s="956"/>
      <c r="V227" s="956"/>
      <c r="W227" s="956"/>
      <c r="X227" s="956"/>
      <c r="Y227" s="956"/>
      <c r="Z227" s="956"/>
      <c r="AA227" s="956"/>
      <c r="AB227" s="956"/>
      <c r="AC227" s="956"/>
      <c r="AD227" s="956"/>
      <c r="AE227" s="956"/>
      <c r="AF227" s="956"/>
      <c r="AG227" s="956"/>
      <c r="AH227" s="956"/>
      <c r="AI227" s="956"/>
      <c r="AJ227" s="957"/>
    </row>
    <row r="229" spans="1:38" ht="13.8" thickBot="1"/>
    <row r="230" spans="1:38" ht="13.8" thickTop="1">
      <c r="AK230" s="356"/>
      <c r="AL230" s="355"/>
    </row>
    <row r="231" spans="1:38">
      <c r="AK231" s="357"/>
    </row>
  </sheetData>
  <sheetProtection algorithmName="SHA-512" hashValue="jty/NubHcms90RKBwMNhA2iqW76MA4w2gt+kfJ/Od8hZ+G4ruGNZ6ag1D0L0sV4D+XHwaR4fcawgjRSdTtePNA==" saltValue="P6nnybQrcJcimrhwlmBYdA==" spinCount="100000" sheet="1" objects="1" scenarios="1"/>
  <protectedRanges>
    <protectedRange sqref="D48:D49 O48:O49 S48:S49 W48:W49 AB48:AB49 AF48:AI49 D54 O54:O55 D60 O60:O61 D65 O65:O66" name="範囲13"/>
    <protectedRange sqref="D26:D29 D33:D37 D41 K41:K44" name="範囲12"/>
    <protectedRange sqref="AF48:AF49" name="範囲3"/>
    <protectedRange sqref="D42" name="範囲2"/>
    <protectedRange sqref="K14 N14 Q14 K16 W16 I18 Y18:Y19 AC18:AC19 AG18:AG19" name="範囲1"/>
    <protectedRange sqref="B74:G75 B77 C79 I73 J74:J78 M75 Q75 V75 Z75 AD75 R77:U78 W77:X78 Z77:AA78 AD77:AH78 N79 S79 AA79 AE79 R80:U80 W79:W80 Z80 AD80 I79:I82 N81:N82 U81 Q83:W84 AB83:AH84" name="範囲6"/>
    <protectedRange sqref="B86:G87 B89 C91 I85 J86:J90 I91:I94 M87 Q87 V87 Z87 AD87 R89:U90 W89:X90 Z89:AA90 AD89:AH90 N91 S91 AA91 AE91 R92:U92 W91:W92 Z92 AD92 U93 N93:N94 Q95:W96 AB95:AH96" name="範囲7"/>
    <protectedRange sqref="B98:G99 B101 C103 I97 J98:J102 I103:I106 M99 Q99 V99 Z99 AD99 R101:U102 W101:X102 Z101:AA102 AD101:AH102 N103 S103 AA103 AE103 R104:U104 W103:W104 Z104 AD104 N105:N106 U105 Q107:W108 AB107:AH108" name="範囲8"/>
    <protectedRange sqref="B110:G111 B113 C115 I109 J110:J114 M111 Q111 V111 Z111 AD111 R113:U114 W113:X114 Z113:AA114 AD113:AH114 I115:I118 N115 S115 AA115 AE115 R116:U116 W115:W116 Z116 AD116 N117:N118 U117 Q119:W120 AB119:AH120 I123" name="範囲9"/>
    <protectedRange sqref="B136:B144 M136:M144 Y136:Y144 N144 Z136 Z138 Z140 Z142 Z144 B151:AJ165" name="範囲10"/>
    <protectedRange sqref="A178:AB195 AC179 AC182 AC185 AC188 AC191 AC194 A204:AJ227" name="範囲11"/>
  </protectedRanges>
  <mergeCells count="205">
    <mergeCell ref="W92:X92"/>
    <mergeCell ref="Z92:AA92"/>
    <mergeCell ref="AD92:AH92"/>
    <mergeCell ref="W90:X90"/>
    <mergeCell ref="W78:X78"/>
    <mergeCell ref="Z78:AA78"/>
    <mergeCell ref="AD78:AH78"/>
    <mergeCell ref="R80:S80"/>
    <mergeCell ref="T80:U80"/>
    <mergeCell ref="W80:X80"/>
    <mergeCell ref="Z80:AA80"/>
    <mergeCell ref="AD80:AH80"/>
    <mergeCell ref="AD114:AH114"/>
    <mergeCell ref="C115:E115"/>
    <mergeCell ref="AE115:AH115"/>
    <mergeCell ref="R114:S114"/>
    <mergeCell ref="U105:AH106"/>
    <mergeCell ref="B107:G108"/>
    <mergeCell ref="Q107:W107"/>
    <mergeCell ref="AB107:AH107"/>
    <mergeCell ref="Q108:W108"/>
    <mergeCell ref="AB108:AH108"/>
    <mergeCell ref="A109:A120"/>
    <mergeCell ref="B111:G111"/>
    <mergeCell ref="AD111:AH111"/>
    <mergeCell ref="B113:G113"/>
    <mergeCell ref="R113:S113"/>
    <mergeCell ref="T113:U113"/>
    <mergeCell ref="W113:X113"/>
    <mergeCell ref="Z113:AA113"/>
    <mergeCell ref="AD116:AH116"/>
    <mergeCell ref="B117:G118"/>
    <mergeCell ref="AD113:AH113"/>
    <mergeCell ref="B119:G120"/>
    <mergeCell ref="Q119:W119"/>
    <mergeCell ref="AB119:AH119"/>
    <mergeCell ref="Q120:W120"/>
    <mergeCell ref="AB120:AH120"/>
    <mergeCell ref="R116:S116"/>
    <mergeCell ref="T116:U116"/>
    <mergeCell ref="W116:X116"/>
    <mergeCell ref="Z116:AA116"/>
    <mergeCell ref="U117:AH118"/>
    <mergeCell ref="T114:U114"/>
    <mergeCell ref="W114:X114"/>
    <mergeCell ref="Z114:AA114"/>
    <mergeCell ref="A97:A108"/>
    <mergeCell ref="B98:G98"/>
    <mergeCell ref="AD99:AH99"/>
    <mergeCell ref="B101:G101"/>
    <mergeCell ref="R101:S101"/>
    <mergeCell ref="T101:U101"/>
    <mergeCell ref="W101:X101"/>
    <mergeCell ref="Z101:AA101"/>
    <mergeCell ref="AD101:AH101"/>
    <mergeCell ref="R102:S102"/>
    <mergeCell ref="W102:X102"/>
    <mergeCell ref="Z102:AA102"/>
    <mergeCell ref="AD102:AH102"/>
    <mergeCell ref="C103:E103"/>
    <mergeCell ref="AE103:AH103"/>
    <mergeCell ref="R104:S104"/>
    <mergeCell ref="T104:U104"/>
    <mergeCell ref="W104:X104"/>
    <mergeCell ref="Z104:AA104"/>
    <mergeCell ref="AD104:AH104"/>
    <mergeCell ref="A85:A96"/>
    <mergeCell ref="B87:G87"/>
    <mergeCell ref="AD87:AH87"/>
    <mergeCell ref="B89:G89"/>
    <mergeCell ref="R89:S89"/>
    <mergeCell ref="T89:U89"/>
    <mergeCell ref="Z89:AA89"/>
    <mergeCell ref="AD89:AH89"/>
    <mergeCell ref="R90:S90"/>
    <mergeCell ref="T90:U90"/>
    <mergeCell ref="Z90:AA90"/>
    <mergeCell ref="U93:AH94"/>
    <mergeCell ref="B95:G96"/>
    <mergeCell ref="Q95:W95"/>
    <mergeCell ref="AB95:AH95"/>
    <mergeCell ref="Q96:W96"/>
    <mergeCell ref="AB96:AH96"/>
    <mergeCell ref="B93:G94"/>
    <mergeCell ref="AD90:AH90"/>
    <mergeCell ref="W89:X89"/>
    <mergeCell ref="C91:E91"/>
    <mergeCell ref="AE91:AH91"/>
    <mergeCell ref="R92:S92"/>
    <mergeCell ref="T92:U92"/>
    <mergeCell ref="A73:A84"/>
    <mergeCell ref="B74:G74"/>
    <mergeCell ref="AD75:AH75"/>
    <mergeCell ref="R77:S77"/>
    <mergeCell ref="T77:U77"/>
    <mergeCell ref="W77:X77"/>
    <mergeCell ref="Z77:AA77"/>
    <mergeCell ref="AD77:AH77"/>
    <mergeCell ref="R78:S78"/>
    <mergeCell ref="T78:U78"/>
    <mergeCell ref="B75:G75"/>
    <mergeCell ref="B77:G77"/>
    <mergeCell ref="B83:G84"/>
    <mergeCell ref="Y19:AA19"/>
    <mergeCell ref="AC19:AE19"/>
    <mergeCell ref="W16:AF16"/>
    <mergeCell ref="B72:G72"/>
    <mergeCell ref="H72:AJ72"/>
    <mergeCell ref="A1:AJ2"/>
    <mergeCell ref="X5:Y5"/>
    <mergeCell ref="A7:G10"/>
    <mergeCell ref="I7:AI7"/>
    <mergeCell ref="A11:G13"/>
    <mergeCell ref="I11:AI13"/>
    <mergeCell ref="I8:AI8"/>
    <mergeCell ref="I9:AI9"/>
    <mergeCell ref="I10:AI10"/>
    <mergeCell ref="A14:G14"/>
    <mergeCell ref="K14:L14"/>
    <mergeCell ref="N14:O14"/>
    <mergeCell ref="K16:T16"/>
    <mergeCell ref="A17:G19"/>
    <mergeCell ref="I18:W19"/>
    <mergeCell ref="Y18:AA18"/>
    <mergeCell ref="I14:J14"/>
    <mergeCell ref="AF48:AI48"/>
    <mergeCell ref="AF49:AI49"/>
    <mergeCell ref="A151:A155"/>
    <mergeCell ref="A156:A160"/>
    <mergeCell ref="B156:G160"/>
    <mergeCell ref="H156:R160"/>
    <mergeCell ref="S156:AB160"/>
    <mergeCell ref="AC156:AJ160"/>
    <mergeCell ref="B151:G155"/>
    <mergeCell ref="A202:G203"/>
    <mergeCell ref="B150:G150"/>
    <mergeCell ref="A184:G189"/>
    <mergeCell ref="H184:R189"/>
    <mergeCell ref="S184:AB189"/>
    <mergeCell ref="AC185:AJ186"/>
    <mergeCell ref="AC188:AJ189"/>
    <mergeCell ref="AC176:AJ177"/>
    <mergeCell ref="A176:G177"/>
    <mergeCell ref="H176:R177"/>
    <mergeCell ref="S176:AB177"/>
    <mergeCell ref="A161:A165"/>
    <mergeCell ref="B161:G165"/>
    <mergeCell ref="H161:R165"/>
    <mergeCell ref="S161:AB165"/>
    <mergeCell ref="AC161:AJ165"/>
    <mergeCell ref="A178:G183"/>
    <mergeCell ref="H178:R183"/>
    <mergeCell ref="S178:AB183"/>
    <mergeCell ref="AC179:AJ180"/>
    <mergeCell ref="AC182:AJ183"/>
    <mergeCell ref="H222:AJ227"/>
    <mergeCell ref="H216:AJ221"/>
    <mergeCell ref="H202:AJ203"/>
    <mergeCell ref="A190:G195"/>
    <mergeCell ref="H190:R195"/>
    <mergeCell ref="S190:AB195"/>
    <mergeCell ref="AC191:AJ192"/>
    <mergeCell ref="AC194:AJ195"/>
    <mergeCell ref="A216:G221"/>
    <mergeCell ref="A222:G227"/>
    <mergeCell ref="A204:G209"/>
    <mergeCell ref="H204:AJ209"/>
    <mergeCell ref="A210:G215"/>
    <mergeCell ref="H210:AJ215"/>
    <mergeCell ref="Z136:AI136"/>
    <mergeCell ref="H151:R155"/>
    <mergeCell ref="S151:AB155"/>
    <mergeCell ref="AC151:AJ155"/>
    <mergeCell ref="Z138:AI138"/>
    <mergeCell ref="Z140:AI140"/>
    <mergeCell ref="Z142:AI142"/>
    <mergeCell ref="Z144:AI144"/>
    <mergeCell ref="S150:AB150"/>
    <mergeCell ref="N144:W144"/>
    <mergeCell ref="H150:R150"/>
    <mergeCell ref="AC150:AJ150"/>
    <mergeCell ref="A123:G127"/>
    <mergeCell ref="I123:AI127"/>
    <mergeCell ref="AG19:AI19"/>
    <mergeCell ref="Q14:R14"/>
    <mergeCell ref="A15:G16"/>
    <mergeCell ref="B110:G110"/>
    <mergeCell ref="AE79:AH79"/>
    <mergeCell ref="C79:E79"/>
    <mergeCell ref="U81:AH82"/>
    <mergeCell ref="B86:G86"/>
    <mergeCell ref="Q83:W83"/>
    <mergeCell ref="AB83:AH83"/>
    <mergeCell ref="Q84:W84"/>
    <mergeCell ref="AB84:AH84"/>
    <mergeCell ref="B81:G82"/>
    <mergeCell ref="J80:Q80"/>
    <mergeCell ref="J92:Q92"/>
    <mergeCell ref="J104:Q104"/>
    <mergeCell ref="J116:Q116"/>
    <mergeCell ref="B99:G99"/>
    <mergeCell ref="B105:G106"/>
    <mergeCell ref="T102:U102"/>
    <mergeCell ref="AC18:AE18"/>
    <mergeCell ref="AG18:AI18"/>
  </mergeCells>
  <phoneticPr fontId="2"/>
  <conditionalFormatting sqref="C79:E79">
    <cfRule type="containsBlanks" dxfId="19" priority="6" stopIfTrue="1">
      <formula>LEN(TRIM(C79))=0</formula>
    </cfRule>
  </conditionalFormatting>
  <conditionalFormatting sqref="K14:L14 N14:O14 Q14:R14">
    <cfRule type="containsBlanks" dxfId="18" priority="5" stopIfTrue="1">
      <formula>LEN(TRIM(K14))=0</formula>
    </cfRule>
  </conditionalFormatting>
  <conditionalFormatting sqref="K16:T16">
    <cfRule type="containsBlanks" dxfId="17" priority="4" stopIfTrue="1">
      <formula>LEN(TRIM(K16))=0</formula>
    </cfRule>
  </conditionalFormatting>
  <conditionalFormatting sqref="I18:W19">
    <cfRule type="containsBlanks" dxfId="16" priority="3" stopIfTrue="1">
      <formula>LEN(TRIM(I18))=0</formula>
    </cfRule>
  </conditionalFormatting>
  <conditionalFormatting sqref="B74:G74">
    <cfRule type="containsBlanks" dxfId="15" priority="2" stopIfTrue="1">
      <formula>LEN(TRIM(B74))=0</formula>
    </cfRule>
  </conditionalFormatting>
  <conditionalFormatting sqref="B110:G110 B98:G98 B86:G86">
    <cfRule type="containsBlanks" dxfId="14" priority="1" stopIfTrue="1">
      <formula>LEN(TRIM(B86))=0</formula>
    </cfRule>
  </conditionalFormatting>
  <dataValidations count="7">
    <dataValidation type="list" allowBlank="1" showInputMessage="1" showErrorMessage="1" sqref="Y144 Y142 Y140 Y138 Y136 B136 B138 B140 B142 B144 M142 M138 M140 M136 M144" xr:uid="{00000000-0002-0000-1300-000000000000}">
      <formula1>"□,■"</formula1>
    </dataValidation>
    <dataValidation imeMode="off" allowBlank="1" showInputMessage="1" showErrorMessage="1" sqref="M14:V14 C80:E80 T81:T82 V77:V78 Q77:Q78 AB77:AB78 U81 V80 AB80 U117 T93:T94 V89:V90 Q89:Q90 AB89:AB90 AB104 V92 AB92 C104:E104 T117:T118 V113:V114 Q113:Q114 AB113:AB114 U105 V116 AB116 C92:E92 T105:T106 V101:V102 Q101:Q102 AB101:AB102 U93 V104 C116:E116" xr:uid="{00000000-0002-0000-1300-000001000000}"/>
    <dataValidation type="list" allowBlank="1" showInputMessage="1" showErrorMessage="1" sqref="N81:N82 I79:I82 AA79 I73:I76 S79 W79 R76 N74 AG76 M75 Q75 V75 Z75 J74:J78 N79 N93:N94 I91:I94 AA91 I85:I88 S91 W91 R88 N86 AG88 M87 Q87 V87 Z87 J86:J90 N91 N117:N118 I115:I118 AA115 I109:I112 S115 W115 R112 N110 AG112 M111 Q111 V111 Z111 J110:J114 N115 N105:N106 I103:I106 AA103 I97:I100 S103 W103 R100 N98 AG100 M99 Q99 V99 Z99 J98:J102 N103" xr:uid="{00000000-0002-0000-1300-000002000000}">
      <formula1>"■,□"</formula1>
    </dataValidation>
    <dataValidation imeMode="halfAlpha" allowBlank="1" showInputMessage="1" showErrorMessage="1" sqref="Z77:Z78 W77:W78 T77:T78 C79:E79 Z80 W80 T80 Z89:Z90 W89:W90 T89:T90 C91:E91 Z92 W92 T92 Z113:Z114 W113:W114 T113:T114 C115:E115 Z116 W116 T116 Z101:Z102 W101:W102 T101:T102 C103:E103 Z104 W104 T104" xr:uid="{00000000-0002-0000-1300-000003000000}"/>
    <dataValidation type="list" imeMode="off" allowBlank="1" showInputMessage="1" showErrorMessage="1" sqref="R89:R90 R80 R101:R102 R92 R104 R113:R114 R116 R77:R78" xr:uid="{00000000-0002-0000-1300-000005000000}">
      <formula1>"昭和,平成,令和"</formula1>
    </dataValidation>
    <dataValidation type="list" allowBlank="1" showInputMessage="1" showErrorMessage="1" sqref="B74:G74 B110:G110 B98:G98 B86:G86" xr:uid="{9307ACC7-B123-4E1E-8A78-9CEAE767FA59}">
      <formula1>$AU$73:$AU$79</formula1>
    </dataValidation>
    <dataValidation type="list" allowBlank="1" showInputMessage="1" showErrorMessage="1" sqref="O65:O66 D26:D29 D33:D37 D41 K41:K44 D48:D49 O48:O49 S48:S49 W48:W49 AB48:AB49 D54 O54:O55 D60 D65 O60:O61" xr:uid="{65E196FE-474C-4438-8F77-49747B031934}">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3" manualBreakCount="3">
    <brk id="67" max="35" man="1"/>
    <brk id="128" max="35" man="1"/>
    <brk id="166" max="3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63"/>
  <sheetViews>
    <sheetView view="pageBreakPreview" topLeftCell="A14" zoomScaleNormal="100" zoomScaleSheetLayoutView="100" workbookViewId="0">
      <selection activeCell="M14" sqref="M14"/>
    </sheetView>
  </sheetViews>
  <sheetFormatPr defaultColWidth="9" defaultRowHeight="13.2"/>
  <cols>
    <col min="1" max="13" width="6.6640625" style="5" customWidth="1"/>
    <col min="14" max="14" width="3.6640625" style="5" customWidth="1"/>
    <col min="15" max="15" width="2.6640625" style="6" customWidth="1"/>
    <col min="16" max="16384" width="9" style="6"/>
  </cols>
  <sheetData>
    <row r="1" spans="1:13" ht="16.5" customHeight="1">
      <c r="A1" s="46" t="s">
        <v>993</v>
      </c>
    </row>
    <row r="2" spans="1:13" ht="16.5" customHeight="1">
      <c r="A2" s="46"/>
    </row>
    <row r="3" spans="1:13" ht="23.4">
      <c r="A3" s="47"/>
      <c r="E3" s="47" t="s">
        <v>193</v>
      </c>
    </row>
    <row r="4" spans="1:13" ht="13.5" customHeight="1">
      <c r="A4" s="36"/>
    </row>
    <row r="5" spans="1:13" ht="13.5" customHeight="1">
      <c r="A5" s="46" t="s">
        <v>194</v>
      </c>
    </row>
    <row r="6" spans="1:13" ht="13.5" customHeight="1">
      <c r="A6" s="46" t="s">
        <v>195</v>
      </c>
    </row>
    <row r="7" spans="1:13" ht="13.5" customHeight="1">
      <c r="A7" s="46"/>
    </row>
    <row r="8" spans="1:13" ht="13.5" customHeight="1">
      <c r="A8" s="46"/>
    </row>
    <row r="9" spans="1:13" ht="13.5" customHeight="1">
      <c r="A9" s="46"/>
      <c r="B9" s="110"/>
      <c r="C9" s="110"/>
      <c r="D9" s="110"/>
      <c r="E9" s="110"/>
      <c r="F9" s="110"/>
      <c r="G9" s="110"/>
      <c r="H9" s="112" t="s">
        <v>196</v>
      </c>
      <c r="I9" s="1002" t="str">
        <f>IF(確２面!K16="","",確２面!K16)</f>
        <v/>
      </c>
      <c r="J9" s="1002"/>
      <c r="K9" s="1002"/>
      <c r="L9" s="1002"/>
      <c r="M9" s="109"/>
    </row>
    <row r="10" spans="1:13" ht="13.5" customHeight="1">
      <c r="A10" s="46"/>
      <c r="B10" s="110"/>
      <c r="C10" s="110"/>
      <c r="D10" s="110"/>
      <c r="E10" s="110"/>
      <c r="F10" s="110"/>
      <c r="G10" s="110"/>
      <c r="H10" s="110"/>
      <c r="I10" s="110"/>
      <c r="J10" s="110"/>
      <c r="K10" s="110"/>
      <c r="L10" s="110"/>
      <c r="M10" s="110"/>
    </row>
    <row r="11" spans="1:13" ht="13.5" customHeight="1">
      <c r="A11" s="46" t="s">
        <v>197</v>
      </c>
      <c r="B11" s="110"/>
      <c r="C11" s="110"/>
      <c r="D11" s="110"/>
      <c r="E11" s="110"/>
      <c r="F11" s="110"/>
      <c r="G11" s="110"/>
      <c r="H11" s="110"/>
      <c r="I11" s="110"/>
      <c r="J11" s="110"/>
      <c r="K11" s="110"/>
      <c r="L11" s="110"/>
      <c r="M11" s="110"/>
    </row>
    <row r="12" spans="1:13" ht="13.5" customHeight="1">
      <c r="A12" s="46" t="s">
        <v>198</v>
      </c>
      <c r="B12" s="1001" t="str">
        <f>IF(確２面!K8="","",確２面!K8)</f>
        <v/>
      </c>
      <c r="C12" s="1001"/>
      <c r="D12" s="1001"/>
      <c r="E12" s="1001"/>
      <c r="F12" s="1001"/>
      <c r="G12" s="113"/>
      <c r="H12" s="113"/>
      <c r="I12" s="1001" t="str">
        <f>IF(確２面その２!K16="","",確２面その２!K16)</f>
        <v/>
      </c>
      <c r="J12" s="1001"/>
      <c r="K12" s="1001"/>
      <c r="L12" s="1001"/>
      <c r="M12" s="1001"/>
    </row>
    <row r="13" spans="1:13" ht="13.5" customHeight="1">
      <c r="A13" s="46"/>
      <c r="B13" s="1001" t="str">
        <f>IF(確２面その２!K8="","",確２面その２!K8)</f>
        <v/>
      </c>
      <c r="C13" s="1001"/>
      <c r="D13" s="1001"/>
      <c r="E13" s="1001"/>
      <c r="F13" s="1001"/>
      <c r="G13" s="110"/>
      <c r="H13" s="110"/>
      <c r="I13" s="1001" t="str">
        <f>IF(確２面その２!K24="","",確２面その２!K24)</f>
        <v/>
      </c>
      <c r="J13" s="1001"/>
      <c r="K13" s="1001"/>
      <c r="L13" s="1001"/>
      <c r="M13" s="1001"/>
    </row>
    <row r="14" spans="1:13" ht="13.5" customHeight="1">
      <c r="A14" s="46" t="s">
        <v>369</v>
      </c>
    </row>
    <row r="15" spans="1:13" ht="13.5" customHeight="1">
      <c r="A15" s="48" t="s">
        <v>370</v>
      </c>
    </row>
    <row r="16" spans="1:13" ht="13.5" customHeight="1">
      <c r="A16" s="46" t="s">
        <v>198</v>
      </c>
      <c r="B16" s="1001"/>
      <c r="C16" s="1001"/>
      <c r="D16" s="1001"/>
      <c r="E16" s="1001"/>
      <c r="F16" s="1001"/>
      <c r="G16" s="46"/>
      <c r="H16" s="46"/>
      <c r="I16" s="1001"/>
      <c r="J16" s="1001"/>
      <c r="K16" s="1001"/>
      <c r="L16" s="1001"/>
      <c r="M16" s="1001"/>
    </row>
    <row r="17" spans="1:13" ht="13.5" customHeight="1">
      <c r="A17" s="46" t="s">
        <v>198</v>
      </c>
      <c r="B17" s="1001"/>
      <c r="C17" s="1001"/>
      <c r="D17" s="1001"/>
      <c r="E17" s="1001"/>
      <c r="F17" s="1001"/>
      <c r="G17" s="46"/>
      <c r="H17" s="46"/>
      <c r="I17" s="1001"/>
      <c r="J17" s="1001"/>
      <c r="K17" s="1001"/>
      <c r="L17" s="1001"/>
      <c r="M17" s="1001"/>
    </row>
    <row r="18" spans="1:13" ht="13.5" customHeight="1">
      <c r="A18" s="46"/>
      <c r="B18" s="1001"/>
      <c r="C18" s="1001"/>
      <c r="D18" s="1001"/>
      <c r="E18" s="1001"/>
      <c r="F18" s="1001"/>
      <c r="G18" s="46"/>
      <c r="H18" s="46"/>
      <c r="I18" s="1001"/>
      <c r="J18" s="1001"/>
      <c r="K18" s="1001"/>
      <c r="L18" s="1001"/>
      <c r="M18" s="1001"/>
    </row>
    <row r="19" spans="1:13" ht="13.5" customHeight="1"/>
    <row r="20" spans="1:13" ht="13.5" customHeight="1">
      <c r="A20" s="46" t="s">
        <v>371</v>
      </c>
    </row>
    <row r="21" spans="1:13" ht="13.5" customHeight="1">
      <c r="A21" s="48" t="s">
        <v>359</v>
      </c>
    </row>
    <row r="22" spans="1:13" ht="13.5" customHeight="1">
      <c r="A22" s="46"/>
      <c r="B22" s="1001"/>
      <c r="C22" s="1001"/>
      <c r="D22" s="1001"/>
      <c r="E22" s="1001"/>
      <c r="F22" s="1001"/>
      <c r="G22" s="46"/>
      <c r="H22" s="46"/>
      <c r="I22" s="1001"/>
      <c r="J22" s="1001"/>
      <c r="K22" s="1001"/>
      <c r="L22" s="1001"/>
      <c r="M22" s="1001"/>
    </row>
    <row r="23" spans="1:13" ht="13.5" customHeight="1">
      <c r="A23" s="46"/>
      <c r="B23" s="1001"/>
      <c r="C23" s="1001"/>
      <c r="D23" s="1001"/>
      <c r="E23" s="1001"/>
      <c r="F23" s="1001"/>
      <c r="G23" s="46"/>
      <c r="H23" s="46"/>
      <c r="I23" s="1001"/>
      <c r="J23" s="1001"/>
      <c r="K23" s="1001"/>
      <c r="L23" s="1001"/>
      <c r="M23" s="1001"/>
    </row>
    <row r="24" spans="1:13" ht="13.5" customHeight="1">
      <c r="A24" s="46"/>
      <c r="B24" s="1001"/>
      <c r="C24" s="1001"/>
      <c r="D24" s="1001"/>
      <c r="E24" s="1001"/>
      <c r="F24" s="1001"/>
      <c r="G24" s="46"/>
      <c r="H24" s="46"/>
      <c r="I24" s="1001"/>
      <c r="J24" s="1001"/>
      <c r="K24" s="1001"/>
      <c r="L24" s="1001"/>
      <c r="M24" s="1001"/>
    </row>
    <row r="25" spans="1:13" ht="13.5" customHeight="1">
      <c r="A25" s="46"/>
      <c r="B25" s="1001"/>
      <c r="C25" s="1001"/>
      <c r="D25" s="1001"/>
      <c r="E25" s="1001"/>
      <c r="F25" s="1001"/>
      <c r="G25" s="46"/>
      <c r="H25" s="46"/>
      <c r="I25" s="1001"/>
      <c r="J25" s="1001"/>
      <c r="K25" s="1001"/>
      <c r="L25" s="1001"/>
      <c r="M25" s="1001"/>
    </row>
    <row r="26" spans="1:13" ht="13.5" customHeight="1">
      <c r="B26" s="1001"/>
      <c r="C26" s="1001"/>
      <c r="D26" s="1001"/>
      <c r="E26" s="1001"/>
      <c r="F26" s="1001"/>
      <c r="G26" s="46"/>
      <c r="H26" s="46"/>
      <c r="I26" s="1001"/>
      <c r="J26" s="1001"/>
      <c r="K26" s="1001"/>
      <c r="L26" s="1001"/>
      <c r="M26" s="1001"/>
    </row>
    <row r="27" spans="1:13" ht="13.5" customHeight="1">
      <c r="A27" s="46"/>
      <c r="B27" s="1001"/>
      <c r="C27" s="1001"/>
      <c r="D27" s="1001"/>
      <c r="E27" s="1001"/>
      <c r="F27" s="1001"/>
      <c r="G27" s="46"/>
      <c r="H27" s="46"/>
      <c r="I27" s="1001"/>
      <c r="J27" s="1001"/>
      <c r="K27" s="1001"/>
      <c r="L27" s="1001"/>
      <c r="M27" s="1001"/>
    </row>
    <row r="28" spans="1:13" ht="13.5" customHeight="1">
      <c r="A28" s="46"/>
      <c r="B28" s="1001"/>
      <c r="C28" s="1001"/>
      <c r="D28" s="1001"/>
      <c r="E28" s="1001"/>
      <c r="F28" s="1001"/>
      <c r="G28" s="46"/>
      <c r="H28" s="46"/>
      <c r="I28" s="1001"/>
      <c r="J28" s="1001"/>
      <c r="K28" s="1001"/>
      <c r="L28" s="1001"/>
      <c r="M28" s="1001"/>
    </row>
    <row r="29" spans="1:13" ht="13.5" customHeight="1"/>
    <row r="30" spans="1:13" ht="13.5" customHeight="1">
      <c r="A30" s="46" t="s">
        <v>372</v>
      </c>
    </row>
    <row r="31" spans="1:13" ht="13.5" customHeight="1">
      <c r="A31" s="48"/>
      <c r="B31" s="1001" t="s">
        <v>162</v>
      </c>
      <c r="C31" s="1001"/>
      <c r="D31" s="1001"/>
      <c r="E31" s="1001"/>
      <c r="F31" s="1001"/>
      <c r="G31" s="46"/>
      <c r="H31" s="46"/>
      <c r="I31" s="1001"/>
      <c r="J31" s="1001"/>
      <c r="K31" s="1001"/>
      <c r="L31" s="1001"/>
      <c r="M31" s="1001"/>
    </row>
    <row r="32" spans="1:13" ht="13.5" customHeight="1">
      <c r="A32" s="46"/>
    </row>
    <row r="33" spans="1:14" ht="13.5" customHeight="1">
      <c r="A33" s="46" t="s">
        <v>992</v>
      </c>
    </row>
    <row r="34" spans="1:14" ht="13.5" customHeight="1">
      <c r="A34" s="46" t="s">
        <v>198</v>
      </c>
      <c r="B34" s="1001"/>
      <c r="C34" s="1001"/>
      <c r="D34" s="1001"/>
      <c r="E34" s="1001"/>
      <c r="F34" s="1001"/>
      <c r="G34" s="46"/>
      <c r="H34" s="46"/>
      <c r="I34" s="1001"/>
      <c r="J34" s="1001"/>
      <c r="K34" s="1001"/>
      <c r="L34" s="1001"/>
      <c r="M34" s="1001"/>
    </row>
    <row r="35" spans="1:14" ht="13.5" customHeight="1">
      <c r="A35" s="46" t="s">
        <v>198</v>
      </c>
      <c r="B35" s="1001"/>
      <c r="C35" s="1001"/>
      <c r="D35" s="1001"/>
      <c r="E35" s="1001"/>
      <c r="F35" s="1001"/>
      <c r="G35" s="46"/>
      <c r="H35" s="46"/>
      <c r="I35" s="1001"/>
      <c r="J35" s="1001"/>
      <c r="K35" s="1001"/>
      <c r="L35" s="1001"/>
      <c r="M35" s="1001"/>
    </row>
    <row r="36" spans="1:14" ht="13.5" customHeight="1">
      <c r="A36" s="46"/>
    </row>
    <row r="37" spans="1:14" ht="13.5" customHeight="1"/>
    <row r="38" spans="1:14" ht="13.5" customHeight="1">
      <c r="A38" s="48" t="s">
        <v>360</v>
      </c>
      <c r="B38" s="48"/>
      <c r="C38" s="48"/>
      <c r="D38" s="48"/>
      <c r="E38" s="48"/>
      <c r="F38" s="48"/>
      <c r="G38" s="48"/>
      <c r="H38" s="48"/>
      <c r="I38" s="48"/>
      <c r="J38" s="48"/>
      <c r="K38" s="48"/>
      <c r="L38" s="48"/>
      <c r="M38" s="48"/>
      <c r="N38" s="48"/>
    </row>
    <row r="39" spans="1:14" ht="13.5" customHeight="1">
      <c r="A39" s="48" t="s">
        <v>199</v>
      </c>
      <c r="B39" s="48"/>
      <c r="C39" s="48"/>
      <c r="D39" s="48"/>
      <c r="E39" s="48"/>
      <c r="F39" s="48"/>
      <c r="G39" s="48"/>
      <c r="H39" s="48"/>
      <c r="I39" s="48"/>
      <c r="J39" s="48"/>
      <c r="K39" s="48"/>
      <c r="L39" s="48"/>
      <c r="M39" s="48"/>
      <c r="N39" s="48"/>
    </row>
    <row r="40" spans="1:14" ht="13.5" customHeight="1">
      <c r="A40" s="48"/>
      <c r="B40" s="48"/>
      <c r="C40" s="48"/>
      <c r="D40" s="48"/>
      <c r="E40" s="48"/>
      <c r="F40" s="48"/>
      <c r="G40" s="48"/>
      <c r="H40" s="48"/>
      <c r="I40" s="48"/>
      <c r="J40" s="48"/>
      <c r="K40" s="48"/>
      <c r="L40" s="48"/>
      <c r="M40" s="48"/>
      <c r="N40" s="48"/>
    </row>
    <row r="41" spans="1:14" ht="13.5" customHeight="1">
      <c r="A41" s="49"/>
      <c r="B41" s="50"/>
      <c r="C41" s="50"/>
      <c r="D41" s="50"/>
      <c r="E41" s="50"/>
      <c r="F41" s="50"/>
      <c r="G41" s="50"/>
      <c r="H41" s="50"/>
      <c r="I41" s="50"/>
      <c r="J41" s="50"/>
      <c r="K41" s="50"/>
      <c r="L41" s="50"/>
      <c r="M41" s="56"/>
      <c r="N41" s="51"/>
    </row>
    <row r="42" spans="1:14" ht="13.5" customHeight="1">
      <c r="A42" s="52" t="s">
        <v>361</v>
      </c>
      <c r="B42" s="48"/>
      <c r="C42" s="48"/>
      <c r="D42" s="48"/>
      <c r="E42" s="48"/>
      <c r="F42" s="48"/>
      <c r="G42" s="48"/>
      <c r="H42" s="48"/>
      <c r="I42" s="48"/>
      <c r="J42" s="48"/>
      <c r="K42" s="48"/>
      <c r="L42" s="48"/>
      <c r="M42" s="57"/>
      <c r="N42" s="51"/>
    </row>
    <row r="43" spans="1:14" ht="13.5" customHeight="1">
      <c r="A43" s="52" t="s">
        <v>362</v>
      </c>
      <c r="B43" s="48"/>
      <c r="C43" s="48"/>
      <c r="D43" s="48"/>
      <c r="E43" s="48"/>
      <c r="F43" s="48"/>
      <c r="G43" s="48"/>
      <c r="H43" s="48"/>
      <c r="I43" s="48"/>
      <c r="J43" s="48"/>
      <c r="K43" s="48"/>
      <c r="L43" s="48"/>
      <c r="M43" s="57"/>
      <c r="N43" s="51"/>
    </row>
    <row r="44" spans="1:14" ht="13.5" customHeight="1">
      <c r="A44" s="52"/>
      <c r="B44" s="48"/>
      <c r="C44" s="48"/>
      <c r="D44" s="48"/>
      <c r="E44" s="48"/>
      <c r="F44" s="48"/>
      <c r="G44" s="48"/>
      <c r="H44" s="48"/>
      <c r="I44" s="48"/>
      <c r="J44" s="48"/>
      <c r="K44" s="48"/>
      <c r="L44" s="48"/>
      <c r="M44" s="57"/>
      <c r="N44" s="51"/>
    </row>
    <row r="45" spans="1:14" ht="13.5" customHeight="1">
      <c r="A45" s="52" t="s">
        <v>363</v>
      </c>
      <c r="B45" s="48"/>
      <c r="C45" s="48"/>
      <c r="D45" s="48"/>
      <c r="E45" s="48"/>
      <c r="F45" s="48"/>
      <c r="G45" s="48"/>
      <c r="H45" s="48"/>
      <c r="I45" s="48"/>
      <c r="J45" s="48"/>
      <c r="K45" s="48"/>
      <c r="L45" s="48"/>
      <c r="M45" s="57"/>
      <c r="N45" s="51"/>
    </row>
    <row r="46" spans="1:14" ht="13.5" customHeight="1">
      <c r="A46" s="52" t="s">
        <v>364</v>
      </c>
      <c r="B46" s="48"/>
      <c r="C46" s="48"/>
      <c r="D46" s="48"/>
      <c r="E46" s="48"/>
      <c r="F46" s="48"/>
      <c r="G46" s="48"/>
      <c r="H46" s="48"/>
      <c r="I46" s="48"/>
      <c r="J46" s="48"/>
      <c r="K46" s="48"/>
      <c r="L46" s="48"/>
      <c r="M46" s="57"/>
      <c r="N46" s="51"/>
    </row>
    <row r="47" spans="1:14" ht="13.5" customHeight="1">
      <c r="A47" s="52" t="s">
        <v>365</v>
      </c>
      <c r="B47" s="48"/>
      <c r="C47" s="48"/>
      <c r="D47" s="48"/>
      <c r="E47" s="48"/>
      <c r="F47" s="48"/>
      <c r="G47" s="48"/>
      <c r="H47" s="48"/>
      <c r="I47" s="48"/>
      <c r="J47" s="48"/>
      <c r="K47" s="48"/>
      <c r="L47" s="48"/>
      <c r="M47" s="57"/>
      <c r="N47" s="51"/>
    </row>
    <row r="48" spans="1:14" ht="13.5" customHeight="1">
      <c r="A48" s="52" t="s">
        <v>366</v>
      </c>
      <c r="B48" s="48"/>
      <c r="C48" s="48"/>
      <c r="D48" s="48"/>
      <c r="E48" s="48"/>
      <c r="F48" s="48"/>
      <c r="G48" s="48"/>
      <c r="H48" s="48"/>
      <c r="I48" s="48"/>
      <c r="J48" s="48"/>
      <c r="K48" s="48"/>
      <c r="L48" s="48"/>
      <c r="M48" s="57"/>
      <c r="N48" s="51"/>
    </row>
    <row r="49" spans="1:15" ht="13.5" customHeight="1">
      <c r="A49" s="52"/>
      <c r="B49" s="48"/>
      <c r="C49" s="48"/>
      <c r="D49" s="48"/>
      <c r="E49" s="48"/>
      <c r="F49" s="48"/>
      <c r="G49" s="48"/>
      <c r="H49" s="48"/>
      <c r="I49" s="48"/>
      <c r="J49" s="48"/>
      <c r="K49" s="48"/>
      <c r="L49" s="48"/>
      <c r="M49" s="57"/>
      <c r="N49" s="51"/>
    </row>
    <row r="50" spans="1:15" ht="13.5" customHeight="1">
      <c r="A50" s="53"/>
      <c r="B50" s="54"/>
      <c r="C50" s="54"/>
      <c r="D50" s="54"/>
      <c r="E50" s="54"/>
      <c r="F50" s="54"/>
      <c r="G50" s="54"/>
      <c r="H50" s="54"/>
      <c r="I50" s="54"/>
      <c r="J50" s="54"/>
      <c r="K50" s="54"/>
      <c r="L50" s="54"/>
      <c r="M50" s="58"/>
      <c r="N50" s="51"/>
    </row>
    <row r="51" spans="1:15" ht="13.5" customHeight="1">
      <c r="A51" s="46"/>
    </row>
    <row r="52" spans="1:15" ht="13.5" customHeight="1">
      <c r="A52" s="4" t="s">
        <v>358</v>
      </c>
      <c r="L52" s="10"/>
      <c r="M52" s="10"/>
      <c r="N52" s="10"/>
    </row>
    <row r="53" spans="1:15" ht="13.5" customHeight="1">
      <c r="L53" s="10"/>
      <c r="M53" s="10"/>
      <c r="N53" s="10"/>
    </row>
    <row r="54" spans="1:15" ht="13.5" customHeight="1">
      <c r="F54" s="1004" t="s">
        <v>152</v>
      </c>
      <c r="G54" s="1004"/>
      <c r="H54" s="1004" t="s">
        <v>146</v>
      </c>
      <c r="I54" s="1004"/>
      <c r="J54" s="1004" t="s">
        <v>147</v>
      </c>
      <c r="K54" s="1004"/>
      <c r="L54" s="10"/>
      <c r="M54" s="10"/>
      <c r="N54" s="10"/>
    </row>
    <row r="55" spans="1:15" ht="13.5" customHeight="1">
      <c r="B55" s="5" t="s">
        <v>145</v>
      </c>
      <c r="D55" s="5" t="s">
        <v>150</v>
      </c>
      <c r="F55" s="55" t="s">
        <v>97</v>
      </c>
      <c r="G55" s="11"/>
      <c r="H55" s="55" t="s">
        <v>97</v>
      </c>
      <c r="I55" s="11"/>
      <c r="J55" s="55" t="s">
        <v>97</v>
      </c>
      <c r="K55" s="11"/>
      <c r="L55" s="10"/>
      <c r="M55" s="10"/>
      <c r="N55" s="10"/>
    </row>
    <row r="56" spans="1:15" ht="13.5" customHeight="1">
      <c r="B56" s="1003" t="s">
        <v>367</v>
      </c>
      <c r="F56" s="12"/>
      <c r="G56" s="13"/>
      <c r="H56" s="12"/>
      <c r="I56" s="13"/>
      <c r="J56" s="12"/>
      <c r="K56" s="13"/>
      <c r="L56" s="10"/>
      <c r="M56" s="10"/>
      <c r="N56" s="10"/>
    </row>
    <row r="57" spans="1:15" ht="13.5" customHeight="1">
      <c r="B57" s="1003"/>
      <c r="F57" s="10" t="s">
        <v>368</v>
      </c>
      <c r="G57" s="10"/>
      <c r="H57" s="10" t="s">
        <v>368</v>
      </c>
      <c r="I57" s="10"/>
      <c r="J57" s="10" t="s">
        <v>368</v>
      </c>
      <c r="K57" s="10"/>
      <c r="L57" s="10"/>
      <c r="M57" s="10"/>
      <c r="N57" s="10"/>
    </row>
    <row r="58" spans="1:15" ht="13.5" customHeight="1">
      <c r="B58" s="10" t="s">
        <v>151</v>
      </c>
      <c r="F58" s="10" t="s">
        <v>148</v>
      </c>
      <c r="G58" s="10"/>
      <c r="H58" s="10" t="s">
        <v>149</v>
      </c>
      <c r="I58" s="10"/>
      <c r="J58" s="10" t="s">
        <v>149</v>
      </c>
      <c r="K58" s="10"/>
      <c r="L58" s="10"/>
      <c r="M58" s="10"/>
      <c r="N58" s="10"/>
    </row>
    <row r="59" spans="1:15" ht="13.5" customHeight="1"/>
    <row r="60" spans="1:15" ht="13.5" customHeight="1"/>
    <row r="61" spans="1:15" ht="13.8" thickBot="1"/>
    <row r="62" spans="1:15" ht="13.8" thickTop="1">
      <c r="N62" s="356"/>
      <c r="O62" s="374"/>
    </row>
    <row r="63" spans="1:15">
      <c r="N63" s="357"/>
    </row>
  </sheetData>
  <sheetProtection algorithmName="SHA-512" hashValue="YpJrR24l+OsilPFBzIw/mXjwa8dp52ZPA9gLKvxRM4NeebVtttNX76h/6D5kM+b6zjdqek/92ZxrYoazgG/l3w==" saltValue="nI8eiU+PvnUiUMzGsF6ZAg==" spinCount="100000" sheet="1"/>
  <protectedRanges>
    <protectedRange sqref="B16:F18 I16:M18 B22:F28 I22:M28 B31 I31 B34:F35 I34:M35" name="範囲1"/>
  </protectedRanges>
  <mergeCells count="35">
    <mergeCell ref="B56:B57"/>
    <mergeCell ref="B13:F13"/>
    <mergeCell ref="I13:M13"/>
    <mergeCell ref="I34:M34"/>
    <mergeCell ref="I24:M24"/>
    <mergeCell ref="B25:F25"/>
    <mergeCell ref="I25:M25"/>
    <mergeCell ref="I26:M26"/>
    <mergeCell ref="B24:F24"/>
    <mergeCell ref="B26:F26"/>
    <mergeCell ref="B35:F35"/>
    <mergeCell ref="I35:M35"/>
    <mergeCell ref="B27:F27"/>
    <mergeCell ref="F54:G54"/>
    <mergeCell ref="H54:I54"/>
    <mergeCell ref="J54:K54"/>
    <mergeCell ref="I9:L9"/>
    <mergeCell ref="B12:F12"/>
    <mergeCell ref="I12:M12"/>
    <mergeCell ref="B16:F16"/>
    <mergeCell ref="I16:M16"/>
    <mergeCell ref="B17:F17"/>
    <mergeCell ref="B31:F31"/>
    <mergeCell ref="I31:M31"/>
    <mergeCell ref="B34:F34"/>
    <mergeCell ref="I17:M17"/>
    <mergeCell ref="B18:F18"/>
    <mergeCell ref="I18:M18"/>
    <mergeCell ref="I27:M27"/>
    <mergeCell ref="B28:F28"/>
    <mergeCell ref="I28:M28"/>
    <mergeCell ref="B22:F22"/>
    <mergeCell ref="I22:M22"/>
    <mergeCell ref="B23:F23"/>
    <mergeCell ref="I23:M23"/>
  </mergeCells>
  <phoneticPr fontId="2"/>
  <dataValidations count="1">
    <dataValidation imeMode="hiragana" allowBlank="1" showInputMessage="1" showErrorMessage="1" sqref="I9:M9" xr:uid="{00000000-0002-0000-14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AK211"/>
  <sheetViews>
    <sheetView view="pageBreakPreview" zoomScaleNormal="100" zoomScaleSheetLayoutView="100" workbookViewId="0">
      <selection activeCell="AR19" sqref="AR19"/>
    </sheetView>
  </sheetViews>
  <sheetFormatPr defaultColWidth="4.109375" defaultRowHeight="13.2"/>
  <cols>
    <col min="1" max="39" width="2.6640625" style="134" customWidth="1"/>
    <col min="40" max="16384" width="4.109375" style="134"/>
  </cols>
  <sheetData>
    <row r="1" spans="1:35" ht="15" customHeight="1">
      <c r="A1" s="293" t="s">
        <v>911</v>
      </c>
      <c r="B1" s="199"/>
      <c r="C1" s="199"/>
      <c r="D1" s="199"/>
      <c r="E1" s="199"/>
      <c r="F1" s="199"/>
      <c r="G1" s="199"/>
      <c r="H1" s="199"/>
      <c r="I1" s="230"/>
      <c r="J1" s="230"/>
      <c r="K1" s="230"/>
      <c r="T1" s="1005" t="s">
        <v>91</v>
      </c>
      <c r="U1" s="1006"/>
      <c r="V1" s="1006"/>
      <c r="W1" s="1006"/>
      <c r="X1" s="1007"/>
      <c r="Y1" s="296" t="s">
        <v>829</v>
      </c>
      <c r="Z1" s="177"/>
      <c r="AA1" s="177"/>
      <c r="AB1" s="297"/>
      <c r="AC1" s="1008" t="str">
        <f>IF(確１面!AA57="","",確１面!AA57)</f>
        <v/>
      </c>
      <c r="AD1" s="1008"/>
      <c r="AE1" s="1008"/>
      <c r="AF1" s="1008"/>
      <c r="AG1" s="1008"/>
      <c r="AH1" s="1008"/>
      <c r="AI1" s="298" t="s">
        <v>216</v>
      </c>
    </row>
    <row r="2" spans="1:35" ht="15" customHeight="1">
      <c r="A2" s="293" t="s">
        <v>1293</v>
      </c>
      <c r="B2" s="199"/>
      <c r="C2" s="199"/>
      <c r="D2" s="199"/>
      <c r="E2" s="199"/>
      <c r="F2" s="199"/>
      <c r="G2" s="199"/>
      <c r="H2" s="199"/>
      <c r="T2" s="1005" t="s">
        <v>15</v>
      </c>
      <c r="U2" s="1006"/>
      <c r="V2" s="1006"/>
      <c r="W2" s="1006"/>
      <c r="X2" s="1007"/>
      <c r="Y2" s="1009" t="str">
        <f>IF(確１面!AA54="","",確１面!AA54)</f>
        <v/>
      </c>
      <c r="Z2" s="1010"/>
      <c r="AA2" s="1010"/>
      <c r="AB2" s="1010"/>
      <c r="AC2" s="1010"/>
      <c r="AD2" s="1010"/>
      <c r="AE2" s="1010"/>
      <c r="AF2" s="1010"/>
      <c r="AG2" s="1010"/>
      <c r="AH2" s="1010"/>
      <c r="AI2" s="1011"/>
    </row>
    <row r="3" spans="1:35" ht="6.75" customHeight="1">
      <c r="A3" s="199"/>
      <c r="B3" s="199"/>
      <c r="C3" s="199"/>
      <c r="D3" s="199"/>
      <c r="E3" s="199"/>
      <c r="F3" s="199"/>
      <c r="G3" s="199"/>
      <c r="H3" s="199"/>
      <c r="T3" s="230"/>
      <c r="U3" s="230"/>
      <c r="V3" s="230"/>
    </row>
    <row r="4" spans="1:35" ht="13.5" customHeight="1">
      <c r="A4" s="1012" t="s">
        <v>14</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row>
    <row r="5" spans="1:35" ht="13.5" customHeight="1">
      <c r="A5" s="1012"/>
      <c r="B5" s="1012"/>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row>
    <row r="6" spans="1:35" ht="6.75" customHeight="1">
      <c r="Q6" s="230"/>
      <c r="R6" s="299"/>
    </row>
    <row r="7" spans="1:35" ht="13.5" customHeight="1">
      <c r="A7" s="847" t="s">
        <v>11</v>
      </c>
      <c r="B7" s="847"/>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row>
    <row r="8" spans="1:35">
      <c r="A8" s="134" t="s">
        <v>213</v>
      </c>
    </row>
    <row r="9" spans="1:35" ht="6" customHeigh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row>
    <row r="10" spans="1:35" ht="6" customHeight="1">
      <c r="V10" s="177"/>
      <c r="W10" s="177"/>
      <c r="X10" s="177"/>
      <c r="Y10" s="177"/>
      <c r="Z10" s="177"/>
      <c r="AA10" s="177"/>
      <c r="AB10" s="177"/>
      <c r="AC10" s="177"/>
      <c r="AD10" s="177"/>
      <c r="AE10" s="177"/>
      <c r="AF10" s="177"/>
      <c r="AG10" s="177"/>
      <c r="AH10" s="177"/>
      <c r="AI10" s="177"/>
    </row>
    <row r="11" spans="1:35">
      <c r="A11" s="134" t="s">
        <v>214</v>
      </c>
    </row>
    <row r="12" spans="1:35">
      <c r="C12" s="134" t="s">
        <v>116</v>
      </c>
      <c r="K12" s="848" t="str">
        <f>IF(確２面!K7="","",確２面!K7)</f>
        <v/>
      </c>
      <c r="L12" s="848"/>
      <c r="M12" s="848"/>
      <c r="N12" s="848"/>
      <c r="O12" s="848"/>
      <c r="P12" s="848"/>
      <c r="Q12" s="848"/>
      <c r="R12" s="848"/>
      <c r="S12" s="848"/>
      <c r="T12" s="848"/>
      <c r="U12" s="848"/>
      <c r="V12" s="848"/>
      <c r="W12" s="848"/>
      <c r="X12" s="848"/>
      <c r="Y12" s="848"/>
      <c r="Z12" s="848"/>
      <c r="AA12" s="848"/>
      <c r="AB12" s="848"/>
      <c r="AC12" s="848"/>
      <c r="AD12" s="848"/>
      <c r="AE12" s="848"/>
      <c r="AF12" s="848"/>
      <c r="AG12" s="848"/>
      <c r="AH12" s="848"/>
      <c r="AI12" s="848"/>
    </row>
    <row r="13" spans="1:35">
      <c r="C13" s="134" t="s">
        <v>117</v>
      </c>
      <c r="H13" s="136" t="str">
        <f>IF(概１面!H18="","",概１面!H18)</f>
        <v/>
      </c>
      <c r="I13" s="136"/>
      <c r="K13" s="848" t="str">
        <f>IF(確２面!K8="","",確２面!K8)</f>
        <v/>
      </c>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row>
    <row r="14" spans="1:35">
      <c r="C14" s="134" t="s">
        <v>118</v>
      </c>
      <c r="H14" s="178" t="str">
        <f>IF(概１面!H19="","",概１面!H19)</f>
        <v/>
      </c>
      <c r="I14" s="178"/>
      <c r="K14" s="848" t="str">
        <f>IF(確２面!K9="","",確２面!K9)</f>
        <v/>
      </c>
      <c r="L14" s="848"/>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row>
    <row r="15" spans="1:35">
      <c r="C15" s="134" t="s">
        <v>119</v>
      </c>
      <c r="H15" s="136" t="str">
        <f>IF(概１面!H20="","",概１面!H20)</f>
        <v/>
      </c>
      <c r="I15" s="136"/>
      <c r="K15" s="848" t="str">
        <f>IF(確２面!K10="","",確２面!K10)</f>
        <v/>
      </c>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row>
    <row r="16" spans="1:35">
      <c r="H16" s="136"/>
      <c r="I16" s="136"/>
      <c r="K16" s="848"/>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row>
    <row r="17" spans="1:35" ht="6"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row>
    <row r="18" spans="1:35" ht="6"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row>
    <row r="19" spans="1:35">
      <c r="A19" s="134" t="s">
        <v>215</v>
      </c>
    </row>
    <row r="20" spans="1:35">
      <c r="C20" s="134" t="s">
        <v>121</v>
      </c>
      <c r="J20" s="135" t="s">
        <v>561</v>
      </c>
      <c r="K20" s="847" t="str">
        <f>IF(確２面!K15="","",確２面!K15)</f>
        <v/>
      </c>
      <c r="L20" s="847"/>
      <c r="M20" s="134" t="s">
        <v>124</v>
      </c>
      <c r="R20" s="135" t="s">
        <v>561</v>
      </c>
      <c r="S20" s="849" t="str">
        <f>IF(確２面!S15="","",確２面!S15)</f>
        <v/>
      </c>
      <c r="T20" s="849"/>
      <c r="U20" s="849"/>
      <c r="V20" s="849"/>
      <c r="W20" s="134" t="s">
        <v>130</v>
      </c>
      <c r="AB20" s="847" t="str">
        <f>IF(確２面!AB15="","",確２面!AB15)</f>
        <v/>
      </c>
      <c r="AC20" s="847"/>
      <c r="AD20" s="847"/>
      <c r="AE20" s="847"/>
      <c r="AF20" s="847"/>
      <c r="AG20" s="847"/>
      <c r="AH20" s="134" t="s">
        <v>216</v>
      </c>
    </row>
    <row r="21" spans="1:35">
      <c r="C21" s="134" t="s">
        <v>117</v>
      </c>
      <c r="K21" s="848" t="str">
        <f>IF(確２面!K16="","",確２面!K16)</f>
        <v/>
      </c>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row>
    <row r="22" spans="1:35">
      <c r="C22" s="134" t="s">
        <v>128</v>
      </c>
      <c r="J22" s="135" t="s">
        <v>561</v>
      </c>
      <c r="K22" s="847" t="str">
        <f>IF(確２面!K17="","",確２面!K17)</f>
        <v/>
      </c>
      <c r="L22" s="847"/>
      <c r="M22" s="134" t="s">
        <v>123</v>
      </c>
      <c r="R22" s="135" t="s">
        <v>561</v>
      </c>
      <c r="S22" s="847" t="str">
        <f>IF(確２面!S17="","",確２面!S17)</f>
        <v/>
      </c>
      <c r="T22" s="847"/>
      <c r="U22" s="847"/>
      <c r="V22" s="847"/>
      <c r="W22" s="134" t="s">
        <v>122</v>
      </c>
      <c r="AB22" s="847" t="str">
        <f>IF(確２面!AB17="","",確２面!AB17)</f>
        <v/>
      </c>
      <c r="AC22" s="847"/>
      <c r="AD22" s="847"/>
      <c r="AE22" s="847"/>
      <c r="AF22" s="847"/>
      <c r="AG22" s="847"/>
      <c r="AH22" s="134" t="s">
        <v>216</v>
      </c>
    </row>
    <row r="23" spans="1:35">
      <c r="H23" s="134" t="str">
        <f>IF(概１面!H28="","",概１面!H28)</f>
        <v/>
      </c>
      <c r="K23" s="848" t="str">
        <f>IF(確２面!K18="","",確２面!K18)</f>
        <v/>
      </c>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row>
    <row r="24" spans="1:35">
      <c r="C24" s="134" t="s">
        <v>125</v>
      </c>
      <c r="H24" s="134" t="str">
        <f>IF(概１面!H29="","",概１面!H29)</f>
        <v/>
      </c>
      <c r="J24" s="136"/>
      <c r="K24" s="848" t="str">
        <f>IF(確２面!K19="","",確２面!K19)</f>
        <v/>
      </c>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row>
    <row r="25" spans="1:35">
      <c r="C25" s="134" t="s">
        <v>126</v>
      </c>
      <c r="H25" s="134" t="str">
        <f>IF(概１面!H30="","",概１面!H30)</f>
        <v/>
      </c>
      <c r="K25" s="848" t="str">
        <f>IF(確２面!K20="","",確２面!K20)</f>
        <v/>
      </c>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row>
    <row r="26" spans="1:35">
      <c r="C26" s="134" t="s">
        <v>127</v>
      </c>
      <c r="H26" s="134" t="str">
        <f>IF(概１面!H31="","",概１面!H31)</f>
        <v/>
      </c>
      <c r="K26" s="848" t="str">
        <f>IF(確２面!K21="","",確２面!K21)</f>
        <v/>
      </c>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row>
    <row r="27" spans="1:35" ht="6"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row>
    <row r="28" spans="1:35" ht="6" customHeight="1">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row>
    <row r="29" spans="1:35">
      <c r="A29" s="134" t="s">
        <v>217</v>
      </c>
    </row>
    <row r="30" spans="1:35">
      <c r="A30" s="134" t="s">
        <v>3</v>
      </c>
    </row>
    <row r="31" spans="1:35">
      <c r="C31" s="134" t="s">
        <v>121</v>
      </c>
      <c r="I31" s="135"/>
      <c r="J31" s="135" t="s">
        <v>561</v>
      </c>
      <c r="K31" s="847" t="str">
        <f>IF(確２面!K26="","",確２面!K26)</f>
        <v/>
      </c>
      <c r="L31" s="847"/>
      <c r="M31" s="134" t="s">
        <v>124</v>
      </c>
      <c r="R31" s="135" t="s">
        <v>561</v>
      </c>
      <c r="S31" s="849" t="str">
        <f>IF(確２面!S26="","",確２面!S26)</f>
        <v/>
      </c>
      <c r="T31" s="849"/>
      <c r="U31" s="849"/>
      <c r="V31" s="849"/>
      <c r="W31" s="134" t="s">
        <v>130</v>
      </c>
      <c r="AB31" s="847" t="str">
        <f>IF(確２面!AB26="","",確２面!AB26)</f>
        <v/>
      </c>
      <c r="AC31" s="847"/>
      <c r="AD31" s="847"/>
      <c r="AE31" s="847"/>
      <c r="AF31" s="847"/>
      <c r="AG31" s="847"/>
      <c r="AH31" s="134" t="s">
        <v>216</v>
      </c>
    </row>
    <row r="32" spans="1:35">
      <c r="C32" s="134" t="s">
        <v>117</v>
      </c>
      <c r="K32" s="848" t="str">
        <f>IF(確２面!K27="","",確２面!K27)</f>
        <v/>
      </c>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row>
    <row r="33" spans="1:35">
      <c r="C33" s="134" t="s">
        <v>128</v>
      </c>
      <c r="I33" s="135"/>
      <c r="J33" s="135" t="s">
        <v>561</v>
      </c>
      <c r="K33" s="847" t="str">
        <f>IF(確２面!K28="","",確２面!K28)</f>
        <v/>
      </c>
      <c r="L33" s="847"/>
      <c r="M33" s="134" t="s">
        <v>123</v>
      </c>
      <c r="R33" s="135" t="s">
        <v>561</v>
      </c>
      <c r="S33" s="847" t="str">
        <f>IF(確２面!S28="","",確２面!S28)</f>
        <v/>
      </c>
      <c r="T33" s="847"/>
      <c r="U33" s="847"/>
      <c r="V33" s="847"/>
      <c r="W33" s="134" t="s">
        <v>122</v>
      </c>
      <c r="AB33" s="847" t="str">
        <f>IF(確２面!AB28="","",確２面!AB28)</f>
        <v/>
      </c>
      <c r="AC33" s="847"/>
      <c r="AD33" s="847"/>
      <c r="AE33" s="847"/>
      <c r="AF33" s="847"/>
      <c r="AG33" s="847"/>
      <c r="AH33" s="134" t="s">
        <v>216</v>
      </c>
    </row>
    <row r="34" spans="1:35">
      <c r="K34" s="848" t="str">
        <f>IF(確２面!K29="","",確２面!K29)</f>
        <v/>
      </c>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row>
    <row r="35" spans="1:35">
      <c r="C35" s="134" t="s">
        <v>125</v>
      </c>
      <c r="J35" s="136"/>
      <c r="K35" s="848" t="str">
        <f>IF(確２面!K30="","",確２面!K30)</f>
        <v/>
      </c>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row>
    <row r="36" spans="1:35">
      <c r="C36" s="134" t="s">
        <v>126</v>
      </c>
      <c r="K36" s="848" t="str">
        <f>IF(確２面!K31="","",確２面!K31)</f>
        <v/>
      </c>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row>
    <row r="37" spans="1:35">
      <c r="C37" s="134" t="s">
        <v>127</v>
      </c>
      <c r="K37" s="848" t="str">
        <f>IF(確２面!K32="","",確２面!K32)</f>
        <v/>
      </c>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row>
    <row r="38" spans="1:35">
      <c r="C38" s="852" t="s">
        <v>140</v>
      </c>
      <c r="D38" s="852"/>
      <c r="E38" s="852"/>
      <c r="F38" s="852"/>
      <c r="G38" s="852"/>
      <c r="H38" s="852"/>
      <c r="I38" s="852"/>
      <c r="J38" s="852"/>
      <c r="K38" s="852"/>
      <c r="L38" s="852"/>
      <c r="M38" s="848" t="str">
        <f>IF(確２面!M33="","",確２面!M33)</f>
        <v/>
      </c>
      <c r="N38" s="848"/>
      <c r="O38" s="848"/>
      <c r="P38" s="848"/>
      <c r="Q38" s="848"/>
      <c r="R38" s="848"/>
      <c r="S38" s="848"/>
      <c r="T38" s="848"/>
      <c r="U38" s="848"/>
      <c r="V38" s="848"/>
      <c r="W38" s="848"/>
      <c r="X38" s="848"/>
      <c r="Y38" s="848"/>
      <c r="Z38" s="848"/>
      <c r="AA38" s="848"/>
      <c r="AB38" s="848"/>
      <c r="AC38" s="848"/>
      <c r="AD38" s="848"/>
      <c r="AE38" s="848"/>
      <c r="AF38" s="848"/>
      <c r="AG38" s="848"/>
      <c r="AH38" s="848"/>
      <c r="AI38" s="848"/>
    </row>
    <row r="39" spans="1:35" ht="6"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row>
    <row r="40" spans="1:35" ht="6" customHeight="1">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row>
    <row r="41" spans="1:35" ht="13.5" customHeight="1">
      <c r="A41" s="134" t="s">
        <v>4</v>
      </c>
    </row>
    <row r="42" spans="1:35" ht="13.5" customHeight="1">
      <c r="C42" s="134" t="s">
        <v>121</v>
      </c>
      <c r="I42" s="135"/>
      <c r="J42" s="135" t="s">
        <v>561</v>
      </c>
      <c r="K42" s="847" t="str">
        <f>IF(確２面!K37="","",確２面!K37)</f>
        <v/>
      </c>
      <c r="L42" s="847"/>
      <c r="M42" s="134" t="s">
        <v>124</v>
      </c>
      <c r="R42" s="135" t="s">
        <v>561</v>
      </c>
      <c r="S42" s="849" t="str">
        <f>IF(確２面!S37="","",確２面!S37)</f>
        <v/>
      </c>
      <c r="T42" s="849"/>
      <c r="U42" s="849"/>
      <c r="V42" s="849"/>
      <c r="W42" s="134" t="s">
        <v>130</v>
      </c>
      <c r="AB42" s="847" t="str">
        <f>IF(確２面!AB37="","",確２面!AB37)</f>
        <v/>
      </c>
      <c r="AC42" s="847"/>
      <c r="AD42" s="847"/>
      <c r="AE42" s="847"/>
      <c r="AF42" s="847"/>
      <c r="AG42" s="847"/>
      <c r="AH42" s="134" t="s">
        <v>216</v>
      </c>
    </row>
    <row r="43" spans="1:35" ht="13.5" customHeight="1">
      <c r="C43" s="134" t="s">
        <v>117</v>
      </c>
      <c r="K43" s="848" t="str">
        <f>IF(確２面!K38="","",確２面!K38)</f>
        <v/>
      </c>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row>
    <row r="44" spans="1:35" ht="13.5" customHeight="1">
      <c r="C44" s="134" t="s">
        <v>128</v>
      </c>
      <c r="I44" s="135"/>
      <c r="J44" s="135" t="s">
        <v>561</v>
      </c>
      <c r="K44" s="847" t="str">
        <f>IF(確２面!K39="","",確２面!K39)</f>
        <v/>
      </c>
      <c r="L44" s="847"/>
      <c r="M44" s="134" t="s">
        <v>123</v>
      </c>
      <c r="R44" s="135" t="s">
        <v>561</v>
      </c>
      <c r="S44" s="847" t="str">
        <f>IF(確２面!S39="","",確２面!S39)</f>
        <v/>
      </c>
      <c r="T44" s="847"/>
      <c r="U44" s="847"/>
      <c r="V44" s="847"/>
      <c r="W44" s="134" t="s">
        <v>122</v>
      </c>
      <c r="AB44" s="847" t="str">
        <f>IF(確２面!AB39="","",確２面!AB39)</f>
        <v/>
      </c>
      <c r="AC44" s="847"/>
      <c r="AD44" s="847"/>
      <c r="AE44" s="847"/>
      <c r="AF44" s="847"/>
      <c r="AG44" s="847"/>
      <c r="AH44" s="134" t="s">
        <v>216</v>
      </c>
    </row>
    <row r="45" spans="1:35" ht="13.5" customHeight="1">
      <c r="K45" s="848" t="str">
        <f>IF(確２面!K40="","",確２面!K40)</f>
        <v/>
      </c>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row>
    <row r="46" spans="1:35" ht="13.5" customHeight="1">
      <c r="C46" s="134" t="s">
        <v>125</v>
      </c>
      <c r="J46" s="136"/>
      <c r="K46" s="848" t="str">
        <f>IF(確２面!K41="","",確２面!K41)</f>
        <v/>
      </c>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row>
    <row r="47" spans="1:35" ht="13.5" customHeight="1">
      <c r="C47" s="134" t="s">
        <v>126</v>
      </c>
      <c r="K47" s="848" t="str">
        <f>IF(確２面!K42="","",確２面!K42)</f>
        <v/>
      </c>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row>
    <row r="48" spans="1:35" ht="13.5" customHeight="1">
      <c r="C48" s="134" t="s">
        <v>127</v>
      </c>
      <c r="K48" s="848" t="str">
        <f>IF(確２面!K43="","",確２面!K43)</f>
        <v/>
      </c>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row>
    <row r="49" spans="1:35" ht="13.5" customHeight="1">
      <c r="C49" s="852" t="s">
        <v>140</v>
      </c>
      <c r="D49" s="852"/>
      <c r="E49" s="852"/>
      <c r="F49" s="852"/>
      <c r="G49" s="852"/>
      <c r="H49" s="852"/>
      <c r="I49" s="852"/>
      <c r="J49" s="852"/>
      <c r="K49" s="852"/>
      <c r="L49" s="852"/>
      <c r="M49" s="848" t="str">
        <f>IF(確２面!M44="","",確２面!M44)</f>
        <v/>
      </c>
      <c r="N49" s="848"/>
      <c r="O49" s="848"/>
      <c r="P49" s="848"/>
      <c r="Q49" s="848"/>
      <c r="R49" s="848"/>
      <c r="S49" s="848"/>
      <c r="T49" s="848"/>
      <c r="U49" s="848"/>
      <c r="V49" s="848"/>
      <c r="W49" s="848"/>
      <c r="X49" s="848"/>
      <c r="Y49" s="848"/>
      <c r="Z49" s="848"/>
      <c r="AA49" s="848"/>
      <c r="AB49" s="848"/>
      <c r="AC49" s="848"/>
      <c r="AD49" s="848"/>
      <c r="AE49" s="848"/>
      <c r="AF49" s="848"/>
      <c r="AG49" s="848"/>
      <c r="AH49" s="848"/>
      <c r="AI49" s="848"/>
    </row>
    <row r="50" spans="1:35" ht="6" customHeight="1">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row>
    <row r="51" spans="1:35" ht="6" customHeight="1">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row>
    <row r="52" spans="1:35" ht="13.5" customHeight="1">
      <c r="C52" s="134" t="s">
        <v>121</v>
      </c>
      <c r="I52" s="135"/>
      <c r="J52" s="135" t="s">
        <v>561</v>
      </c>
      <c r="K52" s="847" t="str">
        <f>IF(確２面!K47="","",確２面!K47)</f>
        <v/>
      </c>
      <c r="L52" s="847"/>
      <c r="M52" s="134" t="s">
        <v>124</v>
      </c>
      <c r="R52" s="135" t="s">
        <v>561</v>
      </c>
      <c r="S52" s="849" t="str">
        <f>IF(確２面!S47="","",確２面!S47)</f>
        <v/>
      </c>
      <c r="T52" s="849"/>
      <c r="U52" s="849"/>
      <c r="V52" s="849"/>
      <c r="W52" s="134" t="s">
        <v>130</v>
      </c>
      <c r="AB52" s="847" t="str">
        <f>IF(確２面!AB47="","",確２面!AB47)</f>
        <v/>
      </c>
      <c r="AC52" s="847"/>
      <c r="AD52" s="847"/>
      <c r="AE52" s="847"/>
      <c r="AF52" s="847"/>
      <c r="AG52" s="847"/>
      <c r="AH52" s="134" t="s">
        <v>216</v>
      </c>
    </row>
    <row r="53" spans="1:35" ht="13.5" customHeight="1">
      <c r="C53" s="134" t="s">
        <v>117</v>
      </c>
      <c r="K53" s="848" t="str">
        <f>IF(確２面!K48="","",確２面!K48)</f>
        <v/>
      </c>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row>
    <row r="54" spans="1:35" ht="13.5" customHeight="1">
      <c r="C54" s="134" t="s">
        <v>128</v>
      </c>
      <c r="I54" s="135"/>
      <c r="J54" s="135" t="s">
        <v>561</v>
      </c>
      <c r="K54" s="847" t="str">
        <f>IF(確２面!K49="","",確２面!K49)</f>
        <v/>
      </c>
      <c r="L54" s="847"/>
      <c r="M54" s="134" t="s">
        <v>123</v>
      </c>
      <c r="R54" s="135" t="s">
        <v>561</v>
      </c>
      <c r="S54" s="847" t="str">
        <f>IF(確２面!S49="","",確２面!S49)</f>
        <v/>
      </c>
      <c r="T54" s="847"/>
      <c r="U54" s="847"/>
      <c r="V54" s="847"/>
      <c r="W54" s="134" t="s">
        <v>122</v>
      </c>
      <c r="AB54" s="847" t="str">
        <f>IF(確２面!AB49="","",確２面!AB49)</f>
        <v/>
      </c>
      <c r="AC54" s="847"/>
      <c r="AD54" s="847"/>
      <c r="AE54" s="847"/>
      <c r="AF54" s="847"/>
      <c r="AG54" s="847"/>
      <c r="AH54" s="134" t="s">
        <v>216</v>
      </c>
    </row>
    <row r="55" spans="1:35" ht="13.5" customHeight="1">
      <c r="K55" s="848" t="str">
        <f>IF(確２面!K50="","",確２面!K50)</f>
        <v/>
      </c>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row>
    <row r="56" spans="1:35" ht="13.5" customHeight="1">
      <c r="C56" s="134" t="s">
        <v>125</v>
      </c>
      <c r="J56" s="136"/>
      <c r="K56" s="848" t="str">
        <f>IF(確２面!K51="","",確２面!K51)</f>
        <v/>
      </c>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row>
    <row r="57" spans="1:35" ht="13.5" customHeight="1">
      <c r="C57" s="134" t="s">
        <v>126</v>
      </c>
      <c r="K57" s="848" t="str">
        <f>IF(確２面!K52="","",確２面!K52)</f>
        <v/>
      </c>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row>
    <row r="58" spans="1:35" ht="13.5" customHeight="1">
      <c r="C58" s="134" t="s">
        <v>127</v>
      </c>
      <c r="K58" s="848" t="str">
        <f>IF(確２面!K53="","",確２面!K53)</f>
        <v/>
      </c>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row>
    <row r="59" spans="1:35" ht="13.5" customHeight="1">
      <c r="C59" s="852" t="s">
        <v>140</v>
      </c>
      <c r="D59" s="852"/>
      <c r="E59" s="852"/>
      <c r="F59" s="852"/>
      <c r="G59" s="852"/>
      <c r="H59" s="852"/>
      <c r="I59" s="852"/>
      <c r="J59" s="852"/>
      <c r="K59" s="852"/>
      <c r="L59" s="852"/>
      <c r="M59" s="848" t="str">
        <f>IF(確２面!M54="","",確２面!M54)</f>
        <v/>
      </c>
      <c r="N59" s="848"/>
      <c r="O59" s="848"/>
      <c r="P59" s="848"/>
      <c r="Q59" s="848"/>
      <c r="R59" s="848"/>
      <c r="S59" s="848"/>
      <c r="T59" s="848"/>
      <c r="U59" s="848"/>
      <c r="V59" s="848"/>
      <c r="W59" s="848"/>
      <c r="X59" s="848"/>
      <c r="Y59" s="848"/>
      <c r="Z59" s="848"/>
      <c r="AA59" s="848"/>
      <c r="AB59" s="848"/>
      <c r="AC59" s="848"/>
      <c r="AD59" s="848"/>
      <c r="AE59" s="848"/>
      <c r="AF59" s="848"/>
      <c r="AG59" s="848"/>
      <c r="AH59" s="848"/>
      <c r="AI59" s="848"/>
    </row>
    <row r="60" spans="1:35" ht="6" customHeight="1">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row>
    <row r="61" spans="1:35" ht="6" customHeight="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row>
    <row r="62" spans="1:35" ht="13.5" customHeight="1">
      <c r="C62" s="134" t="s">
        <v>121</v>
      </c>
      <c r="I62" s="135"/>
      <c r="J62" s="135" t="s">
        <v>561</v>
      </c>
      <c r="K62" s="847" t="str">
        <f>IF(確２面!K57="","",確２面!K57)</f>
        <v/>
      </c>
      <c r="L62" s="847"/>
      <c r="M62" s="134" t="s">
        <v>124</v>
      </c>
      <c r="R62" s="135" t="s">
        <v>561</v>
      </c>
      <c r="S62" s="849" t="str">
        <f>IF(確２面!S57="","",確２面!S57)</f>
        <v/>
      </c>
      <c r="T62" s="849"/>
      <c r="U62" s="849"/>
      <c r="V62" s="849"/>
      <c r="W62" s="134" t="s">
        <v>130</v>
      </c>
      <c r="AB62" s="847" t="str">
        <f>IF(確２面!AB57="","",確２面!AB57)</f>
        <v/>
      </c>
      <c r="AC62" s="847"/>
      <c r="AD62" s="847"/>
      <c r="AE62" s="847"/>
      <c r="AF62" s="847"/>
      <c r="AG62" s="847"/>
      <c r="AH62" s="134" t="s">
        <v>216</v>
      </c>
    </row>
    <row r="63" spans="1:35" ht="13.5" customHeight="1">
      <c r="C63" s="134" t="s">
        <v>117</v>
      </c>
      <c r="K63" s="848" t="str">
        <f>IF(確２面!K58="","",確２面!K58)</f>
        <v/>
      </c>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row>
    <row r="64" spans="1:35" ht="13.5" customHeight="1">
      <c r="C64" s="134" t="s">
        <v>128</v>
      </c>
      <c r="I64" s="135"/>
      <c r="J64" s="135" t="s">
        <v>561</v>
      </c>
      <c r="K64" s="847" t="str">
        <f>IF(確２面!K59="","",確２面!K59)</f>
        <v/>
      </c>
      <c r="L64" s="847"/>
      <c r="M64" s="134" t="s">
        <v>123</v>
      </c>
      <c r="R64" s="135" t="s">
        <v>561</v>
      </c>
      <c r="S64" s="847" t="str">
        <f>IF(確２面!S59="","",確２面!S59)</f>
        <v/>
      </c>
      <c r="T64" s="847"/>
      <c r="U64" s="847"/>
      <c r="V64" s="847"/>
      <c r="W64" s="134" t="s">
        <v>122</v>
      </c>
      <c r="AB64" s="847" t="str">
        <f>IF(確２面!AB59="","",確２面!AB59)</f>
        <v/>
      </c>
      <c r="AC64" s="847"/>
      <c r="AD64" s="847"/>
      <c r="AE64" s="847"/>
      <c r="AF64" s="847"/>
      <c r="AG64" s="847"/>
      <c r="AH64" s="134" t="s">
        <v>216</v>
      </c>
    </row>
    <row r="65" spans="1:37" ht="13.5" customHeight="1">
      <c r="K65" s="848" t="str">
        <f>IF(確２面!K60="","",確２面!K60)</f>
        <v/>
      </c>
      <c r="L65" s="848"/>
      <c r="M65" s="848"/>
      <c r="N65" s="848"/>
      <c r="O65" s="848"/>
      <c r="P65" s="848"/>
      <c r="Q65" s="848"/>
      <c r="R65" s="848"/>
      <c r="S65" s="848"/>
      <c r="T65" s="848"/>
      <c r="U65" s="848"/>
      <c r="V65" s="848"/>
      <c r="W65" s="848"/>
      <c r="X65" s="848"/>
      <c r="Y65" s="848"/>
      <c r="Z65" s="848"/>
      <c r="AA65" s="848"/>
      <c r="AB65" s="848"/>
      <c r="AC65" s="848"/>
      <c r="AD65" s="848"/>
      <c r="AE65" s="848"/>
      <c r="AF65" s="848"/>
      <c r="AG65" s="848"/>
      <c r="AH65" s="848"/>
      <c r="AI65" s="848"/>
    </row>
    <row r="66" spans="1:37" ht="13.5" customHeight="1">
      <c r="C66" s="134" t="s">
        <v>125</v>
      </c>
      <c r="J66" s="136"/>
      <c r="K66" s="848" t="str">
        <f>IF(確２面!K61="","",確２面!K61)</f>
        <v/>
      </c>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row>
    <row r="67" spans="1:37" ht="13.5" customHeight="1">
      <c r="C67" s="134" t="s">
        <v>126</v>
      </c>
      <c r="K67" s="848" t="str">
        <f>IF(確２面!K62="","",確２面!K62)</f>
        <v/>
      </c>
      <c r="L67" s="848"/>
      <c r="M67" s="848"/>
      <c r="N67" s="848"/>
      <c r="O67" s="848"/>
      <c r="P67" s="848"/>
      <c r="Q67" s="848"/>
      <c r="R67" s="848"/>
      <c r="S67" s="848"/>
      <c r="T67" s="848"/>
      <c r="U67" s="848"/>
      <c r="V67" s="848"/>
      <c r="W67" s="848"/>
      <c r="X67" s="848"/>
      <c r="Y67" s="848"/>
      <c r="Z67" s="848"/>
      <c r="AA67" s="848"/>
      <c r="AB67" s="848"/>
      <c r="AC67" s="848"/>
      <c r="AD67" s="848"/>
      <c r="AE67" s="848"/>
      <c r="AF67" s="848"/>
      <c r="AG67" s="848"/>
      <c r="AH67" s="848"/>
      <c r="AI67" s="848"/>
    </row>
    <row r="68" spans="1:37" ht="13.5" customHeight="1">
      <c r="C68" s="134" t="s">
        <v>127</v>
      </c>
      <c r="K68" s="848" t="str">
        <f>IF(確２面!K63="","",確２面!K63)</f>
        <v/>
      </c>
      <c r="L68" s="848"/>
      <c r="M68" s="848"/>
      <c r="N68" s="848"/>
      <c r="O68" s="848"/>
      <c r="P68" s="848"/>
      <c r="Q68" s="848"/>
      <c r="R68" s="848"/>
      <c r="S68" s="848"/>
      <c r="T68" s="848"/>
      <c r="U68" s="848"/>
      <c r="V68" s="848"/>
      <c r="W68" s="848"/>
      <c r="X68" s="848"/>
      <c r="Y68" s="848"/>
      <c r="Z68" s="848"/>
      <c r="AA68" s="848"/>
      <c r="AB68" s="848"/>
      <c r="AC68" s="848"/>
      <c r="AD68" s="848"/>
      <c r="AE68" s="848"/>
      <c r="AF68" s="848"/>
      <c r="AG68" s="848"/>
      <c r="AH68" s="848"/>
      <c r="AI68" s="848"/>
    </row>
    <row r="69" spans="1:37" ht="13.5" customHeight="1">
      <c r="C69" s="852" t="s">
        <v>140</v>
      </c>
      <c r="D69" s="852"/>
      <c r="E69" s="852"/>
      <c r="F69" s="852"/>
      <c r="G69" s="852"/>
      <c r="H69" s="852"/>
      <c r="I69" s="852"/>
      <c r="J69" s="852"/>
      <c r="K69" s="852"/>
      <c r="L69" s="852"/>
      <c r="M69" s="848" t="str">
        <f>IF(確２面!M64="","",確２面!M64)</f>
        <v/>
      </c>
      <c r="N69" s="848"/>
      <c r="O69" s="848"/>
      <c r="P69" s="848"/>
      <c r="Q69" s="848"/>
      <c r="R69" s="848"/>
      <c r="S69" s="848"/>
      <c r="T69" s="848"/>
      <c r="U69" s="848"/>
      <c r="V69" s="848"/>
      <c r="W69" s="848"/>
      <c r="X69" s="848"/>
      <c r="Y69" s="848"/>
      <c r="Z69" s="848"/>
      <c r="AA69" s="848"/>
      <c r="AB69" s="848"/>
      <c r="AC69" s="848"/>
      <c r="AD69" s="848"/>
      <c r="AE69" s="848"/>
      <c r="AF69" s="848"/>
      <c r="AG69" s="848"/>
      <c r="AH69" s="848"/>
      <c r="AI69" s="848"/>
    </row>
    <row r="70" spans="1:37" ht="6"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row>
    <row r="71" spans="1:37" ht="6" customHeight="1" thickBo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row>
    <row r="72" spans="1:37" ht="13.5" customHeight="1" thickTop="1">
      <c r="AJ72" s="352"/>
      <c r="AK72" s="352"/>
    </row>
    <row r="73" spans="1:37" ht="13.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row>
    <row r="74" spans="1:37" ht="6.7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row>
    <row r="75" spans="1:37" ht="13.5" customHeight="1">
      <c r="A75" s="134" t="s">
        <v>846</v>
      </c>
    </row>
    <row r="76" spans="1:37" ht="13.5" customHeight="1">
      <c r="B76" s="134" t="s">
        <v>845</v>
      </c>
    </row>
    <row r="77" spans="1:37" ht="13.5" customHeight="1">
      <c r="B77" s="230" t="str">
        <f>確２面!B72</f>
        <v>□</v>
      </c>
      <c r="C77" s="134" t="s">
        <v>141</v>
      </c>
    </row>
    <row r="78" spans="1:37" ht="13.5" customHeight="1">
      <c r="C78" s="134" t="s">
        <v>131</v>
      </c>
      <c r="K78" s="848" t="str">
        <f>IF(確２面!K73="","",確２面!K73)</f>
        <v/>
      </c>
      <c r="L78" s="848"/>
      <c r="M78" s="848"/>
      <c r="N78" s="848"/>
      <c r="O78" s="848"/>
      <c r="P78" s="848"/>
      <c r="Q78" s="848"/>
      <c r="R78" s="848"/>
      <c r="S78" s="848"/>
      <c r="T78" s="848"/>
      <c r="U78" s="848"/>
      <c r="V78" s="848"/>
      <c r="W78" s="848"/>
      <c r="X78" s="848"/>
      <c r="Y78" s="848"/>
      <c r="Z78" s="848"/>
      <c r="AA78" s="848"/>
    </row>
    <row r="79" spans="1:37" ht="13.5" customHeight="1">
      <c r="C79" s="134" t="s">
        <v>132</v>
      </c>
      <c r="H79" s="134" t="s">
        <v>463</v>
      </c>
      <c r="R79" s="134" t="s">
        <v>221</v>
      </c>
      <c r="S79" s="847" t="str">
        <f>IF(確２面!S74="","",確２面!S74)</f>
        <v/>
      </c>
      <c r="T79" s="847"/>
      <c r="U79" s="847"/>
      <c r="V79" s="847"/>
      <c r="W79" s="847"/>
      <c r="X79" s="134" t="s">
        <v>216</v>
      </c>
    </row>
    <row r="80" spans="1:37" ht="13.5" customHeight="1">
      <c r="B80" s="230" t="str">
        <f>確２面!B75</f>
        <v>□</v>
      </c>
      <c r="C80" s="134" t="s">
        <v>142</v>
      </c>
    </row>
    <row r="81" spans="2:27" ht="13.5" customHeight="1">
      <c r="C81" s="134" t="s">
        <v>131</v>
      </c>
      <c r="K81" s="848" t="str">
        <f>IF(確２面!K76="","",確２面!K76)</f>
        <v/>
      </c>
      <c r="L81" s="848"/>
      <c r="M81" s="848"/>
      <c r="N81" s="848"/>
      <c r="O81" s="848"/>
      <c r="P81" s="848"/>
      <c r="Q81" s="848"/>
      <c r="R81" s="848"/>
      <c r="S81" s="848"/>
      <c r="T81" s="848"/>
      <c r="U81" s="848"/>
      <c r="V81" s="848"/>
      <c r="W81" s="848"/>
      <c r="X81" s="848"/>
      <c r="Y81" s="848"/>
      <c r="Z81" s="848"/>
      <c r="AA81" s="848"/>
    </row>
    <row r="82" spans="2:27" ht="13.5" customHeight="1">
      <c r="C82" s="134" t="s">
        <v>132</v>
      </c>
      <c r="H82" s="134" t="s">
        <v>463</v>
      </c>
      <c r="R82" s="134" t="s">
        <v>221</v>
      </c>
      <c r="S82" s="847" t="str">
        <f>IF(確２面!S77="","",確２面!S77)</f>
        <v/>
      </c>
      <c r="T82" s="847"/>
      <c r="U82" s="847"/>
      <c r="V82" s="847"/>
      <c r="W82" s="847"/>
      <c r="X82" s="134" t="s">
        <v>216</v>
      </c>
    </row>
    <row r="83" spans="2:27" ht="13.5" customHeight="1">
      <c r="B83" s="230" t="str">
        <f>確２面!B78</f>
        <v>□</v>
      </c>
      <c r="C83" s="134" t="s">
        <v>143</v>
      </c>
    </row>
    <row r="84" spans="2:27" ht="13.5" customHeight="1">
      <c r="C84" s="134" t="s">
        <v>131</v>
      </c>
      <c r="K84" s="848" t="str">
        <f>IF(確２面!K79="","",確２面!K79)</f>
        <v/>
      </c>
      <c r="L84" s="848"/>
      <c r="M84" s="848"/>
      <c r="N84" s="848"/>
      <c r="O84" s="848"/>
      <c r="P84" s="848"/>
      <c r="Q84" s="848"/>
      <c r="R84" s="848"/>
      <c r="S84" s="848"/>
      <c r="T84" s="848"/>
      <c r="U84" s="848"/>
      <c r="V84" s="848"/>
      <c r="W84" s="848"/>
      <c r="X84" s="848"/>
      <c r="Y84" s="848"/>
      <c r="Z84" s="848"/>
      <c r="AA84" s="848"/>
    </row>
    <row r="85" spans="2:27" ht="13.5" customHeight="1">
      <c r="C85" s="134" t="s">
        <v>132</v>
      </c>
      <c r="H85" s="134" t="s">
        <v>464</v>
      </c>
      <c r="R85" s="134" t="s">
        <v>221</v>
      </c>
      <c r="S85" s="847" t="str">
        <f>IF(確２面!S80="","",確２面!S80)</f>
        <v/>
      </c>
      <c r="T85" s="847"/>
      <c r="U85" s="847"/>
      <c r="V85" s="847"/>
      <c r="W85" s="847"/>
      <c r="X85" s="134" t="s">
        <v>216</v>
      </c>
    </row>
    <row r="86" spans="2:27" ht="13.5" customHeight="1">
      <c r="C86" s="134" t="s">
        <v>131</v>
      </c>
      <c r="K86" s="848" t="str">
        <f>IF(確２面!K81="","",確２面!K81)</f>
        <v/>
      </c>
      <c r="L86" s="848"/>
      <c r="M86" s="848"/>
      <c r="N86" s="848"/>
      <c r="O86" s="848"/>
      <c r="P86" s="848"/>
      <c r="Q86" s="848"/>
      <c r="R86" s="848"/>
      <c r="S86" s="848"/>
      <c r="T86" s="848"/>
      <c r="U86" s="848"/>
      <c r="V86" s="848"/>
      <c r="W86" s="848"/>
      <c r="X86" s="848"/>
      <c r="Y86" s="848"/>
      <c r="Z86" s="848"/>
      <c r="AA86" s="848"/>
    </row>
    <row r="87" spans="2:27" ht="13.5" customHeight="1">
      <c r="C87" s="134" t="s">
        <v>132</v>
      </c>
      <c r="H87" s="134" t="s">
        <v>464</v>
      </c>
      <c r="R87" s="134" t="s">
        <v>221</v>
      </c>
      <c r="S87" s="847" t="str">
        <f>IF(確２面!S82="","",確２面!S82)</f>
        <v/>
      </c>
      <c r="T87" s="847"/>
      <c r="U87" s="847"/>
      <c r="V87" s="847"/>
      <c r="W87" s="847"/>
      <c r="X87" s="134" t="s">
        <v>216</v>
      </c>
    </row>
    <row r="88" spans="2:27" ht="13.5" customHeight="1">
      <c r="C88" s="134" t="s">
        <v>131</v>
      </c>
      <c r="K88" s="848" t="str">
        <f>IF(確２面!K83="","",確２面!K83)</f>
        <v/>
      </c>
      <c r="L88" s="848"/>
      <c r="M88" s="848"/>
      <c r="N88" s="848"/>
      <c r="O88" s="848"/>
      <c r="P88" s="848"/>
      <c r="Q88" s="848"/>
      <c r="R88" s="848"/>
      <c r="S88" s="848"/>
      <c r="T88" s="848"/>
      <c r="U88" s="848"/>
      <c r="V88" s="848"/>
      <c r="W88" s="848"/>
      <c r="X88" s="848"/>
      <c r="Y88" s="848"/>
      <c r="Z88" s="848"/>
      <c r="AA88" s="848"/>
    </row>
    <row r="89" spans="2:27" ht="13.5" customHeight="1">
      <c r="C89" s="134" t="s">
        <v>132</v>
      </c>
      <c r="H89" s="134" t="s">
        <v>464</v>
      </c>
      <c r="R89" s="134" t="s">
        <v>221</v>
      </c>
      <c r="S89" s="847" t="str">
        <f>IF(確２面!S84="","",確２面!S84)</f>
        <v/>
      </c>
      <c r="T89" s="847"/>
      <c r="U89" s="847"/>
      <c r="V89" s="847"/>
      <c r="W89" s="847"/>
      <c r="X89" s="134" t="s">
        <v>216</v>
      </c>
    </row>
    <row r="90" spans="2:27" ht="13.5" customHeight="1">
      <c r="B90" s="230" t="str">
        <f>確２面!B85</f>
        <v>□</v>
      </c>
      <c r="C90" s="134" t="s">
        <v>144</v>
      </c>
    </row>
    <row r="91" spans="2:27" ht="13.5" customHeight="1">
      <c r="C91" s="134" t="s">
        <v>131</v>
      </c>
      <c r="K91" s="848" t="str">
        <f>IF(確２面!K86="","",確２面!K86)</f>
        <v/>
      </c>
      <c r="L91" s="848"/>
      <c r="M91" s="848"/>
      <c r="N91" s="848"/>
      <c r="O91" s="848"/>
      <c r="P91" s="848"/>
      <c r="Q91" s="848"/>
      <c r="R91" s="848"/>
      <c r="S91" s="848"/>
      <c r="T91" s="848"/>
      <c r="U91" s="848"/>
      <c r="V91" s="848"/>
      <c r="W91" s="848"/>
      <c r="X91" s="848"/>
      <c r="Y91" s="848"/>
      <c r="Z91" s="848"/>
      <c r="AA91" s="848"/>
    </row>
    <row r="92" spans="2:27" ht="13.5" customHeight="1">
      <c r="C92" s="134" t="s">
        <v>132</v>
      </c>
      <c r="H92" s="134" t="s">
        <v>464</v>
      </c>
      <c r="R92" s="134" t="s">
        <v>221</v>
      </c>
      <c r="S92" s="847" t="str">
        <f>IF(確２面!S87="","",確２面!S87)</f>
        <v/>
      </c>
      <c r="T92" s="847"/>
      <c r="U92" s="847"/>
      <c r="V92" s="847"/>
      <c r="W92" s="847"/>
      <c r="X92" s="134" t="s">
        <v>216</v>
      </c>
    </row>
    <row r="93" spans="2:27" ht="13.5" customHeight="1">
      <c r="C93" s="134" t="s">
        <v>131</v>
      </c>
      <c r="K93" s="848" t="str">
        <f>IF(確２面!K88="","",確２面!K88)</f>
        <v/>
      </c>
      <c r="L93" s="848"/>
      <c r="M93" s="848"/>
      <c r="N93" s="848"/>
      <c r="O93" s="848"/>
      <c r="P93" s="848"/>
      <c r="Q93" s="848"/>
      <c r="R93" s="848"/>
      <c r="S93" s="848"/>
      <c r="T93" s="848"/>
      <c r="U93" s="848"/>
      <c r="V93" s="848"/>
      <c r="W93" s="848"/>
      <c r="X93" s="848"/>
      <c r="Y93" s="848"/>
      <c r="Z93" s="848"/>
      <c r="AA93" s="848"/>
    </row>
    <row r="94" spans="2:27" ht="13.5" customHeight="1">
      <c r="C94" s="134" t="s">
        <v>132</v>
      </c>
      <c r="H94" s="134" t="s">
        <v>464</v>
      </c>
      <c r="R94" s="134" t="s">
        <v>221</v>
      </c>
      <c r="S94" s="847" t="str">
        <f>IF(確２面!S89="","",確２面!S89)</f>
        <v/>
      </c>
      <c r="T94" s="847"/>
      <c r="U94" s="847"/>
      <c r="V94" s="847"/>
      <c r="W94" s="847"/>
      <c r="X94" s="134" t="s">
        <v>216</v>
      </c>
    </row>
    <row r="95" spans="2:27" ht="13.5" customHeight="1">
      <c r="C95" s="134" t="s">
        <v>131</v>
      </c>
      <c r="K95" s="848" t="str">
        <f>IF(確２面!K90="","",確２面!K90)</f>
        <v/>
      </c>
      <c r="L95" s="848"/>
      <c r="M95" s="848"/>
      <c r="N95" s="848"/>
      <c r="O95" s="848"/>
      <c r="P95" s="848"/>
      <c r="Q95" s="848"/>
      <c r="R95" s="848"/>
      <c r="S95" s="848"/>
      <c r="T95" s="848"/>
      <c r="U95" s="848"/>
      <c r="V95" s="848"/>
      <c r="W95" s="848"/>
      <c r="X95" s="848"/>
      <c r="Y95" s="848"/>
      <c r="Z95" s="848"/>
      <c r="AA95" s="848"/>
    </row>
    <row r="96" spans="2:27" ht="13.5" customHeight="1">
      <c r="C96" s="134" t="s">
        <v>132</v>
      </c>
      <c r="H96" s="134" t="s">
        <v>464</v>
      </c>
      <c r="R96" s="134" t="s">
        <v>221</v>
      </c>
      <c r="S96" s="847" t="str">
        <f>IF(確２面!S91="","",確２面!S91)</f>
        <v/>
      </c>
      <c r="T96" s="847"/>
      <c r="U96" s="847"/>
      <c r="V96" s="847"/>
      <c r="W96" s="847"/>
      <c r="X96" s="134" t="s">
        <v>216</v>
      </c>
    </row>
    <row r="97" spans="1:35" ht="6"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row>
    <row r="98" spans="1:35" ht="6"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row>
    <row r="99" spans="1:35" ht="13.5" customHeight="1">
      <c r="A99" s="134" t="s">
        <v>847</v>
      </c>
    </row>
    <row r="100" spans="1:35" ht="13.5" customHeight="1">
      <c r="A100" s="134" t="s">
        <v>848</v>
      </c>
    </row>
    <row r="101" spans="1:35" ht="13.5" customHeight="1">
      <c r="C101" s="134" t="s">
        <v>131</v>
      </c>
      <c r="H101" s="136"/>
      <c r="I101" s="136"/>
      <c r="J101" s="136"/>
      <c r="K101" s="848" t="str">
        <f>IF(確２面!K96="","",確２面!K96)</f>
        <v/>
      </c>
      <c r="L101" s="848"/>
      <c r="M101" s="848"/>
      <c r="N101" s="848"/>
      <c r="O101" s="848"/>
      <c r="P101" s="848"/>
      <c r="Q101" s="848"/>
      <c r="R101" s="848"/>
      <c r="S101" s="848"/>
      <c r="T101" s="848"/>
      <c r="U101" s="848"/>
      <c r="V101" s="848"/>
      <c r="W101" s="848"/>
      <c r="X101" s="848"/>
      <c r="Y101" s="848"/>
      <c r="Z101" s="848"/>
      <c r="AA101" s="848"/>
      <c r="AB101" s="848"/>
      <c r="AC101" s="848"/>
      <c r="AD101" s="848"/>
      <c r="AE101" s="848"/>
      <c r="AF101" s="848"/>
      <c r="AG101" s="848"/>
      <c r="AH101" s="848"/>
      <c r="AI101" s="848"/>
    </row>
    <row r="102" spans="1:35" ht="13.5" customHeight="1">
      <c r="C102" s="134" t="s">
        <v>133</v>
      </c>
      <c r="H102" s="136"/>
      <c r="I102" s="136"/>
      <c r="J102" s="136"/>
      <c r="K102" s="848" t="str">
        <f>IF(確２面!K97="","",確２面!K97)</f>
        <v/>
      </c>
      <c r="L102" s="848"/>
      <c r="M102" s="848"/>
      <c r="N102" s="848"/>
      <c r="O102" s="848"/>
      <c r="P102" s="848"/>
      <c r="Q102" s="848"/>
      <c r="R102" s="848"/>
      <c r="S102" s="848"/>
      <c r="T102" s="848"/>
      <c r="U102" s="848"/>
      <c r="V102" s="848"/>
      <c r="W102" s="848"/>
      <c r="X102" s="848"/>
      <c r="Y102" s="848"/>
      <c r="Z102" s="848"/>
      <c r="AA102" s="848"/>
      <c r="AB102" s="848"/>
      <c r="AC102" s="848"/>
      <c r="AD102" s="848"/>
      <c r="AE102" s="848"/>
      <c r="AF102" s="848"/>
      <c r="AG102" s="848"/>
      <c r="AH102" s="848"/>
      <c r="AI102" s="848"/>
    </row>
    <row r="103" spans="1:35" ht="13.5" customHeight="1">
      <c r="C103" s="134" t="s">
        <v>118</v>
      </c>
      <c r="H103" s="136"/>
      <c r="I103" s="136"/>
      <c r="J103" s="136"/>
      <c r="K103" s="848" t="str">
        <f>IF(確２面!K98="","",確２面!K98)</f>
        <v/>
      </c>
      <c r="L103" s="848"/>
      <c r="M103" s="848"/>
      <c r="N103" s="848"/>
      <c r="O103" s="848"/>
      <c r="P103" s="848"/>
      <c r="Q103" s="848"/>
      <c r="R103" s="848"/>
      <c r="S103" s="848"/>
      <c r="T103" s="848"/>
      <c r="U103" s="848"/>
      <c r="V103" s="848"/>
      <c r="W103" s="848"/>
      <c r="X103" s="848"/>
      <c r="Y103" s="848"/>
      <c r="Z103" s="848"/>
      <c r="AA103" s="848"/>
      <c r="AB103" s="848"/>
      <c r="AC103" s="848"/>
      <c r="AD103" s="848"/>
      <c r="AE103" s="848"/>
      <c r="AF103" s="848"/>
      <c r="AG103" s="848"/>
      <c r="AH103" s="848"/>
      <c r="AI103" s="848"/>
    </row>
    <row r="104" spans="1:35" ht="13.5" customHeight="1">
      <c r="C104" s="134" t="s">
        <v>134</v>
      </c>
      <c r="H104" s="136"/>
      <c r="I104" s="136"/>
      <c r="J104" s="136"/>
      <c r="K104" s="848" t="str">
        <f>IF(確２面!K99="","",確２面!K99)</f>
        <v/>
      </c>
      <c r="L104" s="848"/>
      <c r="M104" s="848"/>
      <c r="N104" s="848"/>
      <c r="O104" s="848"/>
      <c r="P104" s="848"/>
      <c r="Q104" s="848"/>
      <c r="R104" s="848"/>
      <c r="S104" s="848"/>
      <c r="T104" s="848"/>
      <c r="U104" s="848"/>
      <c r="V104" s="848"/>
      <c r="W104" s="848"/>
      <c r="X104" s="848"/>
      <c r="Y104" s="848"/>
      <c r="Z104" s="848"/>
      <c r="AA104" s="848"/>
      <c r="AB104" s="848"/>
      <c r="AC104" s="848"/>
      <c r="AD104" s="848"/>
      <c r="AE104" s="848"/>
      <c r="AF104" s="848"/>
      <c r="AG104" s="848"/>
      <c r="AH104" s="848"/>
      <c r="AI104" s="848"/>
    </row>
    <row r="105" spans="1:35" ht="13.5" customHeight="1">
      <c r="C105" s="134" t="s">
        <v>120</v>
      </c>
      <c r="H105" s="136"/>
      <c r="I105" s="136"/>
      <c r="J105" s="136"/>
      <c r="K105" s="848" t="str">
        <f>IF(確２面!K100="","",確２面!K100)</f>
        <v/>
      </c>
      <c r="L105" s="848"/>
      <c r="M105" s="848"/>
      <c r="N105" s="848"/>
      <c r="O105" s="848"/>
      <c r="P105" s="848"/>
      <c r="Q105" s="848"/>
      <c r="R105" s="848"/>
      <c r="S105" s="848"/>
      <c r="T105" s="848"/>
      <c r="U105" s="848"/>
      <c r="V105" s="848"/>
      <c r="W105" s="848"/>
      <c r="X105" s="848"/>
      <c r="Y105" s="848"/>
      <c r="Z105" s="848"/>
      <c r="AA105" s="848"/>
      <c r="AB105" s="848"/>
      <c r="AC105" s="848"/>
      <c r="AD105" s="848"/>
      <c r="AE105" s="848"/>
      <c r="AF105" s="848"/>
      <c r="AG105" s="848"/>
      <c r="AH105" s="848"/>
      <c r="AI105" s="848"/>
    </row>
    <row r="106" spans="1:35" ht="13.5" customHeight="1">
      <c r="C106" s="134" t="s">
        <v>849</v>
      </c>
      <c r="H106" s="136"/>
      <c r="I106" s="136"/>
      <c r="J106" s="136"/>
      <c r="K106" s="848" t="str">
        <f>IF(確２面!K101="","",確２面!K101)</f>
        <v/>
      </c>
      <c r="L106" s="848"/>
      <c r="M106" s="848"/>
      <c r="N106" s="848"/>
      <c r="O106" s="848"/>
      <c r="P106" s="848"/>
      <c r="Q106" s="848"/>
      <c r="R106" s="848"/>
      <c r="S106" s="848"/>
      <c r="T106" s="848"/>
      <c r="U106" s="848"/>
      <c r="V106" s="848"/>
      <c r="W106" s="848"/>
      <c r="X106" s="848"/>
      <c r="Y106" s="848"/>
      <c r="Z106" s="848"/>
      <c r="AA106" s="848"/>
      <c r="AB106" s="848"/>
      <c r="AC106" s="848"/>
      <c r="AD106" s="848"/>
      <c r="AE106" s="848"/>
      <c r="AF106" s="848"/>
      <c r="AG106" s="848"/>
      <c r="AH106" s="848"/>
      <c r="AI106" s="848"/>
    </row>
    <row r="107" spans="1:35" ht="13.5" customHeight="1">
      <c r="C107" s="134" t="s">
        <v>859</v>
      </c>
      <c r="M107" s="848" t="str">
        <f>IF(確２面!M102="","",確２面!M102)</f>
        <v/>
      </c>
      <c r="N107" s="848"/>
      <c r="O107" s="848"/>
      <c r="P107" s="848"/>
      <c r="Q107" s="848"/>
      <c r="R107" s="848"/>
      <c r="S107" s="848"/>
      <c r="T107" s="848"/>
      <c r="U107" s="848"/>
      <c r="V107" s="848"/>
      <c r="W107" s="848"/>
      <c r="X107" s="848"/>
      <c r="Y107" s="848"/>
      <c r="Z107" s="848"/>
      <c r="AA107" s="848"/>
      <c r="AB107" s="848"/>
      <c r="AC107" s="848"/>
      <c r="AD107" s="848"/>
      <c r="AE107" s="848"/>
      <c r="AF107" s="848"/>
      <c r="AG107" s="848"/>
      <c r="AH107" s="848"/>
      <c r="AI107" s="848"/>
    </row>
    <row r="108" spans="1:35" ht="6.75" customHeight="1"/>
    <row r="109" spans="1:35" ht="6.75" customHeight="1"/>
    <row r="110" spans="1:35" ht="13.5" customHeight="1">
      <c r="A110" s="134" t="s">
        <v>860</v>
      </c>
    </row>
    <row r="111" spans="1:35" ht="13.5" customHeight="1">
      <c r="C111" s="134" t="s">
        <v>131</v>
      </c>
      <c r="H111" s="136"/>
      <c r="I111" s="136"/>
      <c r="J111" s="136"/>
      <c r="K111" s="848" t="str">
        <f>IF(確２面!K106="","",確２面!K106)</f>
        <v/>
      </c>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row>
    <row r="112" spans="1:35" ht="13.5" customHeight="1">
      <c r="C112" s="134" t="s">
        <v>133</v>
      </c>
      <c r="H112" s="136"/>
      <c r="I112" s="136"/>
      <c r="J112" s="136"/>
      <c r="K112" s="848" t="str">
        <f>IF(確２面!K107="","",確２面!K107)</f>
        <v/>
      </c>
      <c r="L112" s="848"/>
      <c r="M112" s="848"/>
      <c r="N112" s="848"/>
      <c r="O112" s="848"/>
      <c r="P112" s="848"/>
      <c r="Q112" s="848"/>
      <c r="R112" s="848"/>
      <c r="S112" s="848"/>
      <c r="T112" s="848"/>
      <c r="U112" s="848"/>
      <c r="V112" s="848"/>
      <c r="W112" s="848"/>
      <c r="X112" s="848"/>
      <c r="Y112" s="848"/>
      <c r="Z112" s="848"/>
      <c r="AA112" s="848"/>
      <c r="AB112" s="848"/>
      <c r="AC112" s="848"/>
      <c r="AD112" s="848"/>
      <c r="AE112" s="848"/>
      <c r="AF112" s="848"/>
      <c r="AG112" s="848"/>
      <c r="AH112" s="848"/>
      <c r="AI112" s="848"/>
    </row>
    <row r="113" spans="3:35" ht="13.5" customHeight="1">
      <c r="C113" s="134" t="s">
        <v>118</v>
      </c>
      <c r="H113" s="136"/>
      <c r="I113" s="136"/>
      <c r="J113" s="136"/>
      <c r="K113" s="848" t="str">
        <f>IF(確２面!K108="","",確２面!K108)</f>
        <v/>
      </c>
      <c r="L113" s="848"/>
      <c r="M113" s="848"/>
      <c r="N113" s="848"/>
      <c r="O113" s="848"/>
      <c r="P113" s="848"/>
      <c r="Q113" s="848"/>
      <c r="R113" s="848"/>
      <c r="S113" s="848"/>
      <c r="T113" s="848"/>
      <c r="U113" s="848"/>
      <c r="V113" s="848"/>
      <c r="W113" s="848"/>
      <c r="X113" s="848"/>
      <c r="Y113" s="848"/>
      <c r="Z113" s="848"/>
      <c r="AA113" s="848"/>
      <c r="AB113" s="848"/>
      <c r="AC113" s="848"/>
      <c r="AD113" s="848"/>
      <c r="AE113" s="848"/>
      <c r="AF113" s="848"/>
      <c r="AG113" s="848"/>
      <c r="AH113" s="848"/>
      <c r="AI113" s="848"/>
    </row>
    <row r="114" spans="3:35" ht="13.5" customHeight="1">
      <c r="C114" s="134" t="s">
        <v>134</v>
      </c>
      <c r="H114" s="136"/>
      <c r="I114" s="136"/>
      <c r="J114" s="136"/>
      <c r="K114" s="848" t="str">
        <f>IF(確２面!K109="","",確２面!K109)</f>
        <v/>
      </c>
      <c r="L114" s="848"/>
      <c r="M114" s="848"/>
      <c r="N114" s="848"/>
      <c r="O114" s="848"/>
      <c r="P114" s="848"/>
      <c r="Q114" s="848"/>
      <c r="R114" s="848"/>
      <c r="S114" s="848"/>
      <c r="T114" s="848"/>
      <c r="U114" s="848"/>
      <c r="V114" s="848"/>
      <c r="W114" s="848"/>
      <c r="X114" s="848"/>
      <c r="Y114" s="848"/>
      <c r="Z114" s="848"/>
      <c r="AA114" s="848"/>
      <c r="AB114" s="848"/>
      <c r="AC114" s="848"/>
      <c r="AD114" s="848"/>
      <c r="AE114" s="848"/>
      <c r="AF114" s="848"/>
      <c r="AG114" s="848"/>
      <c r="AH114" s="848"/>
      <c r="AI114" s="848"/>
    </row>
    <row r="115" spans="3:35" ht="13.5" customHeight="1">
      <c r="C115" s="134" t="s">
        <v>120</v>
      </c>
      <c r="H115" s="136"/>
      <c r="I115" s="136"/>
      <c r="J115" s="136"/>
      <c r="K115" s="848" t="str">
        <f>IF(確２面!K110="","",確２面!K110)</f>
        <v/>
      </c>
      <c r="L115" s="848"/>
      <c r="M115" s="848"/>
      <c r="N115" s="848"/>
      <c r="O115" s="848"/>
      <c r="P115" s="848"/>
      <c r="Q115" s="848"/>
      <c r="R115" s="848"/>
      <c r="S115" s="848"/>
      <c r="T115" s="848"/>
      <c r="U115" s="848"/>
      <c r="V115" s="848"/>
      <c r="W115" s="848"/>
      <c r="X115" s="848"/>
      <c r="Y115" s="848"/>
      <c r="Z115" s="848"/>
      <c r="AA115" s="848"/>
      <c r="AB115" s="848"/>
      <c r="AC115" s="848"/>
      <c r="AD115" s="848"/>
      <c r="AE115" s="848"/>
      <c r="AF115" s="848"/>
      <c r="AG115" s="848"/>
      <c r="AH115" s="848"/>
      <c r="AI115" s="848"/>
    </row>
    <row r="116" spans="3:35" ht="13.5" customHeight="1">
      <c r="C116" s="134" t="s">
        <v>849</v>
      </c>
      <c r="H116" s="136"/>
      <c r="I116" s="136"/>
      <c r="J116" s="136"/>
      <c r="K116" s="848" t="str">
        <f>IF(確２面!K111="","",確２面!K111)</f>
        <v/>
      </c>
      <c r="L116" s="848"/>
      <c r="M116" s="848"/>
      <c r="N116" s="848"/>
      <c r="O116" s="848"/>
      <c r="P116" s="848"/>
      <c r="Q116" s="848"/>
      <c r="R116" s="848"/>
      <c r="S116" s="848"/>
      <c r="T116" s="848"/>
      <c r="U116" s="848"/>
      <c r="V116" s="848"/>
      <c r="W116" s="848"/>
      <c r="X116" s="848"/>
      <c r="Y116" s="848"/>
      <c r="Z116" s="848"/>
      <c r="AA116" s="848"/>
      <c r="AB116" s="848"/>
      <c r="AC116" s="848"/>
      <c r="AD116" s="848"/>
      <c r="AE116" s="848"/>
      <c r="AF116" s="848"/>
      <c r="AG116" s="848"/>
      <c r="AH116" s="848"/>
      <c r="AI116" s="848"/>
    </row>
    <row r="117" spans="3:35" ht="13.5" customHeight="1">
      <c r="C117" s="134" t="s">
        <v>859</v>
      </c>
      <c r="M117" s="848" t="str">
        <f>IF(確２面!M112="","",確２面!M112)</f>
        <v/>
      </c>
      <c r="N117" s="848"/>
      <c r="O117" s="848"/>
      <c r="P117" s="848"/>
      <c r="Q117" s="848"/>
      <c r="R117" s="848"/>
      <c r="S117" s="848"/>
      <c r="T117" s="848"/>
      <c r="U117" s="848"/>
      <c r="V117" s="848"/>
      <c r="W117" s="848"/>
      <c r="X117" s="848"/>
      <c r="Y117" s="848"/>
      <c r="Z117" s="848"/>
      <c r="AA117" s="848"/>
      <c r="AB117" s="848"/>
      <c r="AC117" s="848"/>
      <c r="AD117" s="848"/>
      <c r="AE117" s="848"/>
      <c r="AF117" s="848"/>
      <c r="AG117" s="848"/>
      <c r="AH117" s="848"/>
      <c r="AI117" s="848"/>
    </row>
    <row r="118" spans="3:35" ht="6.75" customHeight="1"/>
    <row r="119" spans="3:35" ht="6.75" customHeight="1"/>
    <row r="120" spans="3:35" ht="13.5" customHeight="1">
      <c r="C120" s="134" t="s">
        <v>131</v>
      </c>
      <c r="H120" s="136"/>
      <c r="I120" s="136"/>
      <c r="J120" s="136"/>
      <c r="K120" s="848" t="str">
        <f>IF(確２面!K115="","",確２面!K115)</f>
        <v/>
      </c>
      <c r="L120" s="848"/>
      <c r="M120" s="848"/>
      <c r="N120" s="848"/>
      <c r="O120" s="848"/>
      <c r="P120" s="848"/>
      <c r="Q120" s="848"/>
      <c r="R120" s="848"/>
      <c r="S120" s="848"/>
      <c r="T120" s="848"/>
      <c r="U120" s="848"/>
      <c r="V120" s="848"/>
      <c r="W120" s="848"/>
      <c r="X120" s="848"/>
      <c r="Y120" s="848"/>
      <c r="Z120" s="848"/>
      <c r="AA120" s="848"/>
      <c r="AB120" s="848"/>
      <c r="AC120" s="848"/>
      <c r="AD120" s="848"/>
      <c r="AE120" s="848"/>
      <c r="AF120" s="848"/>
      <c r="AG120" s="848"/>
      <c r="AH120" s="848"/>
      <c r="AI120" s="848"/>
    </row>
    <row r="121" spans="3:35" ht="13.5" customHeight="1">
      <c r="C121" s="134" t="s">
        <v>133</v>
      </c>
      <c r="H121" s="136"/>
      <c r="I121" s="136"/>
      <c r="J121" s="136"/>
      <c r="K121" s="848" t="str">
        <f>IF(確２面!K116="","",確２面!K116)</f>
        <v/>
      </c>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row>
    <row r="122" spans="3:35" ht="13.5" customHeight="1">
      <c r="C122" s="134" t="s">
        <v>118</v>
      </c>
      <c r="H122" s="136"/>
      <c r="I122" s="136"/>
      <c r="J122" s="136"/>
      <c r="K122" s="848" t="str">
        <f>IF(確２面!K117="","",確２面!K117)</f>
        <v/>
      </c>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row>
    <row r="123" spans="3:35" ht="13.5" customHeight="1">
      <c r="C123" s="134" t="s">
        <v>134</v>
      </c>
      <c r="H123" s="136"/>
      <c r="I123" s="136"/>
      <c r="J123" s="136"/>
      <c r="K123" s="848" t="str">
        <f>IF(確２面!K118="","",確２面!K118)</f>
        <v/>
      </c>
      <c r="L123" s="848"/>
      <c r="M123" s="848"/>
      <c r="N123" s="848"/>
      <c r="O123" s="848"/>
      <c r="P123" s="848"/>
      <c r="Q123" s="848"/>
      <c r="R123" s="848"/>
      <c r="S123" s="848"/>
      <c r="T123" s="848"/>
      <c r="U123" s="848"/>
      <c r="V123" s="848"/>
      <c r="W123" s="848"/>
      <c r="X123" s="848"/>
      <c r="Y123" s="848"/>
      <c r="Z123" s="848"/>
      <c r="AA123" s="848"/>
      <c r="AB123" s="848"/>
      <c r="AC123" s="848"/>
      <c r="AD123" s="848"/>
      <c r="AE123" s="848"/>
      <c r="AF123" s="848"/>
      <c r="AG123" s="848"/>
      <c r="AH123" s="848"/>
      <c r="AI123" s="848"/>
    </row>
    <row r="124" spans="3:35" ht="13.5" customHeight="1">
      <c r="C124" s="134" t="s">
        <v>120</v>
      </c>
      <c r="H124" s="136"/>
      <c r="I124" s="136"/>
      <c r="J124" s="136"/>
      <c r="K124" s="848" t="str">
        <f>IF(確２面!K119="","",確２面!K119)</f>
        <v/>
      </c>
      <c r="L124" s="848"/>
      <c r="M124" s="848"/>
      <c r="N124" s="848"/>
      <c r="O124" s="848"/>
      <c r="P124" s="848"/>
      <c r="Q124" s="848"/>
      <c r="R124" s="848"/>
      <c r="S124" s="848"/>
      <c r="T124" s="848"/>
      <c r="U124" s="848"/>
      <c r="V124" s="848"/>
      <c r="W124" s="848"/>
      <c r="X124" s="848"/>
      <c r="Y124" s="848"/>
      <c r="Z124" s="848"/>
      <c r="AA124" s="848"/>
      <c r="AB124" s="848"/>
      <c r="AC124" s="848"/>
      <c r="AD124" s="848"/>
      <c r="AE124" s="848"/>
      <c r="AF124" s="848"/>
      <c r="AG124" s="848"/>
      <c r="AH124" s="848"/>
      <c r="AI124" s="848"/>
    </row>
    <row r="125" spans="3:35" ht="13.5" customHeight="1">
      <c r="C125" s="134" t="s">
        <v>849</v>
      </c>
      <c r="H125" s="136"/>
      <c r="I125" s="136"/>
      <c r="J125" s="136"/>
      <c r="K125" s="848" t="str">
        <f>IF(確２面!K120="","",確２面!K120)</f>
        <v/>
      </c>
      <c r="L125" s="848"/>
      <c r="M125" s="848"/>
      <c r="N125" s="848"/>
      <c r="O125" s="848"/>
      <c r="P125" s="848"/>
      <c r="Q125" s="848"/>
      <c r="R125" s="848"/>
      <c r="S125" s="848"/>
      <c r="T125" s="848"/>
      <c r="U125" s="848"/>
      <c r="V125" s="848"/>
      <c r="W125" s="848"/>
      <c r="X125" s="848"/>
      <c r="Y125" s="848"/>
      <c r="Z125" s="848"/>
      <c r="AA125" s="848"/>
      <c r="AB125" s="848"/>
      <c r="AC125" s="848"/>
      <c r="AD125" s="848"/>
      <c r="AE125" s="848"/>
      <c r="AF125" s="848"/>
      <c r="AG125" s="848"/>
      <c r="AH125" s="848"/>
      <c r="AI125" s="848"/>
    </row>
    <row r="126" spans="3:35" ht="13.5" customHeight="1">
      <c r="C126" s="134" t="s">
        <v>859</v>
      </c>
      <c r="M126" s="848" t="str">
        <f>IF(確２面!M121="","",確２面!M121)</f>
        <v/>
      </c>
      <c r="N126" s="848"/>
      <c r="O126" s="848"/>
      <c r="P126" s="848"/>
      <c r="Q126" s="848"/>
      <c r="R126" s="848"/>
      <c r="S126" s="848"/>
      <c r="T126" s="848"/>
      <c r="U126" s="848"/>
      <c r="V126" s="848"/>
      <c r="W126" s="848"/>
      <c r="X126" s="848"/>
      <c r="Y126" s="848"/>
      <c r="Z126" s="848"/>
      <c r="AA126" s="848"/>
      <c r="AB126" s="848"/>
      <c r="AC126" s="848"/>
      <c r="AD126" s="848"/>
      <c r="AE126" s="848"/>
      <c r="AF126" s="848"/>
      <c r="AG126" s="848"/>
      <c r="AH126" s="848"/>
      <c r="AI126" s="848"/>
    </row>
    <row r="127" spans="3:35" ht="6.75" customHeight="1"/>
    <row r="128" spans="3:35" ht="6.75" customHeight="1"/>
    <row r="129" spans="1:37" ht="13.5" customHeight="1">
      <c r="C129" s="134" t="s">
        <v>131</v>
      </c>
      <c r="H129" s="136"/>
      <c r="I129" s="136"/>
      <c r="J129" s="136"/>
      <c r="K129" s="848" t="str">
        <f>IF(確２面!K124="","",確２面!K124)</f>
        <v/>
      </c>
      <c r="L129" s="848"/>
      <c r="M129" s="848"/>
      <c r="N129" s="848"/>
      <c r="O129" s="848"/>
      <c r="P129" s="848"/>
      <c r="Q129" s="848"/>
      <c r="R129" s="848"/>
      <c r="S129" s="848"/>
      <c r="T129" s="848"/>
      <c r="U129" s="848"/>
      <c r="V129" s="848"/>
      <c r="W129" s="848"/>
      <c r="X129" s="848"/>
      <c r="Y129" s="848"/>
      <c r="Z129" s="848"/>
      <c r="AA129" s="848"/>
      <c r="AB129" s="848"/>
      <c r="AC129" s="848"/>
      <c r="AD129" s="848"/>
      <c r="AE129" s="848"/>
      <c r="AF129" s="848"/>
      <c r="AG129" s="848"/>
      <c r="AH129" s="848"/>
      <c r="AI129" s="848"/>
    </row>
    <row r="130" spans="1:37" ht="13.5" customHeight="1">
      <c r="C130" s="134" t="s">
        <v>133</v>
      </c>
      <c r="H130" s="136"/>
      <c r="I130" s="136"/>
      <c r="J130" s="136"/>
      <c r="K130" s="848" t="str">
        <f>IF(確２面!K125="","",確２面!K125)</f>
        <v/>
      </c>
      <c r="L130" s="848"/>
      <c r="M130" s="848"/>
      <c r="N130" s="848"/>
      <c r="O130" s="848"/>
      <c r="P130" s="848"/>
      <c r="Q130" s="848"/>
      <c r="R130" s="848"/>
      <c r="S130" s="848"/>
      <c r="T130" s="848"/>
      <c r="U130" s="848"/>
      <c r="V130" s="848"/>
      <c r="W130" s="848"/>
      <c r="X130" s="848"/>
      <c r="Y130" s="848"/>
      <c r="Z130" s="848"/>
      <c r="AA130" s="848"/>
      <c r="AB130" s="848"/>
      <c r="AC130" s="848"/>
      <c r="AD130" s="848"/>
      <c r="AE130" s="848"/>
      <c r="AF130" s="848"/>
      <c r="AG130" s="848"/>
      <c r="AH130" s="848"/>
      <c r="AI130" s="848"/>
    </row>
    <row r="131" spans="1:37" ht="13.5" customHeight="1">
      <c r="C131" s="134" t="s">
        <v>118</v>
      </c>
      <c r="H131" s="136"/>
      <c r="I131" s="136"/>
      <c r="J131" s="136"/>
      <c r="K131" s="848" t="str">
        <f>IF(確２面!K126="","",確２面!K126)</f>
        <v/>
      </c>
      <c r="L131" s="848"/>
      <c r="M131" s="848"/>
      <c r="N131" s="848"/>
      <c r="O131" s="848"/>
      <c r="P131" s="848"/>
      <c r="Q131" s="848"/>
      <c r="R131" s="848"/>
      <c r="S131" s="848"/>
      <c r="T131" s="848"/>
      <c r="U131" s="848"/>
      <c r="V131" s="848"/>
      <c r="W131" s="848"/>
      <c r="X131" s="848"/>
      <c r="Y131" s="848"/>
      <c r="Z131" s="848"/>
      <c r="AA131" s="848"/>
      <c r="AB131" s="848"/>
      <c r="AC131" s="848"/>
      <c r="AD131" s="848"/>
      <c r="AE131" s="848"/>
      <c r="AF131" s="848"/>
      <c r="AG131" s="848"/>
      <c r="AH131" s="848"/>
      <c r="AI131" s="848"/>
    </row>
    <row r="132" spans="1:37" ht="13.5" customHeight="1">
      <c r="C132" s="134" t="s">
        <v>134</v>
      </c>
      <c r="H132" s="136"/>
      <c r="I132" s="136"/>
      <c r="J132" s="136"/>
      <c r="K132" s="848" t="str">
        <f>IF(確２面!K127="","",確２面!K127)</f>
        <v/>
      </c>
      <c r="L132" s="848"/>
      <c r="M132" s="848"/>
      <c r="N132" s="848"/>
      <c r="O132" s="848"/>
      <c r="P132" s="848"/>
      <c r="Q132" s="848"/>
      <c r="R132" s="848"/>
      <c r="S132" s="848"/>
      <c r="T132" s="848"/>
      <c r="U132" s="848"/>
      <c r="V132" s="848"/>
      <c r="W132" s="848"/>
      <c r="X132" s="848"/>
      <c r="Y132" s="848"/>
      <c r="Z132" s="848"/>
      <c r="AA132" s="848"/>
      <c r="AB132" s="848"/>
      <c r="AC132" s="848"/>
      <c r="AD132" s="848"/>
      <c r="AE132" s="848"/>
      <c r="AF132" s="848"/>
      <c r="AG132" s="848"/>
      <c r="AH132" s="848"/>
      <c r="AI132" s="848"/>
    </row>
    <row r="133" spans="1:37" ht="13.5" customHeight="1">
      <c r="C133" s="134" t="s">
        <v>120</v>
      </c>
      <c r="H133" s="136"/>
      <c r="I133" s="136"/>
      <c r="J133" s="136"/>
      <c r="K133" s="848" t="str">
        <f>IF(確２面!K128="","",確２面!K128)</f>
        <v/>
      </c>
      <c r="L133" s="848"/>
      <c r="M133" s="848"/>
      <c r="N133" s="848"/>
      <c r="O133" s="848"/>
      <c r="P133" s="848"/>
      <c r="Q133" s="848"/>
      <c r="R133" s="848"/>
      <c r="S133" s="848"/>
      <c r="T133" s="848"/>
      <c r="U133" s="848"/>
      <c r="V133" s="848"/>
      <c r="W133" s="848"/>
      <c r="X133" s="848"/>
      <c r="Y133" s="848"/>
      <c r="Z133" s="848"/>
      <c r="AA133" s="848"/>
      <c r="AB133" s="848"/>
      <c r="AC133" s="848"/>
      <c r="AD133" s="848"/>
      <c r="AE133" s="848"/>
      <c r="AF133" s="848"/>
      <c r="AG133" s="848"/>
      <c r="AH133" s="848"/>
      <c r="AI133" s="848"/>
    </row>
    <row r="134" spans="1:37" ht="13.5" customHeight="1">
      <c r="C134" s="134" t="s">
        <v>849</v>
      </c>
      <c r="H134" s="136"/>
      <c r="I134" s="136"/>
      <c r="J134" s="136"/>
      <c r="K134" s="848" t="str">
        <f>IF(確２面!K129="","",確２面!K129)</f>
        <v/>
      </c>
      <c r="L134" s="848"/>
      <c r="M134" s="848"/>
      <c r="N134" s="848"/>
      <c r="O134" s="848"/>
      <c r="P134" s="848"/>
      <c r="Q134" s="848"/>
      <c r="R134" s="848"/>
      <c r="S134" s="848"/>
      <c r="T134" s="848"/>
      <c r="U134" s="848"/>
      <c r="V134" s="848"/>
      <c r="W134" s="848"/>
      <c r="X134" s="848"/>
      <c r="Y134" s="848"/>
      <c r="Z134" s="848"/>
      <c r="AA134" s="848"/>
      <c r="AB134" s="848"/>
      <c r="AC134" s="848"/>
      <c r="AD134" s="848"/>
      <c r="AE134" s="848"/>
      <c r="AF134" s="848"/>
      <c r="AG134" s="848"/>
      <c r="AH134" s="848"/>
      <c r="AI134" s="848"/>
    </row>
    <row r="135" spans="1:37" ht="13.5" customHeight="1">
      <c r="C135" s="134" t="s">
        <v>859</v>
      </c>
      <c r="M135" s="848" t="str">
        <f>IF(確２面!M130="","",確２面!M130)</f>
        <v/>
      </c>
      <c r="N135" s="848"/>
      <c r="O135" s="848"/>
      <c r="P135" s="848"/>
      <c r="Q135" s="848"/>
      <c r="R135" s="848"/>
      <c r="S135" s="848"/>
      <c r="T135" s="848"/>
      <c r="U135" s="848"/>
      <c r="V135" s="848"/>
      <c r="W135" s="848"/>
      <c r="X135" s="848"/>
      <c r="Y135" s="848"/>
      <c r="Z135" s="848"/>
      <c r="AA135" s="848"/>
      <c r="AB135" s="848"/>
      <c r="AC135" s="848"/>
      <c r="AD135" s="848"/>
      <c r="AE135" s="848"/>
      <c r="AF135" s="848"/>
      <c r="AG135" s="848"/>
      <c r="AH135" s="848"/>
      <c r="AI135" s="848"/>
    </row>
    <row r="136" spans="1:37" ht="6.75" customHeight="1">
      <c r="A136" s="137"/>
      <c r="B136" s="137"/>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row>
    <row r="137" spans="1:37" ht="6.75" customHeight="1" thickBo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row>
    <row r="138" spans="1:37" ht="13.5" customHeight="1" thickTop="1">
      <c r="AJ138" s="352"/>
      <c r="AK138" s="352"/>
    </row>
    <row r="139" spans="1:37" ht="13.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row>
    <row r="140" spans="1:37" ht="6.75"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row>
    <row r="141" spans="1:37" ht="13.5" customHeight="1">
      <c r="A141" s="134" t="s">
        <v>218</v>
      </c>
    </row>
    <row r="142" spans="1:37" ht="13.5" customHeight="1">
      <c r="A142" s="134" t="s">
        <v>5</v>
      </c>
    </row>
    <row r="143" spans="1:37" ht="13.5" customHeight="1">
      <c r="C143" s="134" t="s">
        <v>121</v>
      </c>
      <c r="I143" s="135"/>
      <c r="J143" s="135" t="s">
        <v>561</v>
      </c>
      <c r="K143" s="847" t="str">
        <f>IF(確２面!K138="","",確２面!K138)</f>
        <v/>
      </c>
      <c r="L143" s="847"/>
      <c r="M143" s="134" t="s">
        <v>124</v>
      </c>
      <c r="R143" s="135" t="s">
        <v>561</v>
      </c>
      <c r="S143" s="847" t="str">
        <f>IF(確２面!S138="","",確２面!S138)</f>
        <v/>
      </c>
      <c r="T143" s="847"/>
      <c r="U143" s="847"/>
      <c r="V143" s="847"/>
      <c r="W143" s="134" t="s">
        <v>130</v>
      </c>
      <c r="AB143" s="847" t="str">
        <f>IF(確２面!AB138="","",確２面!AB138)</f>
        <v/>
      </c>
      <c r="AC143" s="847"/>
      <c r="AD143" s="847"/>
      <c r="AE143" s="847"/>
      <c r="AF143" s="847"/>
      <c r="AG143" s="847"/>
      <c r="AH143" s="134" t="s">
        <v>216</v>
      </c>
    </row>
    <row r="144" spans="1:37" ht="13.5" customHeight="1">
      <c r="C144" s="134" t="s">
        <v>117</v>
      </c>
      <c r="K144" s="848" t="str">
        <f>IF(確２面!K139="","",確２面!K139)</f>
        <v/>
      </c>
      <c r="L144" s="848"/>
      <c r="M144" s="848"/>
      <c r="N144" s="848"/>
      <c r="O144" s="848"/>
      <c r="P144" s="848"/>
      <c r="Q144" s="848"/>
      <c r="R144" s="848"/>
      <c r="S144" s="848"/>
      <c r="T144" s="848"/>
      <c r="U144" s="848"/>
      <c r="V144" s="848"/>
      <c r="W144" s="848"/>
      <c r="X144" s="848"/>
      <c r="Y144" s="848"/>
      <c r="Z144" s="848"/>
      <c r="AA144" s="848"/>
      <c r="AB144" s="848"/>
      <c r="AC144" s="848"/>
      <c r="AD144" s="848"/>
      <c r="AE144" s="848"/>
      <c r="AF144" s="848"/>
      <c r="AG144" s="848"/>
      <c r="AH144" s="848"/>
      <c r="AI144" s="848"/>
    </row>
    <row r="145" spans="1:35" ht="13.5" customHeight="1">
      <c r="C145" s="134" t="s">
        <v>128</v>
      </c>
      <c r="I145" s="135"/>
      <c r="J145" s="135" t="s">
        <v>561</v>
      </c>
      <c r="K145" s="847" t="str">
        <f>IF(確２面!K140="","",確２面!K140)</f>
        <v/>
      </c>
      <c r="L145" s="847"/>
      <c r="M145" s="134" t="s">
        <v>123</v>
      </c>
      <c r="R145" s="135" t="s">
        <v>561</v>
      </c>
      <c r="S145" s="847" t="str">
        <f>IF(確２面!S140="","",確２面!S140)</f>
        <v/>
      </c>
      <c r="T145" s="847"/>
      <c r="U145" s="847"/>
      <c r="V145" s="847"/>
      <c r="W145" s="134" t="s">
        <v>122</v>
      </c>
      <c r="AB145" s="847" t="str">
        <f>IF(確２面!AB140="","",確２面!AB140)</f>
        <v/>
      </c>
      <c r="AC145" s="847"/>
      <c r="AD145" s="847"/>
      <c r="AE145" s="847"/>
      <c r="AF145" s="847"/>
      <c r="AG145" s="847"/>
      <c r="AH145" s="134" t="s">
        <v>216</v>
      </c>
    </row>
    <row r="146" spans="1:35" ht="13.5" customHeight="1">
      <c r="K146" s="848" t="str">
        <f>IF(確２面!K141="","",確２面!K141)</f>
        <v/>
      </c>
      <c r="L146" s="848"/>
      <c r="M146" s="848"/>
      <c r="N146" s="848"/>
      <c r="O146" s="848"/>
      <c r="P146" s="848"/>
      <c r="Q146" s="848"/>
      <c r="R146" s="848"/>
      <c r="S146" s="848"/>
      <c r="T146" s="848"/>
      <c r="U146" s="848"/>
      <c r="V146" s="848"/>
      <c r="W146" s="848"/>
      <c r="X146" s="848"/>
      <c r="Y146" s="848"/>
      <c r="Z146" s="848"/>
      <c r="AA146" s="848"/>
      <c r="AB146" s="848"/>
      <c r="AC146" s="848"/>
      <c r="AD146" s="848"/>
      <c r="AE146" s="848"/>
      <c r="AF146" s="848"/>
      <c r="AG146" s="848"/>
      <c r="AH146" s="848"/>
      <c r="AI146" s="848"/>
    </row>
    <row r="147" spans="1:35" ht="13.5" customHeight="1">
      <c r="C147" s="134" t="s">
        <v>125</v>
      </c>
      <c r="J147" s="136"/>
      <c r="K147" s="848" t="str">
        <f>IF(確２面!K142="","",確２面!K142)</f>
        <v/>
      </c>
      <c r="L147" s="848"/>
      <c r="M147" s="848"/>
      <c r="N147" s="848"/>
      <c r="O147" s="848"/>
      <c r="P147" s="848"/>
      <c r="Q147" s="848"/>
      <c r="R147" s="848"/>
      <c r="S147" s="848"/>
      <c r="T147" s="848"/>
      <c r="U147" s="848"/>
      <c r="V147" s="848"/>
      <c r="W147" s="848"/>
      <c r="X147" s="848"/>
      <c r="Y147" s="848"/>
      <c r="Z147" s="848"/>
      <c r="AA147" s="848"/>
      <c r="AB147" s="848"/>
      <c r="AC147" s="848"/>
      <c r="AD147" s="848"/>
      <c r="AE147" s="848"/>
      <c r="AF147" s="848"/>
      <c r="AG147" s="848"/>
      <c r="AH147" s="848"/>
      <c r="AI147" s="848"/>
    </row>
    <row r="148" spans="1:35" ht="13.5" customHeight="1">
      <c r="C148" s="134" t="s">
        <v>126</v>
      </c>
      <c r="K148" s="848" t="str">
        <f>IF(確２面!K143="","",確２面!K143)</f>
        <v/>
      </c>
      <c r="L148" s="848"/>
      <c r="M148" s="848"/>
      <c r="N148" s="848"/>
      <c r="O148" s="848"/>
      <c r="P148" s="848"/>
      <c r="Q148" s="848"/>
      <c r="R148" s="848"/>
      <c r="S148" s="848"/>
      <c r="T148" s="848"/>
      <c r="U148" s="848"/>
      <c r="V148" s="848"/>
      <c r="W148" s="848"/>
      <c r="X148" s="848"/>
      <c r="Y148" s="848"/>
      <c r="Z148" s="848"/>
      <c r="AA148" s="848"/>
      <c r="AB148" s="848"/>
      <c r="AC148" s="848"/>
      <c r="AD148" s="848"/>
      <c r="AE148" s="848"/>
      <c r="AF148" s="848"/>
      <c r="AG148" s="848"/>
      <c r="AH148" s="848"/>
      <c r="AI148" s="848"/>
    </row>
    <row r="149" spans="1:35" ht="13.5" customHeight="1">
      <c r="C149" s="134" t="s">
        <v>127</v>
      </c>
      <c r="K149" s="848" t="str">
        <f>IF(確２面!K144="","",確２面!K144)</f>
        <v/>
      </c>
      <c r="L149" s="848"/>
      <c r="M149" s="848"/>
      <c r="N149" s="848"/>
      <c r="O149" s="848"/>
      <c r="P149" s="848"/>
      <c r="Q149" s="848"/>
      <c r="R149" s="848"/>
      <c r="S149" s="848"/>
      <c r="T149" s="848"/>
      <c r="U149" s="848"/>
      <c r="V149" s="848"/>
      <c r="W149" s="848"/>
      <c r="X149" s="848"/>
      <c r="Y149" s="848"/>
      <c r="Z149" s="848"/>
      <c r="AA149" s="848"/>
      <c r="AB149" s="848"/>
      <c r="AC149" s="848"/>
      <c r="AD149" s="848"/>
      <c r="AE149" s="848"/>
      <c r="AF149" s="848"/>
      <c r="AG149" s="848"/>
      <c r="AH149" s="848"/>
      <c r="AI149" s="848"/>
    </row>
    <row r="150" spans="1:35" ht="13.5" customHeight="1">
      <c r="C150" s="134" t="s">
        <v>136</v>
      </c>
      <c r="K150" s="152"/>
      <c r="L150" s="152"/>
      <c r="M150" s="848" t="str">
        <f>IF(確２面!M145="","",確２面!M145)</f>
        <v/>
      </c>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row>
    <row r="151" spans="1:35" ht="6.75" customHeight="1">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row>
    <row r="152" spans="1:35" ht="6.75" customHeight="1">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row>
    <row r="153" spans="1:35" ht="13.5" customHeight="1">
      <c r="A153" s="134" t="s">
        <v>6</v>
      </c>
    </row>
    <row r="154" spans="1:35" ht="13.5" customHeight="1">
      <c r="C154" s="134" t="s">
        <v>121</v>
      </c>
      <c r="I154" s="135"/>
      <c r="J154" s="135" t="s">
        <v>561</v>
      </c>
      <c r="K154" s="847" t="str">
        <f>IF(確２面!K149="","",確２面!K149)</f>
        <v/>
      </c>
      <c r="L154" s="847"/>
      <c r="M154" s="134" t="s">
        <v>124</v>
      </c>
      <c r="R154" s="135" t="s">
        <v>561</v>
      </c>
      <c r="S154" s="847" t="str">
        <f>IF(確２面!S149="","",確２面!S149)</f>
        <v/>
      </c>
      <c r="T154" s="847"/>
      <c r="U154" s="847"/>
      <c r="V154" s="847"/>
      <c r="W154" s="134" t="s">
        <v>130</v>
      </c>
      <c r="AB154" s="847" t="str">
        <f>IF(確２面!AB149="","",確２面!AB149)</f>
        <v/>
      </c>
      <c r="AC154" s="847"/>
      <c r="AD154" s="847"/>
      <c r="AE154" s="847"/>
      <c r="AF154" s="847"/>
      <c r="AG154" s="847"/>
      <c r="AH154" s="134" t="s">
        <v>216</v>
      </c>
    </row>
    <row r="155" spans="1:35" ht="13.5" customHeight="1">
      <c r="C155" s="134" t="s">
        <v>117</v>
      </c>
      <c r="K155" s="848" t="str">
        <f>IF(確２面!K150="","",確２面!K150)</f>
        <v/>
      </c>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row>
    <row r="156" spans="1:35" ht="13.5" customHeight="1">
      <c r="C156" s="134" t="s">
        <v>128</v>
      </c>
      <c r="I156" s="135"/>
      <c r="J156" s="135" t="s">
        <v>561</v>
      </c>
      <c r="K156" s="847" t="str">
        <f>IF(確２面!K151="","",確２面!K151)</f>
        <v/>
      </c>
      <c r="L156" s="847"/>
      <c r="M156" s="134" t="s">
        <v>123</v>
      </c>
      <c r="R156" s="135" t="s">
        <v>561</v>
      </c>
      <c r="S156" s="847" t="str">
        <f>IF(確２面!S151="","",確２面!S151)</f>
        <v/>
      </c>
      <c r="T156" s="847"/>
      <c r="U156" s="847"/>
      <c r="V156" s="847"/>
      <c r="W156" s="134" t="s">
        <v>122</v>
      </c>
      <c r="AB156" s="847" t="str">
        <f>IF(確２面!AB151="","",確２面!AB151)</f>
        <v/>
      </c>
      <c r="AC156" s="847"/>
      <c r="AD156" s="847"/>
      <c r="AE156" s="847"/>
      <c r="AF156" s="847"/>
      <c r="AG156" s="847"/>
      <c r="AH156" s="134" t="s">
        <v>216</v>
      </c>
    </row>
    <row r="157" spans="1:35" ht="13.5" customHeight="1">
      <c r="K157" s="848" t="str">
        <f>IF(確２面!K152="","",確２面!K152)</f>
        <v/>
      </c>
      <c r="L157" s="848"/>
      <c r="M157" s="848"/>
      <c r="N157" s="848"/>
      <c r="O157" s="848"/>
      <c r="P157" s="848"/>
      <c r="Q157" s="848"/>
      <c r="R157" s="848"/>
      <c r="S157" s="848"/>
      <c r="T157" s="848"/>
      <c r="U157" s="848"/>
      <c r="V157" s="848"/>
      <c r="W157" s="848"/>
      <c r="X157" s="848"/>
      <c r="Y157" s="848"/>
      <c r="Z157" s="848"/>
      <c r="AA157" s="848"/>
      <c r="AB157" s="848"/>
      <c r="AC157" s="848"/>
      <c r="AD157" s="848"/>
      <c r="AE157" s="848"/>
      <c r="AF157" s="848"/>
      <c r="AG157" s="848"/>
      <c r="AH157" s="848"/>
      <c r="AI157" s="848"/>
    </row>
    <row r="158" spans="1:35" ht="13.5" customHeight="1">
      <c r="C158" s="134" t="s">
        <v>125</v>
      </c>
      <c r="J158" s="136"/>
      <c r="K158" s="848" t="str">
        <f>IF(確２面!K153="","",確２面!K153)</f>
        <v/>
      </c>
      <c r="L158" s="848"/>
      <c r="M158" s="848"/>
      <c r="N158" s="848"/>
      <c r="O158" s="848"/>
      <c r="P158" s="848"/>
      <c r="Q158" s="848"/>
      <c r="R158" s="848"/>
      <c r="S158" s="848"/>
      <c r="T158" s="848"/>
      <c r="U158" s="848"/>
      <c r="V158" s="848"/>
      <c r="W158" s="848"/>
      <c r="X158" s="848"/>
      <c r="Y158" s="848"/>
      <c r="Z158" s="848"/>
      <c r="AA158" s="848"/>
      <c r="AB158" s="848"/>
      <c r="AC158" s="848"/>
      <c r="AD158" s="848"/>
      <c r="AE158" s="848"/>
      <c r="AF158" s="848"/>
      <c r="AG158" s="848"/>
      <c r="AH158" s="848"/>
      <c r="AI158" s="848"/>
    </row>
    <row r="159" spans="1:35" ht="13.5" customHeight="1">
      <c r="C159" s="134" t="s">
        <v>126</v>
      </c>
      <c r="K159" s="848" t="str">
        <f>IF(確２面!K154="","",確２面!K154)</f>
        <v/>
      </c>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row>
    <row r="160" spans="1:35" ht="13.5" customHeight="1">
      <c r="C160" s="134" t="s">
        <v>127</v>
      </c>
      <c r="K160" s="848" t="str">
        <f>IF(確２面!K155="","",確２面!K155)</f>
        <v/>
      </c>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row>
    <row r="161" spans="1:35" ht="13.5" customHeight="1">
      <c r="C161" s="134" t="s">
        <v>136</v>
      </c>
      <c r="K161" s="152"/>
      <c r="L161" s="152"/>
      <c r="M161" s="848" t="str">
        <f>IF(確２面!M156="","",確２面!M156)</f>
        <v/>
      </c>
      <c r="N161" s="848"/>
      <c r="O161" s="848"/>
      <c r="P161" s="848"/>
      <c r="Q161" s="848"/>
      <c r="R161" s="848"/>
      <c r="S161" s="848"/>
      <c r="T161" s="848"/>
      <c r="U161" s="848"/>
      <c r="V161" s="848"/>
      <c r="W161" s="848"/>
      <c r="X161" s="848"/>
      <c r="Y161" s="848"/>
      <c r="Z161" s="848"/>
      <c r="AA161" s="848"/>
      <c r="AB161" s="848"/>
      <c r="AC161" s="848"/>
      <c r="AD161" s="848"/>
      <c r="AE161" s="848"/>
      <c r="AF161" s="848"/>
      <c r="AG161" s="848"/>
      <c r="AH161" s="848"/>
      <c r="AI161" s="848"/>
    </row>
    <row r="162" spans="1:35" ht="6.75" customHeight="1">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row>
    <row r="163" spans="1:35" ht="6.75" customHeight="1">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row>
    <row r="164" spans="1:35" ht="13.5" customHeight="1">
      <c r="C164" s="134" t="s">
        <v>121</v>
      </c>
      <c r="I164" s="135"/>
      <c r="J164" s="135" t="s">
        <v>561</v>
      </c>
      <c r="K164" s="847" t="str">
        <f>IF(確２面!K159="","",確２面!K159)</f>
        <v/>
      </c>
      <c r="L164" s="847"/>
      <c r="M164" s="134" t="s">
        <v>124</v>
      </c>
      <c r="R164" s="135" t="s">
        <v>561</v>
      </c>
      <c r="S164" s="847" t="str">
        <f>IF(確２面!S159="","",確２面!S159)</f>
        <v/>
      </c>
      <c r="T164" s="847"/>
      <c r="U164" s="847"/>
      <c r="V164" s="847"/>
      <c r="W164" s="134" t="s">
        <v>130</v>
      </c>
      <c r="AB164" s="847" t="str">
        <f>IF(確２面!AB159="","",確２面!AB159)</f>
        <v/>
      </c>
      <c r="AC164" s="847"/>
      <c r="AD164" s="847"/>
      <c r="AE164" s="847"/>
      <c r="AF164" s="847"/>
      <c r="AG164" s="847"/>
      <c r="AH164" s="134" t="s">
        <v>216</v>
      </c>
    </row>
    <row r="165" spans="1:35" ht="13.5" customHeight="1">
      <c r="C165" s="134" t="s">
        <v>117</v>
      </c>
      <c r="K165" s="848" t="str">
        <f>IF(確２面!K160="","",確２面!K160)</f>
        <v/>
      </c>
      <c r="L165" s="848"/>
      <c r="M165" s="848"/>
      <c r="N165" s="848"/>
      <c r="O165" s="848"/>
      <c r="P165" s="848"/>
      <c r="Q165" s="848"/>
      <c r="R165" s="848"/>
      <c r="S165" s="848"/>
      <c r="T165" s="848"/>
      <c r="U165" s="848"/>
      <c r="V165" s="848"/>
      <c r="W165" s="848"/>
      <c r="X165" s="848"/>
      <c r="Y165" s="848"/>
      <c r="Z165" s="848"/>
      <c r="AA165" s="848"/>
      <c r="AB165" s="848"/>
      <c r="AC165" s="848"/>
      <c r="AD165" s="848"/>
      <c r="AE165" s="848"/>
      <c r="AF165" s="848"/>
      <c r="AG165" s="848"/>
      <c r="AH165" s="848"/>
      <c r="AI165" s="848"/>
    </row>
    <row r="166" spans="1:35" ht="13.5" customHeight="1">
      <c r="C166" s="134" t="s">
        <v>128</v>
      </c>
      <c r="I166" s="135"/>
      <c r="J166" s="135" t="s">
        <v>561</v>
      </c>
      <c r="K166" s="847" t="str">
        <f>IF(確２面!K161="","",確２面!K161)</f>
        <v/>
      </c>
      <c r="L166" s="847"/>
      <c r="M166" s="134" t="s">
        <v>123</v>
      </c>
      <c r="R166" s="135" t="s">
        <v>561</v>
      </c>
      <c r="S166" s="847" t="str">
        <f>IF(確２面!S161="","",確２面!S161)</f>
        <v/>
      </c>
      <c r="T166" s="847"/>
      <c r="U166" s="847"/>
      <c r="V166" s="847"/>
      <c r="W166" s="134" t="s">
        <v>122</v>
      </c>
      <c r="AB166" s="847" t="str">
        <f>IF(確２面!AB161="","",確２面!AB161)</f>
        <v/>
      </c>
      <c r="AC166" s="847"/>
      <c r="AD166" s="847"/>
      <c r="AE166" s="847"/>
      <c r="AF166" s="847"/>
      <c r="AG166" s="847"/>
      <c r="AH166" s="134" t="s">
        <v>216</v>
      </c>
    </row>
    <row r="167" spans="1:35" ht="13.5" customHeight="1">
      <c r="K167" s="848" t="str">
        <f>IF(確２面!K162="","",確２面!K162)</f>
        <v/>
      </c>
      <c r="L167" s="848"/>
      <c r="M167" s="848"/>
      <c r="N167" s="848"/>
      <c r="O167" s="848"/>
      <c r="P167" s="848"/>
      <c r="Q167" s="848"/>
      <c r="R167" s="848"/>
      <c r="S167" s="848"/>
      <c r="T167" s="848"/>
      <c r="U167" s="848"/>
      <c r="V167" s="848"/>
      <c r="W167" s="848"/>
      <c r="X167" s="848"/>
      <c r="Y167" s="848"/>
      <c r="Z167" s="848"/>
      <c r="AA167" s="848"/>
      <c r="AB167" s="848"/>
      <c r="AC167" s="848"/>
      <c r="AD167" s="848"/>
      <c r="AE167" s="848"/>
      <c r="AF167" s="848"/>
      <c r="AG167" s="848"/>
      <c r="AH167" s="848"/>
      <c r="AI167" s="848"/>
    </row>
    <row r="168" spans="1:35" ht="13.5" customHeight="1">
      <c r="C168" s="134" t="s">
        <v>125</v>
      </c>
      <c r="J168" s="136"/>
      <c r="K168" s="848" t="str">
        <f>IF(確２面!K163="","",確２面!K163)</f>
        <v/>
      </c>
      <c r="L168" s="848"/>
      <c r="M168" s="848"/>
      <c r="N168" s="848"/>
      <c r="O168" s="848"/>
      <c r="P168" s="848"/>
      <c r="Q168" s="848"/>
      <c r="R168" s="848"/>
      <c r="S168" s="848"/>
      <c r="T168" s="848"/>
      <c r="U168" s="848"/>
      <c r="V168" s="848"/>
      <c r="W168" s="848"/>
      <c r="X168" s="848"/>
      <c r="Y168" s="848"/>
      <c r="Z168" s="848"/>
      <c r="AA168" s="848"/>
      <c r="AB168" s="848"/>
      <c r="AC168" s="848"/>
      <c r="AD168" s="848"/>
      <c r="AE168" s="848"/>
      <c r="AF168" s="848"/>
      <c r="AG168" s="848"/>
      <c r="AH168" s="848"/>
      <c r="AI168" s="848"/>
    </row>
    <row r="169" spans="1:35" ht="13.5" customHeight="1">
      <c r="C169" s="134" t="s">
        <v>126</v>
      </c>
      <c r="K169" s="848" t="str">
        <f>IF(確２面!K164="","",確２面!K164)</f>
        <v/>
      </c>
      <c r="L169" s="848"/>
      <c r="M169" s="848"/>
      <c r="N169" s="848"/>
      <c r="O169" s="848"/>
      <c r="P169" s="848"/>
      <c r="Q169" s="848"/>
      <c r="R169" s="848"/>
      <c r="S169" s="848"/>
      <c r="T169" s="848"/>
      <c r="U169" s="848"/>
      <c r="V169" s="848"/>
      <c r="W169" s="848"/>
      <c r="X169" s="848"/>
      <c r="Y169" s="848"/>
      <c r="Z169" s="848"/>
      <c r="AA169" s="848"/>
      <c r="AB169" s="848"/>
      <c r="AC169" s="848"/>
      <c r="AD169" s="848"/>
      <c r="AE169" s="848"/>
      <c r="AF169" s="848"/>
      <c r="AG169" s="848"/>
      <c r="AH169" s="848"/>
      <c r="AI169" s="848"/>
    </row>
    <row r="170" spans="1:35" ht="13.5" customHeight="1">
      <c r="C170" s="134" t="s">
        <v>127</v>
      </c>
      <c r="K170" s="848" t="str">
        <f>IF(確２面!K165="","",確２面!K165)</f>
        <v/>
      </c>
      <c r="L170" s="848"/>
      <c r="M170" s="848"/>
      <c r="N170" s="848"/>
      <c r="O170" s="848"/>
      <c r="P170" s="848"/>
      <c r="Q170" s="848"/>
      <c r="R170" s="848"/>
      <c r="S170" s="848"/>
      <c r="T170" s="848"/>
      <c r="U170" s="848"/>
      <c r="V170" s="848"/>
      <c r="W170" s="848"/>
      <c r="X170" s="848"/>
      <c r="Y170" s="848"/>
      <c r="Z170" s="848"/>
      <c r="AA170" s="848"/>
      <c r="AB170" s="848"/>
      <c r="AC170" s="848"/>
      <c r="AD170" s="848"/>
      <c r="AE170" s="848"/>
      <c r="AF170" s="848"/>
      <c r="AG170" s="848"/>
      <c r="AH170" s="848"/>
      <c r="AI170" s="848"/>
    </row>
    <row r="171" spans="1:35" ht="13.5" customHeight="1">
      <c r="C171" s="134" t="s">
        <v>136</v>
      </c>
      <c r="K171" s="152"/>
      <c r="L171" s="152"/>
      <c r="M171" s="848" t="str">
        <f>IF(確２面!M166="","",確２面!M166)</f>
        <v/>
      </c>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row>
    <row r="172" spans="1:35" ht="6.75" customHeight="1">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row>
    <row r="173" spans="1:35" ht="6.75" customHeight="1">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row>
    <row r="174" spans="1:35" ht="13.5" customHeight="1">
      <c r="C174" s="134" t="s">
        <v>121</v>
      </c>
      <c r="I174" s="135"/>
      <c r="J174" s="135" t="s">
        <v>561</v>
      </c>
      <c r="K174" s="847" t="str">
        <f>IF(確２面!K169="","",確２面!K169)</f>
        <v/>
      </c>
      <c r="L174" s="847"/>
      <c r="M174" s="134" t="s">
        <v>124</v>
      </c>
      <c r="R174" s="135" t="s">
        <v>561</v>
      </c>
      <c r="S174" s="847" t="str">
        <f>IF(確２面!S169="","",確２面!S169)</f>
        <v/>
      </c>
      <c r="T174" s="847"/>
      <c r="U174" s="847"/>
      <c r="V174" s="847"/>
      <c r="W174" s="134" t="s">
        <v>130</v>
      </c>
      <c r="AB174" s="847" t="str">
        <f>IF(確２面!AB169="","",確２面!AB169)</f>
        <v/>
      </c>
      <c r="AC174" s="847"/>
      <c r="AD174" s="847"/>
      <c r="AE174" s="847"/>
      <c r="AF174" s="847"/>
      <c r="AG174" s="847"/>
      <c r="AH174" s="134" t="s">
        <v>216</v>
      </c>
    </row>
    <row r="175" spans="1:35" ht="13.5" customHeight="1">
      <c r="C175" s="134" t="s">
        <v>117</v>
      </c>
      <c r="K175" s="848" t="str">
        <f>IF(確２面!K170="","",確２面!K170)</f>
        <v/>
      </c>
      <c r="L175" s="848"/>
      <c r="M175" s="848"/>
      <c r="N175" s="848"/>
      <c r="O175" s="848"/>
      <c r="P175" s="848"/>
      <c r="Q175" s="848"/>
      <c r="R175" s="848"/>
      <c r="S175" s="848"/>
      <c r="T175" s="848"/>
      <c r="U175" s="848"/>
      <c r="V175" s="848"/>
      <c r="W175" s="848"/>
      <c r="X175" s="848"/>
      <c r="Y175" s="848"/>
      <c r="Z175" s="848"/>
      <c r="AA175" s="848"/>
      <c r="AB175" s="848"/>
      <c r="AC175" s="848"/>
      <c r="AD175" s="848"/>
      <c r="AE175" s="848"/>
      <c r="AF175" s="848"/>
      <c r="AG175" s="848"/>
      <c r="AH175" s="848"/>
      <c r="AI175" s="848"/>
    </row>
    <row r="176" spans="1:35" ht="13.5" customHeight="1">
      <c r="C176" s="134" t="s">
        <v>128</v>
      </c>
      <c r="I176" s="135"/>
      <c r="J176" s="135" t="s">
        <v>561</v>
      </c>
      <c r="K176" s="847" t="str">
        <f>IF(確２面!K171="","",確２面!K171)</f>
        <v/>
      </c>
      <c r="L176" s="847"/>
      <c r="M176" s="134" t="s">
        <v>123</v>
      </c>
      <c r="R176" s="135" t="s">
        <v>561</v>
      </c>
      <c r="S176" s="847" t="str">
        <f>IF(確２面!S171="","",確２面!S171)</f>
        <v/>
      </c>
      <c r="T176" s="847"/>
      <c r="U176" s="847"/>
      <c r="V176" s="847"/>
      <c r="W176" s="134" t="s">
        <v>122</v>
      </c>
      <c r="AB176" s="847" t="str">
        <f>IF(確２面!AB171="","",確２面!AB171)</f>
        <v/>
      </c>
      <c r="AC176" s="847"/>
      <c r="AD176" s="847"/>
      <c r="AE176" s="847"/>
      <c r="AF176" s="847"/>
      <c r="AG176" s="847"/>
      <c r="AH176" s="134" t="s">
        <v>216</v>
      </c>
    </row>
    <row r="177" spans="1:35" ht="13.5" customHeight="1">
      <c r="K177" s="848" t="str">
        <f>IF(確２面!K172="","",確２面!K172)</f>
        <v/>
      </c>
      <c r="L177" s="848"/>
      <c r="M177" s="848"/>
      <c r="N177" s="848"/>
      <c r="O177" s="848"/>
      <c r="P177" s="848"/>
      <c r="Q177" s="848"/>
      <c r="R177" s="848"/>
      <c r="S177" s="848"/>
      <c r="T177" s="848"/>
      <c r="U177" s="848"/>
      <c r="V177" s="848"/>
      <c r="W177" s="848"/>
      <c r="X177" s="848"/>
      <c r="Y177" s="848"/>
      <c r="Z177" s="848"/>
      <c r="AA177" s="848"/>
      <c r="AB177" s="848"/>
      <c r="AC177" s="848"/>
      <c r="AD177" s="848"/>
      <c r="AE177" s="848"/>
      <c r="AF177" s="848"/>
      <c r="AG177" s="848"/>
      <c r="AH177" s="848"/>
      <c r="AI177" s="848"/>
    </row>
    <row r="178" spans="1:35" ht="13.5" customHeight="1">
      <c r="C178" s="134" t="s">
        <v>125</v>
      </c>
      <c r="J178" s="136"/>
      <c r="K178" s="848" t="str">
        <f>IF(確２面!K173="","",確２面!K173)</f>
        <v/>
      </c>
      <c r="L178" s="848"/>
      <c r="M178" s="848"/>
      <c r="N178" s="848"/>
      <c r="O178" s="848"/>
      <c r="P178" s="848"/>
      <c r="Q178" s="848"/>
      <c r="R178" s="848"/>
      <c r="S178" s="848"/>
      <c r="T178" s="848"/>
      <c r="U178" s="848"/>
      <c r="V178" s="848"/>
      <c r="W178" s="848"/>
      <c r="X178" s="848"/>
      <c r="Y178" s="848"/>
      <c r="Z178" s="848"/>
      <c r="AA178" s="848"/>
      <c r="AB178" s="848"/>
      <c r="AC178" s="848"/>
      <c r="AD178" s="848"/>
      <c r="AE178" s="848"/>
      <c r="AF178" s="848"/>
      <c r="AG178" s="848"/>
      <c r="AH178" s="848"/>
      <c r="AI178" s="848"/>
    </row>
    <row r="179" spans="1:35" ht="13.5" customHeight="1">
      <c r="C179" s="134" t="s">
        <v>126</v>
      </c>
      <c r="K179" s="848" t="str">
        <f>IF(確２面!K174="","",確２面!K174)</f>
        <v/>
      </c>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row>
    <row r="180" spans="1:35" ht="13.5" customHeight="1">
      <c r="C180" s="134" t="s">
        <v>127</v>
      </c>
      <c r="K180" s="848" t="str">
        <f>IF(確２面!K175="","",確２面!K175)</f>
        <v/>
      </c>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8"/>
      <c r="AI180" s="848"/>
    </row>
    <row r="181" spans="1:35" ht="13.5" customHeight="1">
      <c r="C181" s="134" t="s">
        <v>136</v>
      </c>
      <c r="K181" s="152"/>
      <c r="L181" s="152"/>
      <c r="M181" s="848" t="str">
        <f>IF(確２面!M176="","",確２面!M176)</f>
        <v/>
      </c>
      <c r="N181" s="848"/>
      <c r="O181" s="848"/>
      <c r="P181" s="848"/>
      <c r="Q181" s="848"/>
      <c r="R181" s="848"/>
      <c r="S181" s="848"/>
      <c r="T181" s="848"/>
      <c r="U181" s="848"/>
      <c r="V181" s="848"/>
      <c r="W181" s="848"/>
      <c r="X181" s="848"/>
      <c r="Y181" s="848"/>
      <c r="Z181" s="848"/>
      <c r="AA181" s="848"/>
      <c r="AB181" s="848"/>
      <c r="AC181" s="848"/>
      <c r="AD181" s="848"/>
      <c r="AE181" s="848"/>
      <c r="AF181" s="848"/>
      <c r="AG181" s="848"/>
      <c r="AH181" s="848"/>
      <c r="AI181" s="848"/>
    </row>
    <row r="182" spans="1:35" ht="6.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row>
    <row r="183" spans="1:35" ht="6.75"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row>
    <row r="184" spans="1:35">
      <c r="A184" s="134" t="s">
        <v>219</v>
      </c>
    </row>
    <row r="185" spans="1:35">
      <c r="C185" s="134" t="s">
        <v>131</v>
      </c>
      <c r="H185" s="134" t="str">
        <f>IF(概１面!H201="","",概１面!H201)</f>
        <v/>
      </c>
      <c r="K185" s="848" t="str">
        <f>IF(確２面!K180="","",確２面!K180)</f>
        <v/>
      </c>
      <c r="L185" s="848"/>
      <c r="M185" s="848"/>
      <c r="N185" s="848"/>
      <c r="O185" s="848"/>
      <c r="P185" s="848"/>
      <c r="Q185" s="848"/>
      <c r="R185" s="848"/>
      <c r="S185" s="848"/>
      <c r="T185" s="848"/>
      <c r="U185" s="848"/>
      <c r="V185" s="848"/>
      <c r="W185" s="848"/>
      <c r="X185" s="848"/>
      <c r="Y185" s="848"/>
      <c r="Z185" s="848"/>
      <c r="AA185" s="848"/>
      <c r="AB185" s="848"/>
      <c r="AC185" s="848"/>
      <c r="AD185" s="848"/>
      <c r="AE185" s="848"/>
      <c r="AF185" s="848"/>
      <c r="AG185" s="848"/>
      <c r="AH185" s="848"/>
      <c r="AI185" s="848"/>
    </row>
    <row r="186" spans="1:35">
      <c r="C186" s="134" t="s">
        <v>137</v>
      </c>
      <c r="K186" s="134" t="s">
        <v>220</v>
      </c>
      <c r="O186" s="136"/>
      <c r="P186" s="135" t="s">
        <v>561</v>
      </c>
      <c r="Q186" s="847" t="str">
        <f>IF(確２面!Q181="","",確２面!Q181)</f>
        <v/>
      </c>
      <c r="R186" s="847"/>
      <c r="S186" s="847"/>
      <c r="T186" s="847"/>
      <c r="U186" s="847"/>
      <c r="V186" s="134" t="s">
        <v>562</v>
      </c>
      <c r="W186" s="134" t="s">
        <v>221</v>
      </c>
      <c r="X186" s="134" t="str">
        <f>IF(確２面!X181="","",確２面!X181)</f>
        <v/>
      </c>
      <c r="Z186" s="847" t="str">
        <f>IF(確２面!Z181="","",確２面!Z181)</f>
        <v/>
      </c>
      <c r="AA186" s="847"/>
      <c r="AB186" s="134" t="str">
        <f>IF(確２面!AB181="","",確２面!AB181)</f>
        <v/>
      </c>
      <c r="AC186" s="847" t="str">
        <f>IF(確２面!AC181="","",確２面!AC181)</f>
        <v/>
      </c>
      <c r="AD186" s="847"/>
      <c r="AE186" s="847"/>
      <c r="AF186" s="847"/>
      <c r="AG186" s="847"/>
      <c r="AH186" s="134" t="s">
        <v>216</v>
      </c>
    </row>
    <row r="187" spans="1:35">
      <c r="H187" s="136"/>
      <c r="I187" s="136"/>
      <c r="J187" s="136"/>
      <c r="K187" s="848" t="str">
        <f>IF(確２面!K182="","",確２面!K182)</f>
        <v/>
      </c>
      <c r="L187" s="848"/>
      <c r="M187" s="848"/>
      <c r="N187" s="848"/>
      <c r="O187" s="848"/>
      <c r="P187" s="848"/>
      <c r="Q187" s="848"/>
      <c r="R187" s="848"/>
      <c r="S187" s="848"/>
      <c r="T187" s="848"/>
      <c r="U187" s="848"/>
      <c r="V187" s="848"/>
      <c r="W187" s="848"/>
      <c r="X187" s="848"/>
      <c r="Y187" s="848"/>
      <c r="Z187" s="848"/>
      <c r="AA187" s="848"/>
      <c r="AB187" s="848"/>
      <c r="AC187" s="848"/>
      <c r="AD187" s="848"/>
      <c r="AE187" s="848"/>
      <c r="AF187" s="848"/>
      <c r="AG187" s="848"/>
      <c r="AH187" s="848"/>
      <c r="AI187" s="848"/>
    </row>
    <row r="188" spans="1:35">
      <c r="C188" s="134" t="s">
        <v>118</v>
      </c>
      <c r="H188" s="178"/>
      <c r="I188" s="178"/>
      <c r="J188" s="178"/>
      <c r="K188" s="848" t="str">
        <f>IF(確２面!K183="","",確２面!K183)</f>
        <v/>
      </c>
      <c r="L188" s="848"/>
      <c r="M188" s="848"/>
      <c r="N188" s="848"/>
      <c r="O188" s="848"/>
      <c r="P188" s="848"/>
      <c r="Q188" s="848"/>
      <c r="R188" s="848"/>
      <c r="S188" s="848"/>
      <c r="T188" s="848"/>
      <c r="U188" s="848"/>
      <c r="V188" s="848"/>
      <c r="W188" s="848"/>
      <c r="X188" s="848"/>
      <c r="Y188" s="848"/>
      <c r="Z188" s="848"/>
      <c r="AA188" s="848"/>
      <c r="AB188" s="848"/>
      <c r="AC188" s="848"/>
      <c r="AD188" s="848"/>
      <c r="AE188" s="848"/>
      <c r="AF188" s="848"/>
      <c r="AG188" s="848"/>
      <c r="AH188" s="848"/>
      <c r="AI188" s="848"/>
    </row>
    <row r="189" spans="1:35">
      <c r="C189" s="134" t="s">
        <v>134</v>
      </c>
      <c r="H189" s="136"/>
      <c r="I189" s="136"/>
      <c r="J189" s="136"/>
      <c r="K189" s="848" t="str">
        <f>IF(確２面!K184="","",確２面!K184)</f>
        <v/>
      </c>
      <c r="L189" s="848"/>
      <c r="M189" s="848"/>
      <c r="N189" s="848"/>
      <c r="O189" s="848"/>
      <c r="P189" s="848"/>
      <c r="Q189" s="848"/>
      <c r="R189" s="848"/>
      <c r="S189" s="848"/>
      <c r="T189" s="848"/>
      <c r="U189" s="848"/>
      <c r="V189" s="848"/>
      <c r="W189" s="848"/>
      <c r="X189" s="848"/>
      <c r="Y189" s="848"/>
      <c r="Z189" s="848"/>
      <c r="AA189" s="848"/>
      <c r="AB189" s="848"/>
      <c r="AC189" s="848"/>
      <c r="AD189" s="848"/>
      <c r="AE189" s="848"/>
      <c r="AF189" s="848"/>
      <c r="AG189" s="848"/>
      <c r="AH189" s="848"/>
      <c r="AI189" s="848"/>
    </row>
    <row r="190" spans="1:35">
      <c r="C190" s="134" t="s">
        <v>120</v>
      </c>
      <c r="H190" s="136"/>
      <c r="I190" s="136"/>
      <c r="J190" s="136"/>
      <c r="K190" s="848" t="str">
        <f>IF(確２面!K185="","",確２面!K185)</f>
        <v/>
      </c>
      <c r="L190" s="848"/>
      <c r="M190" s="848"/>
      <c r="N190" s="848"/>
      <c r="O190" s="848"/>
      <c r="P190" s="848"/>
      <c r="Q190" s="848"/>
      <c r="R190" s="848"/>
      <c r="S190" s="848"/>
      <c r="T190" s="848"/>
      <c r="U190" s="848"/>
      <c r="V190" s="848"/>
      <c r="W190" s="848"/>
      <c r="X190" s="848"/>
      <c r="Y190" s="848"/>
      <c r="Z190" s="848"/>
      <c r="AA190" s="848"/>
      <c r="AB190" s="848"/>
      <c r="AC190" s="848"/>
      <c r="AD190" s="848"/>
      <c r="AE190" s="848"/>
      <c r="AF190" s="848"/>
      <c r="AG190" s="848"/>
      <c r="AH190" s="848"/>
      <c r="AI190" s="848"/>
    </row>
    <row r="191" spans="1:35" ht="6.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row>
    <row r="192" spans="1:35" ht="6.75"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row>
    <row r="193" spans="1:37" ht="13.5" customHeight="1">
      <c r="A193" s="134" t="s">
        <v>222</v>
      </c>
      <c r="H193" s="136"/>
      <c r="I193" s="136"/>
      <c r="J193" s="136"/>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row>
    <row r="194" spans="1:37" ht="13.5" customHeight="1">
      <c r="B194" s="134" t="s">
        <v>0</v>
      </c>
      <c r="H194" s="136"/>
      <c r="I194" s="136"/>
      <c r="AI194" s="152"/>
    </row>
    <row r="195" spans="1:37" ht="13.5" customHeight="1">
      <c r="C195" s="134" t="s">
        <v>1</v>
      </c>
      <c r="H195" s="136"/>
      <c r="I195" s="136"/>
      <c r="J195" s="300"/>
      <c r="K195" s="852" t="str">
        <f>IF(確２面!K202="","",確２面!K202)</f>
        <v/>
      </c>
      <c r="L195" s="852"/>
      <c r="M195" s="852"/>
      <c r="N195" s="852"/>
      <c r="O195" s="852"/>
      <c r="P195" s="852"/>
      <c r="Q195" s="852"/>
      <c r="R195" s="852"/>
      <c r="S195" s="852"/>
      <c r="T195" s="852"/>
      <c r="U195" s="852"/>
      <c r="V195" s="852"/>
      <c r="W195" s="852"/>
      <c r="X195" s="852"/>
      <c r="Y195" s="852"/>
      <c r="Z195" s="852"/>
      <c r="AA195" s="852"/>
      <c r="AB195" s="852"/>
      <c r="AC195" s="852"/>
      <c r="AD195" s="852"/>
      <c r="AE195" s="852"/>
      <c r="AF195" s="852"/>
      <c r="AG195" s="852"/>
      <c r="AH195" s="152"/>
      <c r="AI195" s="152"/>
    </row>
    <row r="196" spans="1:37" ht="13.5" customHeight="1">
      <c r="C196" s="134" t="s">
        <v>2</v>
      </c>
      <c r="H196" s="136"/>
      <c r="I196" s="136"/>
      <c r="J196" s="300"/>
      <c r="K196" s="852" t="str">
        <f>IF(確２面!K203="","",確２面!K203)</f>
        <v/>
      </c>
      <c r="L196" s="852"/>
      <c r="M196" s="852"/>
      <c r="N196" s="852"/>
      <c r="O196" s="852"/>
      <c r="P196" s="852"/>
      <c r="Q196" s="852"/>
      <c r="R196" s="852"/>
      <c r="S196" s="852"/>
      <c r="T196" s="852"/>
      <c r="U196" s="852"/>
      <c r="V196" s="852"/>
      <c r="W196" s="852"/>
      <c r="X196" s="852"/>
      <c r="Y196" s="852"/>
      <c r="Z196" s="852"/>
      <c r="AA196" s="852"/>
      <c r="AB196" s="852"/>
      <c r="AC196" s="852"/>
      <c r="AD196" s="852"/>
      <c r="AE196" s="852"/>
      <c r="AF196" s="852"/>
      <c r="AG196" s="852"/>
      <c r="AH196" s="152"/>
      <c r="AI196" s="136"/>
    </row>
    <row r="197" spans="1:37" ht="6.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row>
    <row r="198" spans="1:37" ht="6.75"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row>
    <row r="199" spans="1:37" ht="13.5" customHeight="1">
      <c r="H199" s="136"/>
      <c r="I199" s="136"/>
      <c r="J199" s="136"/>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row>
    <row r="200" spans="1:37">
      <c r="H200" s="136"/>
      <c r="I200" s="136"/>
    </row>
    <row r="201" spans="1:37">
      <c r="H201" s="136"/>
      <c r="I201" s="136"/>
      <c r="J201" s="300"/>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row>
    <row r="202" spans="1:37" ht="13.5" customHeight="1">
      <c r="H202" s="136"/>
      <c r="I202" s="136"/>
      <c r="J202" s="300"/>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row>
    <row r="203" spans="1:37" ht="6" customHeight="1" thickBo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row>
    <row r="204" spans="1:37" ht="13.5" customHeight="1" thickTop="1">
      <c r="AJ204" s="364"/>
      <c r="AK204" s="352"/>
    </row>
    <row r="205" spans="1:37" ht="13.5" customHeight="1">
      <c r="AJ205" s="365"/>
    </row>
    <row r="206" spans="1:37" ht="13.5" customHeight="1"/>
    <row r="207" spans="1:37" ht="13.5" customHeight="1"/>
    <row r="208" spans="1:37" ht="13.5" customHeight="1"/>
    <row r="209" s="134" customFormat="1" ht="15" customHeight="1"/>
    <row r="210" s="134" customFormat="1" ht="15" customHeight="1"/>
    <row r="211" s="134" customFormat="1" ht="15" customHeight="1"/>
  </sheetData>
  <sheetProtection algorithmName="SHA-512" hashValue="u+bPoCmmG7CoHybtSAT8cIZI6E02SRQr5LRyyD2CXYOWOad8J1VlXjtftidCk32/eTX0LwTUgbUH1Sos0uaXSg==" saltValue="LlZhrgubQqQmaY17Hbh1Hw==" spinCount="100000" sheet="1"/>
  <mergeCells count="176">
    <mergeCell ref="K160:AI160"/>
    <mergeCell ref="AB164:AG164"/>
    <mergeCell ref="K165:AI165"/>
    <mergeCell ref="S164:V164"/>
    <mergeCell ref="K169:AI169"/>
    <mergeCell ref="M181:AI181"/>
    <mergeCell ref="M150:AI150"/>
    <mergeCell ref="K154:L154"/>
    <mergeCell ref="S154:V154"/>
    <mergeCell ref="AB154:AG154"/>
    <mergeCell ref="AB156:AG156"/>
    <mergeCell ref="K168:AI168"/>
    <mergeCell ref="K170:AI170"/>
    <mergeCell ref="K179:AI179"/>
    <mergeCell ref="AB176:AG176"/>
    <mergeCell ref="M161:AI161"/>
    <mergeCell ref="K164:L164"/>
    <mergeCell ref="K180:AI180"/>
    <mergeCell ref="S176:V176"/>
    <mergeCell ref="Z186:AA186"/>
    <mergeCell ref="AC186:AG186"/>
    <mergeCell ref="K196:AG196"/>
    <mergeCell ref="T2:X2"/>
    <mergeCell ref="A7:AI7"/>
    <mergeCell ref="A4:AI5"/>
    <mergeCell ref="K185:AI185"/>
    <mergeCell ref="K187:AI187"/>
    <mergeCell ref="K188:AI188"/>
    <mergeCell ref="K177:AI177"/>
    <mergeCell ref="K190:AI190"/>
    <mergeCell ref="K166:L166"/>
    <mergeCell ref="S166:V166"/>
    <mergeCell ref="AB166:AG166"/>
    <mergeCell ref="K167:AI167"/>
    <mergeCell ref="M171:AI171"/>
    <mergeCell ref="S174:V174"/>
    <mergeCell ref="K178:AI178"/>
    <mergeCell ref="K174:L174"/>
    <mergeCell ref="Q186:U186"/>
    <mergeCell ref="K189:AI189"/>
    <mergeCell ref="AB174:AG174"/>
    <mergeCell ref="K175:AI175"/>
    <mergeCell ref="K176:L176"/>
    <mergeCell ref="K146:AI146"/>
    <mergeCell ref="K147:AI147"/>
    <mergeCell ref="K148:AI148"/>
    <mergeCell ref="K149:AI149"/>
    <mergeCell ref="K156:L156"/>
    <mergeCell ref="S156:V156"/>
    <mergeCell ref="K158:AI158"/>
    <mergeCell ref="K159:AI159"/>
    <mergeCell ref="K155:AI155"/>
    <mergeCell ref="K157:AI157"/>
    <mergeCell ref="K131:AI131"/>
    <mergeCell ref="K132:AI132"/>
    <mergeCell ref="K133:AI133"/>
    <mergeCell ref="M126:AI126"/>
    <mergeCell ref="K145:L145"/>
    <mergeCell ref="S145:V145"/>
    <mergeCell ref="AB145:AG145"/>
    <mergeCell ref="M135:AI135"/>
    <mergeCell ref="K143:L143"/>
    <mergeCell ref="S143:V143"/>
    <mergeCell ref="K144:AI144"/>
    <mergeCell ref="AB143:AG143"/>
    <mergeCell ref="K65:AI65"/>
    <mergeCell ref="K68:AI68"/>
    <mergeCell ref="K66:AI66"/>
    <mergeCell ref="K67:AI67"/>
    <mergeCell ref="K81:AA81"/>
    <mergeCell ref="K84:AA84"/>
    <mergeCell ref="M69:AI69"/>
    <mergeCell ref="K78:AA78"/>
    <mergeCell ref="S79:W79"/>
    <mergeCell ref="S82:W82"/>
    <mergeCell ref="C69:L69"/>
    <mergeCell ref="K31:L31"/>
    <mergeCell ref="S31:V31"/>
    <mergeCell ref="AB31:AG31"/>
    <mergeCell ref="K33:L33"/>
    <mergeCell ref="S33:V33"/>
    <mergeCell ref="K32:AI32"/>
    <mergeCell ref="K37:AI37"/>
    <mergeCell ref="M38:AI38"/>
    <mergeCell ref="K23:AI23"/>
    <mergeCell ref="K24:AI24"/>
    <mergeCell ref="K25:AI25"/>
    <mergeCell ref="K26:AI26"/>
    <mergeCell ref="K20:L20"/>
    <mergeCell ref="S20:V20"/>
    <mergeCell ref="AB20:AG20"/>
    <mergeCell ref="K21:AI21"/>
    <mergeCell ref="K22:L22"/>
    <mergeCell ref="S22:V22"/>
    <mergeCell ref="AB22:AG22"/>
    <mergeCell ref="T1:X1"/>
    <mergeCell ref="K12:AI12"/>
    <mergeCell ref="K13:AI13"/>
    <mergeCell ref="K14:AI14"/>
    <mergeCell ref="K15:AI15"/>
    <mergeCell ref="K16:AI16"/>
    <mergeCell ref="AC1:AH1"/>
    <mergeCell ref="Y2:AI2"/>
    <mergeCell ref="K42:L42"/>
    <mergeCell ref="K35:AI35"/>
    <mergeCell ref="AB33:AG33"/>
    <mergeCell ref="AB52:AG52"/>
    <mergeCell ref="K43:AI43"/>
    <mergeCell ref="K44:L44"/>
    <mergeCell ref="K36:AI36"/>
    <mergeCell ref="K34:AI34"/>
    <mergeCell ref="S42:V42"/>
    <mergeCell ref="AB42:AG42"/>
    <mergeCell ref="C38:L38"/>
    <mergeCell ref="C49:L49"/>
    <mergeCell ref="K45:AI45"/>
    <mergeCell ref="K46:AI46"/>
    <mergeCell ref="K47:AI47"/>
    <mergeCell ref="K48:AI48"/>
    <mergeCell ref="M49:AI49"/>
    <mergeCell ref="K52:L52"/>
    <mergeCell ref="S52:V52"/>
    <mergeCell ref="S44:V44"/>
    <mergeCell ref="AB44:AG44"/>
    <mergeCell ref="K53:AI53"/>
    <mergeCell ref="K54:L54"/>
    <mergeCell ref="S54:V54"/>
    <mergeCell ref="K62:L62"/>
    <mergeCell ref="K64:L64"/>
    <mergeCell ref="S62:V62"/>
    <mergeCell ref="AB54:AG54"/>
    <mergeCell ref="K55:AI55"/>
    <mergeCell ref="K56:AI56"/>
    <mergeCell ref="K57:AI57"/>
    <mergeCell ref="C59:L59"/>
    <mergeCell ref="K58:AI58"/>
    <mergeCell ref="M59:AI59"/>
    <mergeCell ref="AB62:AG62"/>
    <mergeCell ref="K63:AI63"/>
    <mergeCell ref="S64:V64"/>
    <mergeCell ref="AB64:AG64"/>
    <mergeCell ref="K120:AI120"/>
    <mergeCell ref="K121:AI121"/>
    <mergeCell ref="K195:AG195"/>
    <mergeCell ref="K134:AI134"/>
    <mergeCell ref="K86:AA86"/>
    <mergeCell ref="S94:W94"/>
    <mergeCell ref="M107:AI107"/>
    <mergeCell ref="K101:AI101"/>
    <mergeCell ref="K102:AI102"/>
    <mergeCell ref="K103:AI103"/>
    <mergeCell ref="K104:AI104"/>
    <mergeCell ref="S87:W87"/>
    <mergeCell ref="S89:W89"/>
    <mergeCell ref="S92:W92"/>
    <mergeCell ref="K88:AA88"/>
    <mergeCell ref="K95:AA95"/>
    <mergeCell ref="K105:AI105"/>
    <mergeCell ref="K122:AI122"/>
    <mergeCell ref="K123:AI123"/>
    <mergeCell ref="K124:AI124"/>
    <mergeCell ref="K125:AI125"/>
    <mergeCell ref="K129:AI129"/>
    <mergeCell ref="K130:AI130"/>
    <mergeCell ref="K91:AA91"/>
    <mergeCell ref="K106:AI106"/>
    <mergeCell ref="K116:AI116"/>
    <mergeCell ref="S96:W96"/>
    <mergeCell ref="S85:W85"/>
    <mergeCell ref="M117:AI117"/>
    <mergeCell ref="K111:AI111"/>
    <mergeCell ref="K112:AI112"/>
    <mergeCell ref="K113:AI113"/>
    <mergeCell ref="K114:AI114"/>
    <mergeCell ref="K115:AI115"/>
    <mergeCell ref="K93:AA93"/>
  </mergeCells>
  <phoneticPr fontId="2"/>
  <dataValidations count="6">
    <dataValidation imeMode="hiragana" allowBlank="1" showInputMessage="1" showErrorMessage="1" sqref="AJ21 H84 AS21:AU21 H15:I15 H13:I13 H193:I195 H91 H95 H93 H78 H86 H81 H88 H199:I201" xr:uid="{00000000-0002-0000-0B00-000000000000}"/>
    <dataValidation imeMode="halfKatakana" allowBlank="1" showInputMessage="1" showErrorMessage="1" sqref="H12:I12" xr:uid="{00000000-0002-0000-0B00-000001000000}"/>
    <dataValidation imeMode="off" allowBlank="1" showInputMessage="1" showErrorMessage="1" sqref="H190:J190 H14:I14 H16:I16 AS20:AT20 H196:I196 H202:I202" xr:uid="{00000000-0002-0000-0B00-000002000000}"/>
    <dataValidation imeMode="halfAlpha" allowBlank="1" showInputMessage="1" showErrorMessage="1" sqref="R92:Z92 R89:Z89 R87:Z87 R85:Z85 R82:Z82 R94:Z94 R79:Z79 R96:Z96" xr:uid="{00000000-0002-0000-0B00-000003000000}"/>
    <dataValidation type="list" allowBlank="1" showInputMessage="1" showErrorMessage="1" sqref="B77 B83 B80 B90" xr:uid="{00000000-0002-0000-0B00-000004000000}">
      <formula1>"■,□"</formula1>
    </dataValidation>
    <dataValidation type="textLength" imeMode="halfAlpha" allowBlank="1" showInputMessage="1" showErrorMessage="1" sqref="AI196" xr:uid="{00000000-0002-0000-0B00-000005000000}">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2" manualBreakCount="2">
    <brk id="71" max="34" man="1"/>
    <brk id="137" max="3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68"/>
  <sheetViews>
    <sheetView view="pageBreakPreview" zoomScaleNormal="100" zoomScaleSheetLayoutView="100" workbookViewId="0">
      <selection sqref="A1:AI2"/>
    </sheetView>
  </sheetViews>
  <sheetFormatPr defaultColWidth="4.109375" defaultRowHeight="13.2"/>
  <cols>
    <col min="1" max="38" width="2.6640625" style="141" customWidth="1"/>
    <col min="39" max="16384" width="4.109375" style="141"/>
  </cols>
  <sheetData>
    <row r="1" spans="1:38" ht="13.5" customHeight="1">
      <c r="A1" s="847" t="s">
        <v>1025</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row>
    <row r="2" spans="1:38" ht="13.5" customHeight="1">
      <c r="A2" s="847"/>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L2" s="141" t="s">
        <v>838</v>
      </c>
    </row>
    <row r="3" spans="1:38">
      <c r="A3" s="141" t="s">
        <v>213</v>
      </c>
    </row>
    <row r="4" spans="1:38" ht="6.75" customHeight="1">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row>
    <row r="5" spans="1:38" ht="6.75" customHeight="1"/>
    <row r="6" spans="1:38">
      <c r="A6" s="141" t="s">
        <v>214</v>
      </c>
    </row>
    <row r="7" spans="1:38">
      <c r="C7" s="134" t="s">
        <v>116</v>
      </c>
      <c r="D7" s="134"/>
      <c r="E7" s="134"/>
      <c r="F7" s="134"/>
      <c r="G7" s="134"/>
      <c r="H7" s="134"/>
      <c r="I7" s="134"/>
      <c r="K7" s="867" t="str">
        <f>IF(確２面その２!K7="","",確２面その２!K7)</f>
        <v/>
      </c>
      <c r="L7" s="867"/>
      <c r="M7" s="867"/>
      <c r="N7" s="867"/>
      <c r="O7" s="867"/>
      <c r="P7" s="867"/>
      <c r="Q7" s="867"/>
      <c r="R7" s="867"/>
      <c r="S7" s="867"/>
      <c r="T7" s="867"/>
      <c r="U7" s="867"/>
      <c r="V7" s="867"/>
      <c r="W7" s="867"/>
      <c r="X7" s="867"/>
      <c r="Y7" s="867"/>
      <c r="Z7" s="867"/>
      <c r="AA7" s="867"/>
      <c r="AB7" s="867"/>
      <c r="AC7" s="867"/>
      <c r="AD7" s="867"/>
      <c r="AE7" s="867"/>
      <c r="AF7" s="867"/>
      <c r="AG7" s="867"/>
      <c r="AH7" s="867"/>
      <c r="AI7" s="867"/>
    </row>
    <row r="8" spans="1:38">
      <c r="C8" s="134" t="s">
        <v>117</v>
      </c>
      <c r="D8" s="134"/>
      <c r="E8" s="134"/>
      <c r="F8" s="134"/>
      <c r="G8" s="134"/>
      <c r="H8" s="136" t="str">
        <f>IF(概１面!H13="","",概１面!H13)</f>
        <v/>
      </c>
      <c r="I8" s="136"/>
      <c r="K8" s="867" t="str">
        <f>IF(確２面その２!K8="","",確２面その２!K8)</f>
        <v/>
      </c>
      <c r="L8" s="867"/>
      <c r="M8" s="867"/>
      <c r="N8" s="867"/>
      <c r="O8" s="867"/>
      <c r="P8" s="867"/>
      <c r="Q8" s="867"/>
      <c r="R8" s="867"/>
      <c r="S8" s="867"/>
      <c r="T8" s="867"/>
      <c r="U8" s="867"/>
      <c r="V8" s="867"/>
      <c r="W8" s="867"/>
      <c r="X8" s="867"/>
      <c r="Y8" s="867"/>
      <c r="Z8" s="867"/>
      <c r="AA8" s="867"/>
      <c r="AB8" s="867"/>
      <c r="AC8" s="867"/>
      <c r="AD8" s="867"/>
      <c r="AE8" s="867"/>
      <c r="AF8" s="867"/>
      <c r="AG8" s="867"/>
      <c r="AH8" s="867"/>
      <c r="AI8" s="867"/>
    </row>
    <row r="9" spans="1:38">
      <c r="C9" s="134" t="s">
        <v>118</v>
      </c>
      <c r="D9" s="134"/>
      <c r="E9" s="134"/>
      <c r="F9" s="134"/>
      <c r="G9" s="134"/>
      <c r="H9" s="178" t="str">
        <f>IF(概１面!H14="","",概１面!H14)</f>
        <v/>
      </c>
      <c r="I9" s="178"/>
      <c r="K9" s="867" t="str">
        <f>IF(確２面その２!K9="","",確２面その２!K9)</f>
        <v/>
      </c>
      <c r="L9" s="867"/>
      <c r="M9" s="867"/>
      <c r="N9" s="867"/>
      <c r="O9" s="867"/>
      <c r="P9" s="867"/>
      <c r="Q9" s="867"/>
      <c r="R9" s="867"/>
      <c r="S9" s="867"/>
      <c r="T9" s="867"/>
      <c r="U9" s="867"/>
      <c r="V9" s="867"/>
      <c r="W9" s="867"/>
      <c r="X9" s="867"/>
      <c r="Y9" s="867"/>
      <c r="Z9" s="867"/>
      <c r="AA9" s="867"/>
      <c r="AB9" s="867"/>
      <c r="AC9" s="867"/>
      <c r="AD9" s="867"/>
      <c r="AE9" s="867"/>
      <c r="AF9" s="867"/>
      <c r="AG9" s="867"/>
      <c r="AH9" s="867"/>
      <c r="AI9" s="867"/>
    </row>
    <row r="10" spans="1:38">
      <c r="C10" s="134" t="s">
        <v>119</v>
      </c>
      <c r="D10" s="134"/>
      <c r="E10" s="134"/>
      <c r="F10" s="134"/>
      <c r="G10" s="134"/>
      <c r="H10" s="136" t="str">
        <f>IF(概１面!H15="","",概１面!H15)</f>
        <v/>
      </c>
      <c r="I10" s="136"/>
      <c r="K10" s="867" t="str">
        <f>IF(確２面その２!K10="","",確２面その２!K10)</f>
        <v/>
      </c>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row>
    <row r="11" spans="1:38">
      <c r="B11" s="134"/>
      <c r="C11" s="134"/>
      <c r="D11" s="134"/>
      <c r="E11" s="134"/>
      <c r="F11" s="134"/>
      <c r="G11" s="134"/>
      <c r="H11" s="136"/>
      <c r="I11" s="136"/>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row>
    <row r="12" spans="1:38" ht="6.75"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row>
    <row r="13" spans="1:38" ht="6.75" customHeight="1">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row>
    <row r="14" spans="1:38">
      <c r="A14" s="141" t="s">
        <v>214</v>
      </c>
    </row>
    <row r="15" spans="1:38">
      <c r="C15" s="134" t="s">
        <v>116</v>
      </c>
      <c r="D15" s="134"/>
      <c r="E15" s="134"/>
      <c r="F15" s="134"/>
      <c r="G15" s="134"/>
      <c r="H15" s="134"/>
      <c r="I15" s="134"/>
      <c r="K15" s="867" t="str">
        <f>IF(確２面その２!K15="","",確２面その２!K15)</f>
        <v/>
      </c>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row>
    <row r="16" spans="1:38">
      <c r="C16" s="134" t="s">
        <v>117</v>
      </c>
      <c r="D16" s="134"/>
      <c r="E16" s="134"/>
      <c r="F16" s="134"/>
      <c r="G16" s="134"/>
      <c r="H16" s="136" t="str">
        <f>IF(概１面!H21="","",概１面!H21)</f>
        <v/>
      </c>
      <c r="I16" s="136"/>
      <c r="K16" s="867" t="str">
        <f>IF(確２面その２!K16="","",確２面その２!K16)</f>
        <v/>
      </c>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row>
    <row r="17" spans="1:35">
      <c r="C17" s="134" t="s">
        <v>118</v>
      </c>
      <c r="D17" s="134"/>
      <c r="E17" s="134"/>
      <c r="F17" s="134"/>
      <c r="G17" s="134"/>
      <c r="H17" s="178" t="str">
        <f>IF(概１面!H22="","",概１面!H22)</f>
        <v/>
      </c>
      <c r="I17" s="178"/>
      <c r="K17" s="867" t="str">
        <f>IF(確２面その２!K17="","",確２面その２!K17)</f>
        <v/>
      </c>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row>
    <row r="18" spans="1:35">
      <c r="C18" s="134" t="s">
        <v>119</v>
      </c>
      <c r="D18" s="134"/>
      <c r="E18" s="134"/>
      <c r="F18" s="134"/>
      <c r="G18" s="134"/>
      <c r="H18" s="136" t="str">
        <f>IF(概１面!H23="","",概１面!H23)</f>
        <v/>
      </c>
      <c r="I18" s="136"/>
      <c r="K18" s="867" t="str">
        <f>IF(確２面その２!K18="","",確２面その２!K18)</f>
        <v/>
      </c>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row>
    <row r="19" spans="1:35">
      <c r="B19" s="134"/>
      <c r="C19" s="134"/>
      <c r="D19" s="134"/>
      <c r="E19" s="134"/>
      <c r="F19" s="134"/>
      <c r="G19" s="134"/>
      <c r="H19" s="136"/>
      <c r="I19" s="136"/>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row>
    <row r="20" spans="1:35" ht="6.75" customHeight="1">
      <c r="A20" s="381"/>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row>
    <row r="21" spans="1:35" ht="6.75" customHeight="1">
      <c r="A21" s="382"/>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row>
    <row r="22" spans="1:35" ht="13.5" customHeight="1">
      <c r="A22" s="141" t="s">
        <v>214</v>
      </c>
    </row>
    <row r="23" spans="1:35">
      <c r="C23" s="134" t="s">
        <v>116</v>
      </c>
      <c r="D23" s="134"/>
      <c r="E23" s="134"/>
      <c r="F23" s="134"/>
      <c r="G23" s="134"/>
      <c r="H23" s="134"/>
      <c r="I23" s="134"/>
      <c r="K23" s="867" t="str">
        <f>IF(確２面その２!K23="","",確２面その２!K23)</f>
        <v/>
      </c>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row>
    <row r="24" spans="1:35" ht="13.5" customHeight="1">
      <c r="C24" s="134" t="s">
        <v>117</v>
      </c>
      <c r="D24" s="134"/>
      <c r="E24" s="134"/>
      <c r="F24" s="134"/>
      <c r="G24" s="134"/>
      <c r="H24" s="136" t="str">
        <f>IF(概１面!H29="","",概１面!H29)</f>
        <v/>
      </c>
      <c r="I24" s="136"/>
      <c r="K24" s="867" t="str">
        <f>IF(確２面その２!K24="","",確２面その２!K24)</f>
        <v/>
      </c>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row>
    <row r="25" spans="1:35" ht="13.5" customHeight="1">
      <c r="C25" s="134" t="s">
        <v>118</v>
      </c>
      <c r="D25" s="134"/>
      <c r="E25" s="134"/>
      <c r="F25" s="134"/>
      <c r="G25" s="134"/>
      <c r="H25" s="178" t="str">
        <f>IF(概１面!H30="","",概１面!H30)</f>
        <v/>
      </c>
      <c r="I25" s="178"/>
      <c r="K25" s="867" t="str">
        <f>IF(確２面その２!K25="","",確２面その２!K25)</f>
        <v/>
      </c>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row>
    <row r="26" spans="1:35">
      <c r="C26" s="134" t="s">
        <v>119</v>
      </c>
      <c r="D26" s="134"/>
      <c r="E26" s="134"/>
      <c r="F26" s="134"/>
      <c r="G26" s="134"/>
      <c r="H26" s="136" t="str">
        <f>IF(概１面!H31="","",概１面!H31)</f>
        <v/>
      </c>
      <c r="I26" s="136"/>
      <c r="K26" s="867" t="str">
        <f>IF(確２面その２!K26="","",確２面その２!K26)</f>
        <v/>
      </c>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row>
    <row r="27" spans="1:35">
      <c r="B27" s="134"/>
      <c r="C27" s="134"/>
      <c r="D27" s="134"/>
      <c r="E27" s="134"/>
      <c r="F27" s="134"/>
      <c r="G27" s="134"/>
      <c r="H27" s="136"/>
      <c r="I27" s="136"/>
      <c r="K27" s="867"/>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row>
    <row r="28" spans="1:35" ht="6.75" customHeight="1">
      <c r="A28" s="184"/>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ht="6.75" customHeight="1"/>
    <row r="33" ht="6.75" customHeight="1"/>
    <row r="34" ht="6.75" customHeight="1"/>
    <row r="43" ht="6" customHeight="1"/>
    <row r="44" ht="6" customHeight="1"/>
    <row r="52" s="141" customFormat="1" ht="6" customHeight="1"/>
    <row r="53" s="141" customFormat="1" ht="6" customHeight="1"/>
    <row r="58" s="141" customFormat="1" hidden="1"/>
    <row r="59" s="141" customFormat="1" hidden="1"/>
    <row r="60" s="141" customFormat="1" hidden="1"/>
    <row r="66" spans="36:37" ht="13.8" thickBot="1"/>
    <row r="67" spans="36:37" ht="13.8" thickTop="1">
      <c r="AJ67" s="379"/>
      <c r="AK67" s="378"/>
    </row>
    <row r="68" spans="36:37">
      <c r="AJ68" s="380"/>
    </row>
  </sheetData>
  <sheetProtection algorithmName="SHA-512" hashValue="1zcSb0I6zWJarBVEu0bLt4zb3J3x+1VoG3IvaBrpWF5TD0dPs7oyNLNojIjwVconOPVq4HyLI3zGVCIjEoCKQQ==" saltValue="/chGgn+lzfUtdE4F80o+sQ==" spinCount="100000" sheet="1" objects="1" scenarios="1"/>
  <mergeCells count="16">
    <mergeCell ref="K23:AI23"/>
    <mergeCell ref="K24:AI24"/>
    <mergeCell ref="K26:AI26"/>
    <mergeCell ref="K25:AI25"/>
    <mergeCell ref="K27:AI27"/>
    <mergeCell ref="K15:AI15"/>
    <mergeCell ref="K16:AI16"/>
    <mergeCell ref="K19:AI19"/>
    <mergeCell ref="K17:AI17"/>
    <mergeCell ref="K18:AI18"/>
    <mergeCell ref="A1:AI2"/>
    <mergeCell ref="K7:AI7"/>
    <mergeCell ref="K8:AI8"/>
    <mergeCell ref="K9:AI9"/>
    <mergeCell ref="K11:AI11"/>
    <mergeCell ref="K10:AI10"/>
  </mergeCells>
  <phoneticPr fontId="2"/>
  <dataValidations count="3">
    <dataValidation imeMode="off" allowBlank="1" showInputMessage="1" showErrorMessage="1" sqref="H17:I17 H27:I27 H25:I25 H11:I11 H9:I9 H19:I19" xr:uid="{00000000-0002-0000-0C00-000000000000}"/>
    <dataValidation imeMode="halfKatakana" allowBlank="1" showInputMessage="1" showErrorMessage="1" sqref="H7:I7 H23:I23 H15:I15" xr:uid="{00000000-0002-0000-0C00-000001000000}"/>
    <dataValidation imeMode="hiragana" allowBlank="1" showInputMessage="1" showErrorMessage="1" sqref="H10:I10 H24:I24 H26:I26 H8:I8 H16:I16 H18:I18" xr:uid="{00000000-0002-0000-0C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Q154"/>
  <sheetViews>
    <sheetView view="pageBreakPreview" zoomScaleNormal="100" zoomScaleSheetLayoutView="100" workbookViewId="0">
      <selection sqref="A1:AI2"/>
    </sheetView>
  </sheetViews>
  <sheetFormatPr defaultColWidth="2.44140625" defaultRowHeight="13.2"/>
  <cols>
    <col min="1" max="34" width="2.6640625" style="134" customWidth="1"/>
    <col min="35" max="35" width="2.44140625" style="134"/>
    <col min="36" max="36" width="3.109375" style="134" customWidth="1"/>
    <col min="37" max="16384" width="2.44140625" style="134"/>
  </cols>
  <sheetData>
    <row r="1" spans="1:35" ht="13.5" customHeight="1">
      <c r="A1" s="847" t="s">
        <v>1023</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row>
    <row r="2" spans="1:35" ht="7.8" customHeight="1">
      <c r="A2" s="847"/>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row>
    <row r="3" spans="1:35" ht="13.5" customHeight="1">
      <c r="B3" s="134" t="s">
        <v>224</v>
      </c>
    </row>
    <row r="4" spans="1:35" ht="4.05" customHeigh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row>
    <row r="5" spans="1:35" ht="4.05" customHeight="1"/>
    <row r="6" spans="1:35" ht="13.5" customHeight="1">
      <c r="A6" s="134" t="s">
        <v>225</v>
      </c>
      <c r="H6" s="1017" t="str">
        <f>IF(確３面!H6="","",確３面!H6)</f>
        <v/>
      </c>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row>
    <row r="7" spans="1:35" ht="13.5" customHeight="1">
      <c r="H7" s="1017"/>
      <c r="I7" s="1017"/>
      <c r="J7" s="1017"/>
      <c r="K7" s="1017"/>
      <c r="L7" s="1017"/>
      <c r="M7" s="1017"/>
      <c r="N7" s="1017"/>
      <c r="O7" s="1017"/>
      <c r="P7" s="1017"/>
      <c r="Q7" s="1017"/>
      <c r="R7" s="1017"/>
      <c r="S7" s="1017"/>
      <c r="T7" s="1017"/>
      <c r="U7" s="1017"/>
      <c r="V7" s="1017"/>
      <c r="W7" s="1017"/>
      <c r="X7" s="1017"/>
      <c r="Y7" s="1017"/>
      <c r="Z7" s="1017"/>
      <c r="AA7" s="1017"/>
      <c r="AB7" s="1017"/>
      <c r="AC7" s="1017"/>
      <c r="AD7" s="1017"/>
      <c r="AE7" s="1017"/>
      <c r="AF7" s="1017"/>
      <c r="AG7" s="1017"/>
      <c r="AH7" s="1017"/>
      <c r="AI7" s="1017"/>
    </row>
    <row r="8" spans="1:35" ht="13.5" customHeight="1">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7"/>
      <c r="AG8" s="1017"/>
      <c r="AH8" s="1017"/>
      <c r="AI8" s="1017"/>
    </row>
    <row r="9" spans="1:35" ht="4.05" customHeigh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row>
    <row r="10" spans="1:35" ht="4.05" customHeight="1">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row>
    <row r="11" spans="1:35" ht="13.5" customHeight="1">
      <c r="A11" s="134" t="s">
        <v>226</v>
      </c>
      <c r="H11" s="848" t="str">
        <f>IF(確３面!H11="","",確３面!H11)</f>
        <v/>
      </c>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row>
    <row r="12" spans="1:35" ht="4.05" customHeigh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13" spans="1:35" ht="4.05" customHeight="1">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row>
    <row r="14" spans="1:35" ht="13.5" customHeight="1">
      <c r="A14" s="134" t="s">
        <v>305</v>
      </c>
    </row>
    <row r="15" spans="1:35" ht="13.5" customHeight="1">
      <c r="C15" s="230" t="str">
        <f>IF(確３面!C15="","",確３面!C15)</f>
        <v>□</v>
      </c>
      <c r="D15" s="134" t="s">
        <v>316</v>
      </c>
      <c r="J15" s="230" t="s">
        <v>13</v>
      </c>
      <c r="K15" s="230" t="str">
        <f>IF(確３面!K15="","",確３面!K15)</f>
        <v>□</v>
      </c>
      <c r="L15" s="134" t="s">
        <v>227</v>
      </c>
      <c r="R15" s="230" t="str">
        <f>IF(確３面!R15="","",確３面!R15)</f>
        <v>□</v>
      </c>
      <c r="S15" s="134" t="s">
        <v>228</v>
      </c>
      <c r="Y15" s="230" t="str">
        <f>IF(確３面!Y15="","",確３面!Y15)</f>
        <v>□</v>
      </c>
      <c r="Z15" s="134" t="s">
        <v>229</v>
      </c>
      <c r="AF15" s="134" t="s">
        <v>16</v>
      </c>
    </row>
    <row r="16" spans="1:35" ht="13.5" customHeight="1">
      <c r="C16" s="230" t="str">
        <f>IF(確３面!C16="","",確３面!C16)</f>
        <v>□</v>
      </c>
      <c r="D16" s="134" t="s">
        <v>230</v>
      </c>
      <c r="K16" s="230" t="str">
        <f>IF(確３面!K16="","",確３面!K16)</f>
        <v>■</v>
      </c>
      <c r="L16" s="134" t="s">
        <v>231</v>
      </c>
    </row>
    <row r="17" spans="1:35" ht="4.0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row>
    <row r="18" spans="1:35" ht="4.0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row>
    <row r="19" spans="1:35" ht="13.5" customHeight="1">
      <c r="A19" s="134" t="s">
        <v>232</v>
      </c>
      <c r="H19" s="230" t="str">
        <f>IF(確３面!H19="","",確３面!H19)</f>
        <v>□</v>
      </c>
      <c r="I19" s="134" t="s">
        <v>233</v>
      </c>
      <c r="N19" s="230" t="str">
        <f>IF(確３面!N19="","",確３面!N19)</f>
        <v>□</v>
      </c>
      <c r="O19" s="134" t="s">
        <v>234</v>
      </c>
      <c r="T19" s="230" t="str">
        <f>IF(確３面!T19="","",確３面!T19)</f>
        <v>■</v>
      </c>
      <c r="U19" s="134" t="s">
        <v>235</v>
      </c>
    </row>
    <row r="20" spans="1:35" ht="4.05" customHeight="1">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row>
    <row r="21" spans="1:35" ht="4.05"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row>
    <row r="22" spans="1:35" ht="13.5" customHeight="1">
      <c r="A22" s="134" t="s">
        <v>187</v>
      </c>
    </row>
    <row r="23" spans="1:35" ht="13.5" customHeight="1">
      <c r="C23" s="230" t="str">
        <f>IF(確３面!C23="","",確３面!C23)</f>
        <v>□</v>
      </c>
      <c r="D23" s="848" t="s">
        <v>76</v>
      </c>
      <c r="E23" s="848"/>
      <c r="F23" s="848"/>
      <c r="G23" s="848"/>
      <c r="H23" s="848"/>
      <c r="I23" s="848"/>
      <c r="J23" s="848"/>
      <c r="L23" s="282" t="str">
        <f>IF(確３面!L23="","",確３面!L23)</f>
        <v/>
      </c>
      <c r="M23" s="282"/>
      <c r="N23" s="230" t="str">
        <f>確３面!N23</f>
        <v>□</v>
      </c>
      <c r="O23" s="852" t="str">
        <f>IF(確３面!O23="","",確３面!O23)</f>
        <v/>
      </c>
      <c r="P23" s="852"/>
      <c r="Q23" s="852"/>
      <c r="R23" s="852"/>
      <c r="S23" s="852"/>
      <c r="T23" s="852"/>
      <c r="U23" s="852"/>
      <c r="V23" s="852"/>
      <c r="W23" s="852"/>
      <c r="X23" s="852"/>
      <c r="Y23" s="230" t="str">
        <f>確３面!Y23</f>
        <v>□</v>
      </c>
      <c r="Z23" s="852" t="str">
        <f>IF(確３面!Z23="","",確３面!Z23)</f>
        <v/>
      </c>
      <c r="AA23" s="852"/>
      <c r="AB23" s="852"/>
      <c r="AC23" s="852"/>
      <c r="AD23" s="852"/>
      <c r="AE23" s="852"/>
      <c r="AF23" s="852"/>
      <c r="AG23" s="852"/>
      <c r="AH23" s="852"/>
      <c r="AI23" s="852"/>
    </row>
    <row r="24" spans="1:35" ht="13.5" customHeight="1">
      <c r="C24" s="230" t="str">
        <f>確３面!C24</f>
        <v>□</v>
      </c>
      <c r="D24" s="852" t="str">
        <f>IF(確３面!D24="","",確３面!D24)</f>
        <v/>
      </c>
      <c r="E24" s="852"/>
      <c r="F24" s="852"/>
      <c r="G24" s="852"/>
      <c r="H24" s="852"/>
      <c r="I24" s="852"/>
      <c r="J24" s="852"/>
      <c r="K24" s="852"/>
      <c r="L24" s="852"/>
      <c r="M24" s="852"/>
      <c r="N24" s="230" t="str">
        <f>確３面!N24</f>
        <v>□</v>
      </c>
      <c r="O24" s="852" t="str">
        <f>IF(確３面!O24="","",確３面!O24)</f>
        <v/>
      </c>
      <c r="P24" s="852"/>
      <c r="Q24" s="852"/>
      <c r="R24" s="852"/>
      <c r="S24" s="852"/>
      <c r="T24" s="852"/>
      <c r="U24" s="852"/>
      <c r="V24" s="852"/>
      <c r="W24" s="852"/>
      <c r="X24" s="852"/>
      <c r="Y24" s="134" t="s">
        <v>158</v>
      </c>
      <c r="AC24" s="134" t="s">
        <v>13</v>
      </c>
      <c r="AD24" s="230" t="str">
        <f>確３面!AD24</f>
        <v>□</v>
      </c>
      <c r="AE24" s="134" t="s">
        <v>159</v>
      </c>
      <c r="AG24" s="230" t="str">
        <f>確３面!AG24</f>
        <v>□</v>
      </c>
      <c r="AH24" s="134" t="s">
        <v>75</v>
      </c>
      <c r="AI24" s="134" t="s">
        <v>16</v>
      </c>
    </row>
    <row r="25" spans="1:35" ht="4.0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row>
    <row r="26" spans="1:35" ht="4.05"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row>
    <row r="27" spans="1:35" ht="13.5" customHeight="1">
      <c r="A27" s="134" t="s">
        <v>237</v>
      </c>
    </row>
    <row r="28" spans="1:35" ht="13.5" customHeight="1">
      <c r="B28" s="134" t="s">
        <v>238</v>
      </c>
      <c r="M28" s="1018" t="str">
        <f>IF(確３面!M28="","",確３面!M28)</f>
        <v>－</v>
      </c>
      <c r="N28" s="1018"/>
      <c r="O28" s="1018"/>
      <c r="P28" s="1018"/>
      <c r="Q28" s="134" t="s">
        <v>160</v>
      </c>
    </row>
    <row r="29" spans="1:35" ht="13.5" customHeight="1">
      <c r="B29" s="134" t="s">
        <v>239</v>
      </c>
      <c r="M29" s="1018" t="str">
        <f>IF(確３面!M29="","",確３面!M29)</f>
        <v>－</v>
      </c>
      <c r="N29" s="1018"/>
      <c r="O29" s="1018"/>
      <c r="P29" s="1018"/>
      <c r="Q29" s="134" t="s">
        <v>160</v>
      </c>
    </row>
    <row r="30" spans="1:35" ht="4.0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row>
    <row r="31" spans="1:35" ht="4.05"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5" ht="13.5" customHeight="1">
      <c r="A32" s="848" t="s">
        <v>236</v>
      </c>
      <c r="B32" s="848"/>
      <c r="C32" s="848"/>
      <c r="D32" s="848"/>
      <c r="E32" s="848"/>
      <c r="F32" s="848"/>
    </row>
    <row r="33" spans="1:35" ht="13.5" customHeight="1">
      <c r="B33" s="134" t="s">
        <v>240</v>
      </c>
      <c r="I33" s="232" t="s">
        <v>161</v>
      </c>
      <c r="J33" s="135" t="s">
        <v>18</v>
      </c>
      <c r="K33" s="863" t="str">
        <f>IF(確３面!K33="","",確３面!K33)</f>
        <v/>
      </c>
      <c r="L33" s="863"/>
      <c r="M33" s="863"/>
      <c r="N33" s="863"/>
      <c r="O33" s="863"/>
      <c r="P33" s="863"/>
      <c r="Q33" s="134" t="s">
        <v>16</v>
      </c>
      <c r="R33" s="135" t="s">
        <v>13</v>
      </c>
      <c r="S33" s="863" t="str">
        <f>IF(確３面!S33="","",確３面!S33)</f>
        <v/>
      </c>
      <c r="T33" s="863"/>
      <c r="U33" s="863"/>
      <c r="V33" s="863"/>
      <c r="W33" s="863"/>
      <c r="X33" s="863"/>
      <c r="Y33" s="134" t="s">
        <v>16</v>
      </c>
      <c r="Z33" s="135" t="s">
        <v>13</v>
      </c>
      <c r="AA33" s="863" t="str">
        <f>IF(確３面!AA33="","",確３面!AA33)</f>
        <v/>
      </c>
      <c r="AB33" s="863"/>
      <c r="AC33" s="863"/>
      <c r="AD33" s="863"/>
      <c r="AE33" s="863"/>
      <c r="AF33" s="863"/>
      <c r="AG33" s="134" t="s">
        <v>19</v>
      </c>
      <c r="AH33" s="134" t="s">
        <v>96</v>
      </c>
    </row>
    <row r="34" spans="1:35" ht="13.5" customHeight="1">
      <c r="I34" s="232" t="s">
        <v>246</v>
      </c>
      <c r="J34" s="135" t="s">
        <v>18</v>
      </c>
      <c r="K34" s="1016" t="str">
        <f>IF(確３面!K34="","",確３面!K34)</f>
        <v/>
      </c>
      <c r="L34" s="1016"/>
      <c r="M34" s="1016"/>
      <c r="N34" s="1016"/>
      <c r="O34" s="1016"/>
      <c r="P34" s="1016"/>
      <c r="Q34" s="134" t="s">
        <v>16</v>
      </c>
      <c r="R34" s="135" t="s">
        <v>13</v>
      </c>
      <c r="S34" s="1016" t="str">
        <f>IF(確３面!S34="","",確３面!S34)</f>
        <v/>
      </c>
      <c r="T34" s="1016"/>
      <c r="U34" s="1016"/>
      <c r="V34" s="1016"/>
      <c r="W34" s="1016"/>
      <c r="X34" s="1016"/>
      <c r="Y34" s="134" t="s">
        <v>16</v>
      </c>
      <c r="Z34" s="135" t="s">
        <v>13</v>
      </c>
      <c r="AA34" s="1016" t="str">
        <f>IF(確３面!AA34="","",確３面!AA34)</f>
        <v/>
      </c>
      <c r="AB34" s="1016"/>
      <c r="AC34" s="1016"/>
      <c r="AD34" s="1016"/>
      <c r="AE34" s="1016"/>
      <c r="AF34" s="1016"/>
      <c r="AG34" s="134" t="s">
        <v>19</v>
      </c>
      <c r="AH34" s="134" t="s">
        <v>96</v>
      </c>
    </row>
    <row r="35" spans="1:35" ht="13.5" customHeight="1">
      <c r="B35" s="134" t="s">
        <v>241</v>
      </c>
      <c r="J35" s="135" t="s">
        <v>18</v>
      </c>
      <c r="K35" s="1019" t="str">
        <f>IF(確３面!K35="","",確３面!K35)</f>
        <v>地域指定なし</v>
      </c>
      <c r="L35" s="1019"/>
      <c r="M35" s="1019"/>
      <c r="N35" s="1019"/>
      <c r="O35" s="1019"/>
      <c r="P35" s="1019"/>
      <c r="Q35" s="134" t="s">
        <v>16</v>
      </c>
      <c r="R35" s="135" t="s">
        <v>13</v>
      </c>
      <c r="S35" s="1019" t="str">
        <f>IF(確３面!S35="","",確３面!S35)</f>
        <v/>
      </c>
      <c r="T35" s="1019"/>
      <c r="U35" s="1019"/>
      <c r="V35" s="1019"/>
      <c r="W35" s="1019"/>
      <c r="X35" s="1019"/>
      <c r="Y35" s="134" t="s">
        <v>16</v>
      </c>
      <c r="Z35" s="135" t="s">
        <v>13</v>
      </c>
      <c r="AA35" s="1019" t="str">
        <f>IF(確３面!AA35="","",確３面!AA35)</f>
        <v/>
      </c>
      <c r="AB35" s="1019"/>
      <c r="AC35" s="1019"/>
      <c r="AD35" s="1019"/>
      <c r="AE35" s="1019"/>
      <c r="AF35" s="1019"/>
      <c r="AG35" s="134" t="s">
        <v>19</v>
      </c>
    </row>
    <row r="36" spans="1:35" ht="13.5" customHeight="1">
      <c r="B36" s="134" t="s">
        <v>20</v>
      </c>
      <c r="K36" s="230"/>
      <c r="L36" s="230"/>
      <c r="M36" s="230"/>
      <c r="N36" s="230"/>
      <c r="O36" s="230"/>
      <c r="P36" s="230"/>
      <c r="R36" s="135"/>
      <c r="S36" s="230"/>
      <c r="T36" s="230"/>
      <c r="U36" s="230"/>
      <c r="V36" s="230"/>
      <c r="W36" s="230"/>
      <c r="X36" s="230"/>
      <c r="AA36" s="230"/>
      <c r="AB36" s="230"/>
      <c r="AC36" s="230"/>
      <c r="AD36" s="230"/>
      <c r="AE36" s="230"/>
      <c r="AF36" s="230"/>
    </row>
    <row r="37" spans="1:35" ht="13.5" customHeight="1">
      <c r="J37" s="135" t="s">
        <v>18</v>
      </c>
      <c r="K37" s="868" t="str">
        <f>IF(確３面!K37="","",確３面!K37)</f>
        <v>－</v>
      </c>
      <c r="L37" s="868"/>
      <c r="M37" s="868"/>
      <c r="N37" s="868"/>
      <c r="O37" s="868"/>
      <c r="P37" s="868"/>
      <c r="Q37" s="152" t="s">
        <v>16</v>
      </c>
      <c r="R37" s="135" t="s">
        <v>13</v>
      </c>
      <c r="S37" s="863" t="str">
        <f>IF(確３面!S37="","",確３面!S37)</f>
        <v/>
      </c>
      <c r="T37" s="863"/>
      <c r="U37" s="863"/>
      <c r="V37" s="863"/>
      <c r="W37" s="863"/>
      <c r="X37" s="863"/>
      <c r="Y37" s="134" t="s">
        <v>16</v>
      </c>
      <c r="Z37" s="135" t="s">
        <v>13</v>
      </c>
      <c r="AA37" s="863" t="str">
        <f>IF(確３面!AA37="","",確３面!AA37)</f>
        <v/>
      </c>
      <c r="AB37" s="863"/>
      <c r="AC37" s="863"/>
      <c r="AD37" s="863"/>
      <c r="AE37" s="863"/>
      <c r="AF37" s="863"/>
      <c r="AG37" s="134" t="s">
        <v>19</v>
      </c>
      <c r="AH37" s="134" t="s">
        <v>568</v>
      </c>
    </row>
    <row r="38" spans="1:35" ht="13.5" customHeight="1">
      <c r="B38" s="134" t="s">
        <v>908</v>
      </c>
      <c r="K38" s="230"/>
      <c r="L38" s="230"/>
      <c r="M38" s="230"/>
      <c r="N38" s="230"/>
      <c r="O38" s="230"/>
      <c r="P38" s="230"/>
      <c r="S38" s="230"/>
      <c r="T38" s="230"/>
      <c r="U38" s="230"/>
      <c r="V38" s="230"/>
      <c r="W38" s="230"/>
      <c r="X38" s="230"/>
      <c r="AA38" s="230"/>
      <c r="AB38" s="230"/>
      <c r="AC38" s="230"/>
      <c r="AD38" s="230"/>
      <c r="AE38" s="230"/>
      <c r="AF38" s="230"/>
    </row>
    <row r="39" spans="1:35" ht="13.5" customHeight="1">
      <c r="J39" s="135" t="s">
        <v>18</v>
      </c>
      <c r="K39" s="868" t="str">
        <f>IF(確３面!K39="","",確３面!K39)</f>
        <v>－</v>
      </c>
      <c r="L39" s="868"/>
      <c r="M39" s="868"/>
      <c r="N39" s="868"/>
      <c r="O39" s="868"/>
      <c r="P39" s="868"/>
      <c r="Q39" s="152" t="s">
        <v>16</v>
      </c>
      <c r="R39" s="135" t="s">
        <v>13</v>
      </c>
      <c r="S39" s="863" t="str">
        <f>IF(確３面!S39="","",確３面!S39)</f>
        <v/>
      </c>
      <c r="T39" s="863"/>
      <c r="U39" s="863"/>
      <c r="V39" s="863"/>
      <c r="W39" s="863"/>
      <c r="X39" s="863"/>
      <c r="Y39" s="134" t="s">
        <v>16</v>
      </c>
      <c r="Z39" s="135" t="s">
        <v>13</v>
      </c>
      <c r="AA39" s="863" t="str">
        <f>IF(確３面!AA39="","",確３面!AA39)</f>
        <v/>
      </c>
      <c r="AB39" s="863"/>
      <c r="AC39" s="863"/>
      <c r="AD39" s="863"/>
      <c r="AE39" s="863"/>
      <c r="AF39" s="863"/>
      <c r="AG39" s="134" t="s">
        <v>19</v>
      </c>
      <c r="AH39" s="134" t="s">
        <v>568</v>
      </c>
    </row>
    <row r="40" spans="1:35" ht="13.5" customHeight="1">
      <c r="B40" s="134" t="s">
        <v>242</v>
      </c>
      <c r="I40" s="232" t="s">
        <v>161</v>
      </c>
      <c r="K40" s="863" t="str">
        <f>IF(確３面!K40="","",確３面!K40)</f>
        <v/>
      </c>
      <c r="L40" s="863"/>
      <c r="M40" s="863"/>
      <c r="N40" s="863"/>
      <c r="O40" s="863"/>
      <c r="P40" s="863"/>
      <c r="Q40" s="134" t="s">
        <v>96</v>
      </c>
      <c r="R40" s="240"/>
    </row>
    <row r="41" spans="1:35" ht="13.5" customHeight="1">
      <c r="I41" s="232" t="s">
        <v>246</v>
      </c>
      <c r="K41" s="1016" t="str">
        <f>IF(確３面!K41="","",確３面!K41)</f>
        <v/>
      </c>
      <c r="L41" s="1016"/>
      <c r="M41" s="1016"/>
      <c r="N41" s="1016"/>
      <c r="O41" s="1016"/>
      <c r="P41" s="1016"/>
      <c r="Q41" s="134" t="s">
        <v>96</v>
      </c>
      <c r="R41" s="240"/>
    </row>
    <row r="42" spans="1:35" ht="13.5" customHeight="1">
      <c r="B42" s="134" t="s">
        <v>243</v>
      </c>
      <c r="S42" s="241"/>
      <c r="T42" s="870" t="str">
        <f>IF(確３面!T42="","",確３面!T42)</f>
        <v>－</v>
      </c>
      <c r="U42" s="870" t="e">
        <f>#N/A</f>
        <v>#N/A</v>
      </c>
      <c r="V42" s="870" t="e">
        <f>#N/A</f>
        <v>#N/A</v>
      </c>
      <c r="W42" s="870" t="e">
        <f>#N/A</f>
        <v>#N/A</v>
      </c>
      <c r="X42" s="134" t="s">
        <v>568</v>
      </c>
    </row>
    <row r="43" spans="1:35" ht="13.5" customHeight="1">
      <c r="B43" s="134" t="s">
        <v>244</v>
      </c>
      <c r="T43" s="870" t="str">
        <f>IF(確３面!T43="","",確３面!T43)</f>
        <v>－</v>
      </c>
      <c r="U43" s="870" t="e">
        <f>#N/A</f>
        <v>#N/A</v>
      </c>
      <c r="V43" s="870" t="e">
        <f>#N/A</f>
        <v>#N/A</v>
      </c>
      <c r="W43" s="870" t="e">
        <f>#N/A</f>
        <v>#N/A</v>
      </c>
      <c r="X43" s="134" t="s">
        <v>568</v>
      </c>
    </row>
    <row r="44" spans="1:35" ht="13.5" customHeight="1">
      <c r="B44" s="134" t="s">
        <v>245</v>
      </c>
      <c r="J44" s="848" t="str">
        <f>IF(確３面!J44="","",確３面!J44)</f>
        <v/>
      </c>
      <c r="K44" s="848"/>
      <c r="L44" s="848"/>
      <c r="M44" s="848"/>
      <c r="N44" s="848"/>
      <c r="O44" s="848"/>
      <c r="Q44" s="852" t="str">
        <f>IF(確３面!Q44="","",確３面!Q44)</f>
        <v/>
      </c>
      <c r="R44" s="852"/>
      <c r="S44" s="852"/>
      <c r="T44" s="852"/>
      <c r="U44" s="852"/>
      <c r="V44" s="852"/>
      <c r="W44" s="852"/>
      <c r="X44" s="852"/>
      <c r="Y44" s="852"/>
      <c r="Z44" s="852"/>
      <c r="AA44" s="852"/>
      <c r="AB44" s="852"/>
      <c r="AC44" s="852"/>
      <c r="AD44" s="852"/>
      <c r="AE44" s="852"/>
      <c r="AF44" s="852"/>
      <c r="AG44" s="852"/>
      <c r="AH44" s="852"/>
      <c r="AI44" s="852"/>
    </row>
    <row r="45" spans="1:35" ht="4.0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row>
    <row r="46" spans="1:35" ht="4.05"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1:35" ht="13.5" customHeight="1">
      <c r="A47" s="134" t="s">
        <v>247</v>
      </c>
      <c r="G47" s="135" t="s">
        <v>18</v>
      </c>
      <c r="H47" s="134" t="s">
        <v>248</v>
      </c>
      <c r="J47" s="847" t="str">
        <f>IF(確３面!J47="","",確３面!J47)</f>
        <v/>
      </c>
      <c r="K47" s="847"/>
      <c r="L47" s="847"/>
      <c r="M47" s="847"/>
      <c r="N47" s="152" t="s">
        <v>16</v>
      </c>
      <c r="O47" s="852" t="str">
        <f>IF(確３面!O47="","",確３面!O47)</f>
        <v/>
      </c>
      <c r="P47" s="852"/>
      <c r="Q47" s="852"/>
      <c r="R47" s="852"/>
      <c r="S47" s="852"/>
      <c r="T47" s="852"/>
      <c r="U47" s="852"/>
      <c r="V47" s="852"/>
      <c r="W47" s="852"/>
      <c r="X47" s="852"/>
      <c r="Y47" s="852"/>
      <c r="Z47" s="852"/>
      <c r="AA47" s="852"/>
      <c r="AB47" s="852"/>
      <c r="AC47" s="852"/>
      <c r="AD47" s="852"/>
      <c r="AE47" s="852"/>
      <c r="AF47" s="852"/>
      <c r="AG47" s="852"/>
      <c r="AH47" s="852"/>
    </row>
    <row r="48" spans="1:35" ht="4.0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row>
    <row r="49" spans="1:35" ht="4.05" customHeight="1">
      <c r="A49" s="177"/>
      <c r="B49" s="177"/>
      <c r="C49" s="177"/>
      <c r="D49" s="177"/>
      <c r="E49" s="177"/>
      <c r="F49" s="177"/>
      <c r="G49" s="177"/>
      <c r="H49" s="177"/>
      <c r="I49" s="177"/>
      <c r="J49" s="177"/>
      <c r="K49" s="177"/>
      <c r="L49" s="177"/>
      <c r="M49" s="391"/>
      <c r="N49" s="177"/>
      <c r="O49" s="177"/>
      <c r="P49" s="177"/>
      <c r="Q49" s="177"/>
      <c r="R49" s="177"/>
      <c r="S49" s="177"/>
      <c r="T49" s="177"/>
      <c r="U49" s="177"/>
      <c r="V49" s="177"/>
      <c r="W49" s="177"/>
      <c r="X49" s="177"/>
      <c r="Y49" s="177"/>
      <c r="Z49" s="177"/>
      <c r="AA49" s="177"/>
      <c r="AB49" s="177"/>
      <c r="AC49" s="177"/>
      <c r="AD49" s="177"/>
      <c r="AE49" s="177"/>
      <c r="AF49" s="177"/>
      <c r="AG49" s="177"/>
      <c r="AH49" s="177"/>
      <c r="AI49" s="177"/>
    </row>
    <row r="50" spans="1:35" ht="13.5" customHeight="1">
      <c r="A50" s="867" t="s">
        <v>249</v>
      </c>
      <c r="B50" s="867"/>
      <c r="C50" s="867"/>
      <c r="D50" s="867"/>
      <c r="E50" s="867"/>
      <c r="F50" s="867"/>
      <c r="G50" s="230" t="str">
        <f>IF(確３面!G50="","",確３面!G50)</f>
        <v>□</v>
      </c>
      <c r="H50" s="867" t="s">
        <v>250</v>
      </c>
      <c r="I50" s="867"/>
      <c r="J50" s="230" t="str">
        <f>IF(確３面!J50="","",確３面!J50)</f>
        <v>□</v>
      </c>
      <c r="K50" s="867" t="s">
        <v>251</v>
      </c>
      <c r="L50" s="867"/>
      <c r="M50" s="230" t="str">
        <f>IF(確３面!M50="","",確３面!M50)</f>
        <v>□</v>
      </c>
      <c r="N50" s="867" t="s">
        <v>252</v>
      </c>
      <c r="O50" s="867"/>
      <c r="P50" s="230" t="str">
        <f>IF(確３面!P50="","",確３面!P50)</f>
        <v>□</v>
      </c>
      <c r="Q50" s="867" t="s">
        <v>279</v>
      </c>
      <c r="R50" s="867"/>
      <c r="S50" s="230" t="str">
        <f>IF(確３面!S50="","",確３面!S50)</f>
        <v>□</v>
      </c>
      <c r="T50" s="152" t="s">
        <v>253</v>
      </c>
      <c r="W50" s="230" t="str">
        <f>IF(確３面!W50="","",確３面!W50)</f>
        <v>□</v>
      </c>
      <c r="X50" s="134" t="s">
        <v>254</v>
      </c>
      <c r="AC50" s="230" t="str">
        <f>IF(確３面!AC50="","",確３面!AC50)</f>
        <v>□</v>
      </c>
      <c r="AD50" s="134" t="s">
        <v>306</v>
      </c>
    </row>
    <row r="51" spans="1:35" ht="4.0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row>
    <row r="52" spans="1:35" ht="4.05"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row>
    <row r="53" spans="1:35" ht="13.5" customHeight="1">
      <c r="A53" s="134" t="s">
        <v>154</v>
      </c>
      <c r="J53" s="135" t="s">
        <v>13</v>
      </c>
      <c r="K53" s="134" t="s">
        <v>256</v>
      </c>
      <c r="Q53" s="134" t="s">
        <v>16</v>
      </c>
      <c r="R53" s="135" t="s">
        <v>13</v>
      </c>
      <c r="S53" s="134" t="s">
        <v>257</v>
      </c>
      <c r="Y53" s="134" t="s">
        <v>16</v>
      </c>
      <c r="Z53" s="135" t="s">
        <v>13</v>
      </c>
      <c r="AA53" s="134" t="s">
        <v>259</v>
      </c>
      <c r="AG53" s="134" t="s">
        <v>16</v>
      </c>
    </row>
    <row r="54" spans="1:35" ht="13.5" customHeight="1">
      <c r="B54" s="134" t="s">
        <v>255</v>
      </c>
      <c r="J54" s="135" t="s">
        <v>13</v>
      </c>
      <c r="K54" s="863" t="str">
        <f>IF(確３面!K54="","",確３面!K54)</f>
        <v/>
      </c>
      <c r="L54" s="863"/>
      <c r="M54" s="863"/>
      <c r="N54" s="863"/>
      <c r="O54" s="863"/>
      <c r="P54" s="863"/>
      <c r="Q54" s="134" t="s">
        <v>16</v>
      </c>
      <c r="R54" s="135" t="s">
        <v>13</v>
      </c>
      <c r="S54" s="863" t="str">
        <f>IF(確３面!S54="","",確３面!S54)</f>
        <v/>
      </c>
      <c r="T54" s="863"/>
      <c r="U54" s="863"/>
      <c r="V54" s="863"/>
      <c r="W54" s="863"/>
      <c r="X54" s="863"/>
      <c r="Y54" s="134" t="s">
        <v>16</v>
      </c>
      <c r="Z54" s="135" t="s">
        <v>13</v>
      </c>
      <c r="AA54" s="858" t="str">
        <f>IF(確３面!AA54="","",確３面!AA54)</f>
        <v/>
      </c>
      <c r="AB54" s="858"/>
      <c r="AC54" s="858"/>
      <c r="AD54" s="858"/>
      <c r="AE54" s="858"/>
      <c r="AF54" s="858"/>
      <c r="AG54" s="134" t="s">
        <v>16</v>
      </c>
      <c r="AH54" s="134" t="s">
        <v>96</v>
      </c>
    </row>
    <row r="55" spans="1:35" ht="13.5" customHeight="1">
      <c r="B55" s="134" t="s">
        <v>1614</v>
      </c>
      <c r="J55" s="135"/>
      <c r="K55" s="610"/>
      <c r="L55" s="610"/>
      <c r="M55" s="610"/>
      <c r="N55" s="610"/>
      <c r="O55" s="610"/>
      <c r="P55" s="610"/>
      <c r="R55" s="135"/>
      <c r="S55" s="610"/>
      <c r="T55" s="610"/>
      <c r="U55" s="610"/>
      <c r="V55" s="610"/>
      <c r="W55" s="610"/>
      <c r="X55" s="610"/>
      <c r="Z55" s="135"/>
      <c r="AA55" s="176"/>
      <c r="AB55" s="176"/>
      <c r="AC55" s="176"/>
      <c r="AD55" s="176"/>
      <c r="AE55" s="176"/>
      <c r="AF55" s="176"/>
    </row>
    <row r="56" spans="1:35" ht="13.5" customHeight="1">
      <c r="J56" s="135" t="s">
        <v>13</v>
      </c>
      <c r="K56" s="868" t="str">
        <f>IF(確３面!K56="","",確３面!K56)</f>
        <v>－</v>
      </c>
      <c r="L56" s="868"/>
      <c r="M56" s="868"/>
      <c r="N56" s="868"/>
      <c r="O56" s="868"/>
      <c r="P56" s="868"/>
      <c r="Q56" s="134" t="s">
        <v>16</v>
      </c>
      <c r="R56" s="135" t="s">
        <v>13</v>
      </c>
      <c r="S56" s="868" t="str">
        <f>IF(確３面!S56="","",確３面!S56)</f>
        <v>－</v>
      </c>
      <c r="T56" s="868"/>
      <c r="U56" s="868"/>
      <c r="V56" s="868"/>
      <c r="W56" s="868"/>
      <c r="X56" s="868"/>
      <c r="Y56" s="134" t="s">
        <v>16</v>
      </c>
      <c r="Z56" s="135" t="s">
        <v>13</v>
      </c>
      <c r="AA56" s="868" t="str">
        <f>IF(確３面!AA56="","",確３面!AA56)</f>
        <v>－</v>
      </c>
      <c r="AB56" s="868"/>
      <c r="AC56" s="868"/>
      <c r="AD56" s="868"/>
      <c r="AE56" s="868"/>
      <c r="AF56" s="868"/>
      <c r="AG56" s="134" t="s">
        <v>16</v>
      </c>
      <c r="AH56" s="134" t="s">
        <v>96</v>
      </c>
    </row>
    <row r="57" spans="1:35" ht="13.5" customHeight="1">
      <c r="B57" s="134" t="s">
        <v>1613</v>
      </c>
      <c r="K57" s="868" t="str">
        <f>IF(確３面!K57="","",確３面!K57)</f>
        <v>　－</v>
      </c>
      <c r="L57" s="868" t="e">
        <f>IF(OR(#REF!="",L41&lt;&gt;"",Z54=""),"",ROUNDUP((Z54/#REF!)*100,2))</f>
        <v>#REF!</v>
      </c>
      <c r="M57" s="868" t="str">
        <f>IF(OR(M40="",M41&lt;&gt;"",AA54=""),"",ROUNDUP((AA54/M40)*100,2))</f>
        <v/>
      </c>
      <c r="N57" s="868" t="str">
        <f>IF(OR(L40="",N41&lt;&gt;"",AB54=""),"",ROUNDUP((AB54/L40)*100,2))</f>
        <v/>
      </c>
      <c r="O57" s="868" t="str">
        <f>IF(OR(O40="",O41&lt;&gt;"",AC54=""),"",ROUNDUP((AC54/O40)*100,2))</f>
        <v/>
      </c>
      <c r="P57" s="868" t="str">
        <f>IF(OR(P40="",P41&lt;&gt;"",AD54=""),"",ROUNDUP((AD54/P40)*100,2))</f>
        <v/>
      </c>
      <c r="Q57" s="134" t="s">
        <v>568</v>
      </c>
      <c r="U57" s="231"/>
      <c r="Y57" s="231"/>
    </row>
    <row r="58" spans="1:35" ht="4.0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row>
    <row r="59" spans="1:35" ht="4.05"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row>
    <row r="60" spans="1:35" ht="13.5" customHeight="1">
      <c r="A60" s="134" t="s">
        <v>155</v>
      </c>
      <c r="J60" s="135" t="s">
        <v>13</v>
      </c>
      <c r="K60" s="152" t="s">
        <v>256</v>
      </c>
      <c r="L60" s="152"/>
      <c r="M60" s="152"/>
      <c r="N60" s="152"/>
      <c r="O60" s="152"/>
      <c r="P60" s="152"/>
      <c r="Q60" s="134" t="s">
        <v>16</v>
      </c>
      <c r="R60" s="135" t="s">
        <v>13</v>
      </c>
      <c r="S60" s="152" t="s">
        <v>257</v>
      </c>
      <c r="T60" s="152"/>
      <c r="U60" s="152"/>
      <c r="V60" s="152"/>
      <c r="W60" s="152"/>
      <c r="X60" s="152"/>
      <c r="Y60" s="134" t="s">
        <v>16</v>
      </c>
      <c r="Z60" s="135" t="s">
        <v>13</v>
      </c>
      <c r="AA60" s="152" t="s">
        <v>259</v>
      </c>
      <c r="AB60" s="152"/>
      <c r="AC60" s="152"/>
      <c r="AD60" s="152"/>
      <c r="AE60" s="152"/>
      <c r="AF60" s="152"/>
      <c r="AG60" s="134" t="s">
        <v>16</v>
      </c>
    </row>
    <row r="61" spans="1:35" ht="13.5" customHeight="1">
      <c r="B61" s="134" t="s">
        <v>258</v>
      </c>
      <c r="J61" s="135" t="s">
        <v>13</v>
      </c>
      <c r="K61" s="863" t="str">
        <f>IF(確３面!K61="","",確３面!K61)</f>
        <v/>
      </c>
      <c r="L61" s="863"/>
      <c r="M61" s="863"/>
      <c r="N61" s="863"/>
      <c r="O61" s="863"/>
      <c r="P61" s="863"/>
      <c r="Q61" s="134" t="s">
        <v>16</v>
      </c>
      <c r="R61" s="135" t="s">
        <v>13</v>
      </c>
      <c r="S61" s="863" t="str">
        <f>IF(確３面!S61="","",確３面!S61)</f>
        <v/>
      </c>
      <c r="T61" s="863"/>
      <c r="U61" s="863"/>
      <c r="V61" s="863"/>
      <c r="W61" s="863"/>
      <c r="X61" s="863"/>
      <c r="Y61" s="134" t="s">
        <v>16</v>
      </c>
      <c r="Z61" s="135" t="s">
        <v>13</v>
      </c>
      <c r="AA61" s="858" t="str">
        <f>IF(確３面!AA61="","",確３面!AA61)</f>
        <v/>
      </c>
      <c r="AB61" s="858"/>
      <c r="AC61" s="858"/>
      <c r="AD61" s="858"/>
      <c r="AE61" s="858"/>
      <c r="AF61" s="858"/>
      <c r="AG61" s="134" t="s">
        <v>16</v>
      </c>
      <c r="AH61" s="134" t="s">
        <v>96</v>
      </c>
    </row>
    <row r="62" spans="1:35" ht="13.5" customHeight="1">
      <c r="B62" s="134" t="s">
        <v>1176</v>
      </c>
      <c r="I62" s="135"/>
      <c r="J62" s="135"/>
      <c r="K62" s="176"/>
      <c r="L62" s="176"/>
      <c r="M62" s="176"/>
      <c r="N62" s="176"/>
      <c r="O62" s="176"/>
      <c r="P62" s="176"/>
      <c r="R62" s="135"/>
      <c r="S62" s="176"/>
      <c r="T62" s="176"/>
      <c r="U62" s="176"/>
      <c r="V62" s="176"/>
      <c r="W62" s="176"/>
      <c r="X62" s="176"/>
      <c r="Z62" s="135"/>
      <c r="AA62" s="176"/>
      <c r="AB62" s="176"/>
      <c r="AC62" s="176"/>
      <c r="AD62" s="176"/>
      <c r="AE62" s="176"/>
      <c r="AF62" s="176"/>
    </row>
    <row r="63" spans="1:35" ht="13.5" customHeight="1">
      <c r="I63" s="135"/>
      <c r="J63" s="135" t="s">
        <v>13</v>
      </c>
      <c r="K63" s="863" t="str">
        <f>IF(確３面!K63="","",確３面!K63)</f>
        <v/>
      </c>
      <c r="L63" s="863"/>
      <c r="M63" s="863"/>
      <c r="N63" s="863"/>
      <c r="O63" s="863"/>
      <c r="P63" s="863"/>
      <c r="Q63" s="134" t="s">
        <v>16</v>
      </c>
      <c r="R63" s="135" t="s">
        <v>13</v>
      </c>
      <c r="S63" s="863" t="str">
        <f>IF(確３面!S63="","",確３面!S63)</f>
        <v/>
      </c>
      <c r="T63" s="863"/>
      <c r="U63" s="863"/>
      <c r="V63" s="863"/>
      <c r="W63" s="863"/>
      <c r="X63" s="863"/>
      <c r="Y63" s="134" t="s">
        <v>16</v>
      </c>
      <c r="Z63" s="135" t="s">
        <v>13</v>
      </c>
      <c r="AA63" s="858" t="str">
        <f>IF(確３面!AA63="","",確３面!AA63)</f>
        <v/>
      </c>
      <c r="AB63" s="858"/>
      <c r="AC63" s="858"/>
      <c r="AD63" s="858"/>
      <c r="AE63" s="858"/>
      <c r="AF63" s="858"/>
      <c r="AG63" s="134" t="s">
        <v>16</v>
      </c>
      <c r="AH63" s="134" t="s">
        <v>96</v>
      </c>
    </row>
    <row r="64" spans="1:35" ht="13.5" customHeight="1">
      <c r="B64" s="852" t="s">
        <v>909</v>
      </c>
      <c r="C64" s="852"/>
      <c r="D64" s="852"/>
      <c r="E64" s="852"/>
      <c r="F64" s="852"/>
      <c r="G64" s="852"/>
      <c r="H64" s="852"/>
      <c r="I64" s="852"/>
      <c r="J64" s="135" t="s">
        <v>13</v>
      </c>
      <c r="K64" s="863" t="str">
        <f>IF(確３面!K64="","",確３面!K64)</f>
        <v/>
      </c>
      <c r="L64" s="863"/>
      <c r="M64" s="863"/>
      <c r="N64" s="863"/>
      <c r="O64" s="863"/>
      <c r="P64" s="863"/>
      <c r="Q64" s="134" t="s">
        <v>16</v>
      </c>
      <c r="R64" s="135" t="s">
        <v>13</v>
      </c>
      <c r="S64" s="863" t="str">
        <f>IF(確３面!S64="","",確３面!S64)</f>
        <v/>
      </c>
      <c r="T64" s="863"/>
      <c r="U64" s="863"/>
      <c r="V64" s="863"/>
      <c r="W64" s="863"/>
      <c r="X64" s="863"/>
      <c r="Y64" s="134" t="s">
        <v>16</v>
      </c>
      <c r="Z64" s="135" t="s">
        <v>13</v>
      </c>
      <c r="AA64" s="858" t="str">
        <f>IF(確３面!AA64="","",確３面!AA64)</f>
        <v/>
      </c>
      <c r="AB64" s="858"/>
      <c r="AC64" s="858"/>
      <c r="AD64" s="858"/>
      <c r="AE64" s="858"/>
      <c r="AF64" s="858"/>
      <c r="AG64" s="134" t="s">
        <v>16</v>
      </c>
      <c r="AH64" s="134" t="s">
        <v>96</v>
      </c>
    </row>
    <row r="65" spans="1:35" ht="13.5" customHeight="1">
      <c r="B65" s="134" t="s">
        <v>1177</v>
      </c>
      <c r="I65" s="135"/>
      <c r="K65" s="176"/>
      <c r="L65" s="176"/>
      <c r="M65" s="176"/>
      <c r="N65" s="176"/>
      <c r="O65" s="176"/>
      <c r="P65" s="176"/>
      <c r="R65" s="135"/>
      <c r="S65" s="176"/>
      <c r="T65" s="176"/>
      <c r="U65" s="176"/>
      <c r="V65" s="176"/>
      <c r="W65" s="176"/>
      <c r="X65" s="176"/>
      <c r="Z65" s="135"/>
      <c r="AA65" s="176"/>
      <c r="AB65" s="176"/>
      <c r="AC65" s="176"/>
      <c r="AD65" s="176"/>
      <c r="AE65" s="176"/>
      <c r="AF65" s="176"/>
    </row>
    <row r="66" spans="1:35" ht="13.5" customHeight="1">
      <c r="C66" s="134" t="s">
        <v>162</v>
      </c>
      <c r="I66" s="135"/>
      <c r="J66" s="135" t="s">
        <v>13</v>
      </c>
      <c r="K66" s="863" t="str">
        <f>IF(確３面!K66="","",確３面!K66)</f>
        <v/>
      </c>
      <c r="L66" s="863"/>
      <c r="M66" s="863"/>
      <c r="N66" s="863"/>
      <c r="O66" s="863"/>
      <c r="P66" s="863"/>
      <c r="Q66" s="134" t="s">
        <v>16</v>
      </c>
      <c r="R66" s="135" t="s">
        <v>13</v>
      </c>
      <c r="S66" s="863" t="str">
        <f>IF(確３面!S66="","",確３面!S66)</f>
        <v/>
      </c>
      <c r="T66" s="863"/>
      <c r="U66" s="863"/>
      <c r="V66" s="863"/>
      <c r="W66" s="863"/>
      <c r="X66" s="863"/>
      <c r="Y66" s="134" t="s">
        <v>16</v>
      </c>
      <c r="Z66" s="135" t="s">
        <v>13</v>
      </c>
      <c r="AA66" s="858" t="str">
        <f>IF(確３面!AA66="","",確３面!AA66)</f>
        <v/>
      </c>
      <c r="AB66" s="858"/>
      <c r="AC66" s="858"/>
      <c r="AD66" s="858"/>
      <c r="AE66" s="858"/>
      <c r="AF66" s="858"/>
      <c r="AG66" s="134" t="s">
        <v>16</v>
      </c>
      <c r="AH66" s="134" t="s">
        <v>96</v>
      </c>
    </row>
    <row r="67" spans="1:35" ht="13.5" customHeight="1">
      <c r="B67" s="852" t="s">
        <v>1569</v>
      </c>
      <c r="C67" s="852"/>
      <c r="D67" s="852"/>
      <c r="E67" s="852"/>
      <c r="F67" s="852"/>
      <c r="G67" s="852"/>
      <c r="H67" s="852"/>
      <c r="I67" s="852"/>
      <c r="J67" s="135" t="s">
        <v>13</v>
      </c>
      <c r="K67" s="863" t="str">
        <f>IF(確３面!K67="","",確３面!K67)</f>
        <v/>
      </c>
      <c r="L67" s="863"/>
      <c r="M67" s="863"/>
      <c r="N67" s="863"/>
      <c r="O67" s="863"/>
      <c r="P67" s="863"/>
      <c r="Q67" s="134" t="s">
        <v>16</v>
      </c>
      <c r="R67" s="135" t="s">
        <v>13</v>
      </c>
      <c r="S67" s="863" t="str">
        <f>IF(確３面!S67="","",確３面!S67)</f>
        <v/>
      </c>
      <c r="T67" s="863"/>
      <c r="U67" s="863"/>
      <c r="V67" s="863"/>
      <c r="W67" s="863"/>
      <c r="X67" s="863"/>
      <c r="Y67" s="134" t="s">
        <v>16</v>
      </c>
      <c r="Z67" s="135" t="s">
        <v>13</v>
      </c>
      <c r="AA67" s="858" t="str">
        <f>IF(確３面!AA67="","",確３面!AA67)</f>
        <v/>
      </c>
      <c r="AB67" s="858"/>
      <c r="AC67" s="858"/>
      <c r="AD67" s="858"/>
      <c r="AE67" s="858"/>
      <c r="AF67" s="858"/>
      <c r="AG67" s="134" t="s">
        <v>16</v>
      </c>
      <c r="AH67" s="134" t="s">
        <v>96</v>
      </c>
    </row>
    <row r="68" spans="1:35" ht="13.5" customHeight="1">
      <c r="B68" s="852" t="s">
        <v>1570</v>
      </c>
      <c r="C68" s="852"/>
      <c r="D68" s="852"/>
      <c r="E68" s="852"/>
      <c r="F68" s="852"/>
      <c r="G68" s="852"/>
      <c r="H68" s="852"/>
      <c r="I68" s="852"/>
      <c r="J68" s="135" t="s">
        <v>13</v>
      </c>
      <c r="K68" s="863" t="str">
        <f>IF(確３面!K68="","",確３面!K68)</f>
        <v/>
      </c>
      <c r="L68" s="863"/>
      <c r="M68" s="863"/>
      <c r="N68" s="863"/>
      <c r="O68" s="863"/>
      <c r="P68" s="863"/>
      <c r="Q68" s="134" t="s">
        <v>16</v>
      </c>
      <c r="R68" s="135" t="s">
        <v>13</v>
      </c>
      <c r="S68" s="863" t="str">
        <f>IF(確３面!S68="","",確３面!S68)</f>
        <v/>
      </c>
      <c r="T68" s="863"/>
      <c r="U68" s="863"/>
      <c r="V68" s="863"/>
      <c r="W68" s="863"/>
      <c r="X68" s="863"/>
      <c r="Y68" s="134" t="s">
        <v>16</v>
      </c>
      <c r="Z68" s="135" t="s">
        <v>13</v>
      </c>
      <c r="AA68" s="858" t="str">
        <f>IF(確３面!AA68="","",確３面!AA68)</f>
        <v/>
      </c>
      <c r="AB68" s="858"/>
      <c r="AC68" s="858"/>
      <c r="AD68" s="858"/>
      <c r="AE68" s="858"/>
      <c r="AF68" s="858"/>
      <c r="AG68" s="134" t="s">
        <v>16</v>
      </c>
      <c r="AH68" s="134" t="s">
        <v>96</v>
      </c>
    </row>
    <row r="69" spans="1:35" ht="13.5" customHeight="1">
      <c r="B69" s="848" t="s">
        <v>1571</v>
      </c>
      <c r="C69" s="848"/>
      <c r="D69" s="848"/>
      <c r="E69" s="848"/>
      <c r="F69" s="848"/>
      <c r="G69" s="848"/>
      <c r="H69" s="848"/>
      <c r="I69" s="848"/>
      <c r="J69" s="135" t="s">
        <v>13</v>
      </c>
      <c r="K69" s="863" t="str">
        <f>IF(確３面!K69="","",確３面!K69)</f>
        <v/>
      </c>
      <c r="L69" s="863"/>
      <c r="M69" s="863"/>
      <c r="N69" s="863"/>
      <c r="O69" s="863"/>
      <c r="P69" s="863"/>
      <c r="Q69" s="134" t="s">
        <v>16</v>
      </c>
      <c r="R69" s="135" t="s">
        <v>13</v>
      </c>
      <c r="S69" s="863" t="str">
        <f>IF(確３面!S69="","",確３面!S69)</f>
        <v/>
      </c>
      <c r="T69" s="863"/>
      <c r="U69" s="863"/>
      <c r="V69" s="863"/>
      <c r="W69" s="863"/>
      <c r="X69" s="863"/>
      <c r="Y69" s="134" t="s">
        <v>16</v>
      </c>
      <c r="Z69" s="135" t="s">
        <v>13</v>
      </c>
      <c r="AA69" s="858" t="str">
        <f>IF(確３面!AA69="","",確３面!AA69)</f>
        <v/>
      </c>
      <c r="AB69" s="858"/>
      <c r="AC69" s="858"/>
      <c r="AD69" s="858"/>
      <c r="AE69" s="858"/>
      <c r="AF69" s="858"/>
      <c r="AG69" s="134" t="s">
        <v>16</v>
      </c>
      <c r="AH69" s="134" t="s">
        <v>96</v>
      </c>
    </row>
    <row r="70" spans="1:35" ht="13.5" customHeight="1">
      <c r="B70" s="848" t="s">
        <v>1572</v>
      </c>
      <c r="C70" s="848"/>
      <c r="D70" s="848"/>
      <c r="E70" s="848"/>
      <c r="F70" s="848"/>
      <c r="G70" s="848"/>
      <c r="H70" s="848"/>
      <c r="I70" s="848"/>
      <c r="J70" s="135" t="s">
        <v>13</v>
      </c>
      <c r="K70" s="863" t="str">
        <f>IF(確３面!K70="","",確３面!K70)</f>
        <v/>
      </c>
      <c r="L70" s="863"/>
      <c r="M70" s="863"/>
      <c r="N70" s="863"/>
      <c r="O70" s="863"/>
      <c r="P70" s="863"/>
      <c r="Q70" s="134" t="s">
        <v>16</v>
      </c>
      <c r="R70" s="135" t="s">
        <v>13</v>
      </c>
      <c r="S70" s="863" t="str">
        <f>IF(確３面!S70="","",確３面!S70)</f>
        <v/>
      </c>
      <c r="T70" s="863"/>
      <c r="U70" s="863"/>
      <c r="V70" s="863"/>
      <c r="W70" s="863"/>
      <c r="X70" s="863"/>
      <c r="Y70" s="134" t="s">
        <v>16</v>
      </c>
      <c r="Z70" s="135" t="s">
        <v>13</v>
      </c>
      <c r="AA70" s="858" t="str">
        <f>IF(確３面!AA70="","",確３面!AA70)</f>
        <v/>
      </c>
      <c r="AB70" s="858"/>
      <c r="AC70" s="858"/>
      <c r="AD70" s="858"/>
      <c r="AE70" s="858"/>
      <c r="AF70" s="858"/>
      <c r="AG70" s="134" t="s">
        <v>16</v>
      </c>
      <c r="AH70" s="134" t="s">
        <v>96</v>
      </c>
    </row>
    <row r="71" spans="1:35" ht="13.5" customHeight="1">
      <c r="B71" s="852" t="s">
        <v>1573</v>
      </c>
      <c r="C71" s="852"/>
      <c r="D71" s="852"/>
      <c r="E71" s="852"/>
      <c r="F71" s="852"/>
      <c r="G71" s="852"/>
      <c r="H71" s="852"/>
      <c r="I71" s="852"/>
      <c r="J71" s="135" t="s">
        <v>13</v>
      </c>
      <c r="K71" s="863" t="str">
        <f>IF(確３面!K71="","",確３面!K71)</f>
        <v/>
      </c>
      <c r="L71" s="863"/>
      <c r="M71" s="863"/>
      <c r="N71" s="863"/>
      <c r="O71" s="863"/>
      <c r="P71" s="863"/>
      <c r="Q71" s="134" t="s">
        <v>16</v>
      </c>
      <c r="R71" s="135" t="s">
        <v>13</v>
      </c>
      <c r="S71" s="863" t="str">
        <f>IF(確３面!S71="","",確３面!S71)</f>
        <v/>
      </c>
      <c r="T71" s="863"/>
      <c r="U71" s="863"/>
      <c r="V71" s="863"/>
      <c r="W71" s="863"/>
      <c r="X71" s="863"/>
      <c r="Y71" s="134" t="s">
        <v>16</v>
      </c>
      <c r="Z71" s="135" t="s">
        <v>13</v>
      </c>
      <c r="AA71" s="858" t="str">
        <f>IF(確３面!AA71="","",確３面!AA71)</f>
        <v/>
      </c>
      <c r="AB71" s="858"/>
      <c r="AC71" s="858"/>
      <c r="AD71" s="858"/>
      <c r="AE71" s="858"/>
      <c r="AF71" s="858"/>
      <c r="AG71" s="134" t="s">
        <v>16</v>
      </c>
      <c r="AH71" s="134" t="s">
        <v>96</v>
      </c>
    </row>
    <row r="72" spans="1:35" ht="13.5" customHeight="1">
      <c r="B72" s="848" t="s">
        <v>1574</v>
      </c>
      <c r="C72" s="848"/>
      <c r="D72" s="848"/>
      <c r="E72" s="848"/>
      <c r="F72" s="848"/>
      <c r="G72" s="848"/>
      <c r="H72" s="848"/>
      <c r="I72" s="848"/>
      <c r="J72" s="135" t="s">
        <v>13</v>
      </c>
      <c r="K72" s="863" t="str">
        <f>IF(確３面!K72="","",確３面!K72)</f>
        <v/>
      </c>
      <c r="L72" s="863"/>
      <c r="M72" s="863"/>
      <c r="N72" s="863"/>
      <c r="O72" s="863"/>
      <c r="P72" s="863"/>
      <c r="Q72" s="134" t="s">
        <v>16</v>
      </c>
      <c r="R72" s="135" t="s">
        <v>13</v>
      </c>
      <c r="S72" s="863" t="str">
        <f>IF(確３面!S72="","",確３面!S72)</f>
        <v/>
      </c>
      <c r="T72" s="863"/>
      <c r="U72" s="863"/>
      <c r="V72" s="863"/>
      <c r="W72" s="863"/>
      <c r="X72" s="863"/>
      <c r="Y72" s="134" t="s">
        <v>16</v>
      </c>
      <c r="Z72" s="135" t="s">
        <v>13</v>
      </c>
      <c r="AA72" s="858" t="str">
        <f>IF(確３面!AA72="","",確３面!AA72)</f>
        <v/>
      </c>
      <c r="AB72" s="858"/>
      <c r="AC72" s="858"/>
      <c r="AD72" s="858"/>
      <c r="AE72" s="858"/>
      <c r="AF72" s="858"/>
      <c r="AG72" s="134" t="s">
        <v>16</v>
      </c>
      <c r="AH72" s="134" t="s">
        <v>96</v>
      </c>
    </row>
    <row r="73" spans="1:35" ht="13.5" customHeight="1">
      <c r="B73" s="852" t="s">
        <v>1575</v>
      </c>
      <c r="C73" s="852"/>
      <c r="D73" s="852"/>
      <c r="E73" s="852"/>
      <c r="F73" s="852"/>
      <c r="G73" s="852"/>
      <c r="H73" s="852"/>
      <c r="I73" s="852"/>
      <c r="J73" s="135" t="s">
        <v>13</v>
      </c>
      <c r="K73" s="863" t="str">
        <f>IF(確３面!K73="","",確３面!K73)</f>
        <v/>
      </c>
      <c r="L73" s="863"/>
      <c r="M73" s="863"/>
      <c r="N73" s="863"/>
      <c r="O73" s="863"/>
      <c r="P73" s="863"/>
      <c r="Q73" s="134" t="s">
        <v>16</v>
      </c>
      <c r="R73" s="135" t="s">
        <v>13</v>
      </c>
      <c r="S73" s="863" t="str">
        <f>IF(確３面!S73="","",確３面!S73)</f>
        <v/>
      </c>
      <c r="T73" s="863"/>
      <c r="U73" s="863"/>
      <c r="V73" s="863"/>
      <c r="W73" s="863"/>
      <c r="X73" s="863"/>
      <c r="Y73" s="134" t="s">
        <v>16</v>
      </c>
      <c r="Z73" s="135" t="s">
        <v>13</v>
      </c>
      <c r="AA73" s="858" t="str">
        <f>IF(確３面!AA73="","",確３面!AA73)</f>
        <v/>
      </c>
      <c r="AB73" s="858"/>
      <c r="AC73" s="858"/>
      <c r="AD73" s="858"/>
      <c r="AE73" s="858"/>
      <c r="AF73" s="858"/>
      <c r="AG73" s="134" t="s">
        <v>16</v>
      </c>
      <c r="AH73" s="134" t="s">
        <v>96</v>
      </c>
    </row>
    <row r="74" spans="1:35" ht="13.5" customHeight="1">
      <c r="B74" s="852" t="s">
        <v>1576</v>
      </c>
      <c r="C74" s="852"/>
      <c r="D74" s="852"/>
      <c r="E74" s="852"/>
      <c r="F74" s="852"/>
      <c r="G74" s="852"/>
      <c r="H74" s="852"/>
      <c r="I74" s="852"/>
      <c r="J74" s="135" t="s">
        <v>13</v>
      </c>
      <c r="K74" s="863" t="str">
        <f>IF(確３面!K74="","",確３面!K74)</f>
        <v/>
      </c>
      <c r="L74" s="863"/>
      <c r="M74" s="863"/>
      <c r="N74" s="863"/>
      <c r="O74" s="863"/>
      <c r="P74" s="863"/>
      <c r="Q74" s="134" t="s">
        <v>16</v>
      </c>
      <c r="R74" s="135" t="s">
        <v>13</v>
      </c>
      <c r="S74" s="863" t="str">
        <f>IF(確３面!S74="","",確３面!S74)</f>
        <v/>
      </c>
      <c r="T74" s="863"/>
      <c r="U74" s="863"/>
      <c r="V74" s="863"/>
      <c r="W74" s="863"/>
      <c r="X74" s="863"/>
      <c r="Y74" s="134" t="s">
        <v>16</v>
      </c>
      <c r="Z74" s="135" t="s">
        <v>13</v>
      </c>
      <c r="AA74" s="858" t="str">
        <f>IF(確３面!AA74="","",確３面!AA74)</f>
        <v/>
      </c>
      <c r="AB74" s="858"/>
      <c r="AC74" s="858"/>
      <c r="AD74" s="858"/>
      <c r="AE74" s="858"/>
      <c r="AF74" s="858"/>
      <c r="AG74" s="134" t="s">
        <v>16</v>
      </c>
      <c r="AH74" s="134" t="s">
        <v>96</v>
      </c>
    </row>
    <row r="75" spans="1:35" ht="13.5" customHeight="1">
      <c r="B75" s="848" t="s">
        <v>1577</v>
      </c>
      <c r="C75" s="848"/>
      <c r="D75" s="848"/>
      <c r="E75" s="848"/>
      <c r="F75" s="848"/>
      <c r="G75" s="848"/>
      <c r="H75" s="848"/>
      <c r="I75" s="848"/>
      <c r="J75" s="135" t="s">
        <v>13</v>
      </c>
      <c r="K75" s="863" t="str">
        <f>IF(確３面!K75="","",確３面!K75)</f>
        <v/>
      </c>
      <c r="L75" s="863"/>
      <c r="M75" s="863"/>
      <c r="N75" s="863"/>
      <c r="O75" s="863"/>
      <c r="P75" s="863"/>
      <c r="Q75" s="134" t="s">
        <v>16</v>
      </c>
      <c r="R75" s="135" t="s">
        <v>13</v>
      </c>
      <c r="S75" s="863" t="str">
        <f>IF(確３面!S75="","",確３面!S75)</f>
        <v/>
      </c>
      <c r="T75" s="863"/>
      <c r="U75" s="863"/>
      <c r="V75" s="863"/>
      <c r="W75" s="863"/>
      <c r="X75" s="863"/>
      <c r="Y75" s="134" t="s">
        <v>16</v>
      </c>
      <c r="Z75" s="135" t="s">
        <v>13</v>
      </c>
      <c r="AA75" s="858" t="str">
        <f>IF(確３面!AA75="","",確３面!AA75)</f>
        <v/>
      </c>
      <c r="AB75" s="858"/>
      <c r="AC75" s="858"/>
      <c r="AD75" s="858"/>
      <c r="AE75" s="858"/>
      <c r="AF75" s="858"/>
      <c r="AG75" s="134" t="s">
        <v>16</v>
      </c>
      <c r="AH75" s="134" t="s">
        <v>96</v>
      </c>
    </row>
    <row r="76" spans="1:35" ht="13.5" customHeight="1">
      <c r="B76" s="848" t="s">
        <v>1578</v>
      </c>
      <c r="C76" s="848"/>
      <c r="D76" s="848"/>
      <c r="E76" s="848"/>
      <c r="F76" s="848"/>
      <c r="G76" s="848"/>
      <c r="H76" s="848"/>
      <c r="I76" s="848"/>
      <c r="J76" s="135" t="s">
        <v>13</v>
      </c>
      <c r="K76" s="863" t="str">
        <f>IF(確３面!K76="","",確３面!K76)</f>
        <v/>
      </c>
      <c r="L76" s="863"/>
      <c r="M76" s="863"/>
      <c r="N76" s="863"/>
      <c r="O76" s="863"/>
      <c r="P76" s="863"/>
      <c r="Q76" s="134" t="s">
        <v>16</v>
      </c>
      <c r="R76" s="135" t="s">
        <v>13</v>
      </c>
      <c r="S76" s="863" t="str">
        <f>IF(確３面!S76="","",確３面!S76)</f>
        <v/>
      </c>
      <c r="T76" s="863"/>
      <c r="U76" s="863"/>
      <c r="V76" s="863"/>
      <c r="W76" s="863"/>
      <c r="X76" s="863"/>
      <c r="Y76" s="134" t="s">
        <v>16</v>
      </c>
      <c r="Z76" s="135" t="s">
        <v>13</v>
      </c>
      <c r="AA76" s="858" t="str">
        <f>IF(確３面!AA76="","",確３面!AA76)</f>
        <v/>
      </c>
      <c r="AB76" s="858"/>
      <c r="AC76" s="858"/>
      <c r="AD76" s="858"/>
      <c r="AE76" s="858"/>
      <c r="AF76" s="858"/>
      <c r="AG76" s="134" t="s">
        <v>16</v>
      </c>
      <c r="AH76" s="134" t="s">
        <v>96</v>
      </c>
    </row>
    <row r="77" spans="1:35" ht="13.5" customHeight="1">
      <c r="B77" s="848" t="s">
        <v>1579</v>
      </c>
      <c r="C77" s="848"/>
      <c r="D77" s="848"/>
      <c r="E77" s="848"/>
      <c r="F77" s="848"/>
      <c r="G77" s="848"/>
      <c r="H77" s="848"/>
      <c r="I77" s="848"/>
      <c r="J77" s="135"/>
      <c r="K77" s="868" t="str">
        <f>IF(確３面!K77="","",確３面!K77)</f>
        <v>　－</v>
      </c>
      <c r="L77" s="868"/>
      <c r="M77" s="868"/>
      <c r="N77" s="868"/>
      <c r="O77" s="868"/>
      <c r="P77" s="868"/>
      <c r="Q77" s="134" t="s">
        <v>96</v>
      </c>
      <c r="S77" s="271"/>
      <c r="T77" s="135"/>
      <c r="U77" s="242"/>
      <c r="W77" s="135"/>
      <c r="X77" s="135"/>
      <c r="Z77" s="135"/>
      <c r="AA77" s="135"/>
      <c r="AB77" s="135"/>
      <c r="AC77" s="135"/>
      <c r="AD77" s="135"/>
      <c r="AE77" s="135"/>
      <c r="AF77" s="135"/>
    </row>
    <row r="78" spans="1:35" ht="13.5" customHeight="1">
      <c r="B78" s="848" t="s">
        <v>1580</v>
      </c>
      <c r="C78" s="848"/>
      <c r="D78" s="848"/>
      <c r="E78" s="848"/>
      <c r="F78" s="848"/>
      <c r="G78" s="848"/>
      <c r="H78" s="848"/>
      <c r="I78" s="848"/>
      <c r="K78" s="868" t="str">
        <f>IF(確３面!K78="","",確３面!K78)</f>
        <v>　－</v>
      </c>
      <c r="L78" s="868"/>
      <c r="M78" s="868"/>
      <c r="N78" s="868"/>
      <c r="O78" s="868"/>
      <c r="P78" s="868"/>
      <c r="Q78" s="134" t="s">
        <v>568</v>
      </c>
      <c r="U78" s="242"/>
      <c r="Y78" s="231"/>
    </row>
    <row r="79" spans="1:35" ht="4.0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row>
    <row r="80" spans="1:35" ht="4.05" customHeight="1" thickBot="1"/>
    <row r="81" spans="1:37" ht="14.25" customHeight="1" thickTop="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352"/>
      <c r="AK81" s="352"/>
    </row>
    <row r="82" spans="1:37" ht="4.0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row>
    <row r="83" spans="1:37" ht="13.5" customHeight="1">
      <c r="A83" s="134" t="s">
        <v>156</v>
      </c>
    </row>
    <row r="84" spans="1:37" ht="13.5" customHeight="1">
      <c r="B84" s="134" t="s">
        <v>260</v>
      </c>
      <c r="N84" s="1014" t="str">
        <f>IF(確３面!N84="","",確３面!N84)</f>
        <v/>
      </c>
      <c r="O84" s="1014"/>
      <c r="P84" s="1014"/>
      <c r="Q84" s="243"/>
      <c r="R84" s="243"/>
    </row>
    <row r="85" spans="1:37" ht="13.5" customHeight="1">
      <c r="B85" s="134" t="s">
        <v>261</v>
      </c>
      <c r="N85" s="1014" t="str">
        <f>IF(確３面!N85="","",確３面!N85)</f>
        <v/>
      </c>
      <c r="O85" s="1014"/>
      <c r="P85" s="1014"/>
      <c r="Q85" s="243"/>
      <c r="R85" s="243"/>
    </row>
    <row r="86" spans="1:37" ht="4.0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row>
    <row r="87" spans="1:37" ht="4.0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row>
    <row r="88" spans="1:37" ht="13.5" customHeight="1">
      <c r="A88" s="134" t="s">
        <v>157</v>
      </c>
      <c r="J88" s="135" t="s">
        <v>13</v>
      </c>
      <c r="K88" s="134" t="s">
        <v>571</v>
      </c>
      <c r="Q88" s="152" t="s">
        <v>16</v>
      </c>
      <c r="R88" s="135" t="s">
        <v>13</v>
      </c>
      <c r="S88" s="152" t="s">
        <v>572</v>
      </c>
      <c r="T88" s="135"/>
      <c r="U88" s="135"/>
      <c r="V88" s="135"/>
      <c r="W88" s="135"/>
      <c r="X88" s="135"/>
      <c r="Y88" s="134" t="s">
        <v>16</v>
      </c>
    </row>
    <row r="89" spans="1:37" ht="13.5" customHeight="1">
      <c r="B89" s="134" t="s">
        <v>262</v>
      </c>
      <c r="J89" s="135" t="s">
        <v>13</v>
      </c>
      <c r="K89" s="1015" t="str">
        <f>IF(確３面!K89="","",確３面!K89)</f>
        <v/>
      </c>
      <c r="L89" s="1015"/>
      <c r="M89" s="1015"/>
      <c r="N89" s="1015"/>
      <c r="O89" s="1015"/>
      <c r="P89" s="1015"/>
      <c r="Q89" s="244" t="s">
        <v>16</v>
      </c>
      <c r="R89" s="245" t="s">
        <v>13</v>
      </c>
      <c r="S89" s="1015" t="str">
        <f>IF(確３面!S89="","",確３面!S89)</f>
        <v/>
      </c>
      <c r="T89" s="1015"/>
      <c r="U89" s="1015"/>
      <c r="V89" s="1015"/>
      <c r="W89" s="1015"/>
      <c r="X89" s="1015"/>
      <c r="Y89" s="134" t="s">
        <v>16</v>
      </c>
      <c r="Z89" s="230" t="s">
        <v>160</v>
      </c>
    </row>
    <row r="90" spans="1:37" ht="13.5" customHeight="1">
      <c r="B90" s="134" t="s">
        <v>263</v>
      </c>
      <c r="H90" s="134" t="s">
        <v>264</v>
      </c>
      <c r="J90" s="135" t="s">
        <v>13</v>
      </c>
      <c r="K90" s="1013" t="str">
        <f>IF(確３面!K90="","",確３面!K90)</f>
        <v/>
      </c>
      <c r="L90" s="1013"/>
      <c r="M90" s="1013"/>
      <c r="N90" s="1013"/>
      <c r="O90" s="1013"/>
      <c r="P90" s="1013"/>
      <c r="Q90" s="134" t="s">
        <v>16</v>
      </c>
      <c r="R90" s="135" t="s">
        <v>13</v>
      </c>
      <c r="S90" s="1013" t="str">
        <f>IF(確３面!S90="","",確３面!S90)</f>
        <v/>
      </c>
      <c r="T90" s="1013"/>
      <c r="U90" s="1013"/>
      <c r="V90" s="1013"/>
      <c r="W90" s="1013"/>
      <c r="X90" s="1013"/>
      <c r="Y90" s="134" t="s">
        <v>16</v>
      </c>
      <c r="Z90" s="230" t="s">
        <v>317</v>
      </c>
    </row>
    <row r="91" spans="1:37" ht="13.5" customHeight="1">
      <c r="H91" s="134" t="s">
        <v>265</v>
      </c>
      <c r="J91" s="135" t="s">
        <v>13</v>
      </c>
      <c r="K91" s="1013" t="str">
        <f>IF(確３面!K91="","",確３面!K91)</f>
        <v/>
      </c>
      <c r="L91" s="1013"/>
      <c r="M91" s="1013"/>
      <c r="N91" s="1013"/>
      <c r="O91" s="1013"/>
      <c r="P91" s="1013"/>
      <c r="Q91" s="134" t="s">
        <v>16</v>
      </c>
      <c r="R91" s="135" t="s">
        <v>13</v>
      </c>
      <c r="S91" s="1013" t="str">
        <f>IF(確３面!S91="","",確３面!S91)</f>
        <v/>
      </c>
      <c r="T91" s="1013"/>
      <c r="U91" s="1013"/>
      <c r="V91" s="1013"/>
      <c r="W91" s="1013"/>
      <c r="X91" s="1013"/>
      <c r="Y91" s="134" t="s">
        <v>16</v>
      </c>
      <c r="Z91" s="230" t="s">
        <v>317</v>
      </c>
    </row>
    <row r="92" spans="1:37" ht="13.5" customHeight="1">
      <c r="B92" s="134" t="s">
        <v>266</v>
      </c>
      <c r="J92" s="847" t="str">
        <f>IF(確３面!J92="","",確３面!J92)</f>
        <v/>
      </c>
      <c r="K92" s="847"/>
      <c r="L92" s="847"/>
      <c r="M92" s="847"/>
      <c r="N92" s="847"/>
      <c r="O92" s="847"/>
      <c r="P92" s="847"/>
      <c r="Q92" s="847"/>
      <c r="R92" s="847"/>
      <c r="T92" s="848" t="str">
        <f>IF(確３面!T92="","",確３面!T92)</f>
        <v/>
      </c>
      <c r="U92" s="848"/>
      <c r="V92" s="848"/>
      <c r="W92" s="848"/>
      <c r="X92" s="848"/>
      <c r="Y92" s="848"/>
      <c r="Z92" s="848"/>
      <c r="AA92" s="848"/>
      <c r="AB92" s="848"/>
      <c r="AC92" s="848"/>
      <c r="AD92" s="848"/>
      <c r="AE92" s="848"/>
    </row>
    <row r="93" spans="1:37" ht="13.5" customHeight="1">
      <c r="B93" s="134" t="s">
        <v>308</v>
      </c>
      <c r="W93" s="230" t="str">
        <f>IF(確３面!W93="","",確３面!W93)</f>
        <v>□</v>
      </c>
      <c r="X93" s="134" t="s">
        <v>287</v>
      </c>
      <c r="Z93" s="230" t="str">
        <f>IF(確３面!Z93="","",確３面!Z93)</f>
        <v>□</v>
      </c>
      <c r="AA93" s="134" t="s">
        <v>288</v>
      </c>
    </row>
    <row r="94" spans="1:37" ht="13.5" customHeight="1">
      <c r="B94" s="134" t="s">
        <v>309</v>
      </c>
    </row>
    <row r="95" spans="1:37" ht="13.5" customHeight="1">
      <c r="H95" s="230" t="str">
        <f>IF(確３面!H95="","",確３面!H95)</f>
        <v>□</v>
      </c>
      <c r="I95" s="134" t="s">
        <v>310</v>
      </c>
      <c r="Q95" s="230" t="str">
        <f>IF(確３面!Q95="","",確３面!Q95)</f>
        <v>□</v>
      </c>
      <c r="R95" s="134" t="s">
        <v>311</v>
      </c>
      <c r="Z95" s="230" t="str">
        <f>IF(確３面!Z95="","",確３面!Z95)</f>
        <v>□</v>
      </c>
      <c r="AA95" s="134" t="s">
        <v>312</v>
      </c>
    </row>
    <row r="96" spans="1:37" ht="4.0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row>
    <row r="97" spans="1:35" ht="4.0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row>
    <row r="98" spans="1:35" ht="13.5" customHeight="1">
      <c r="A98" s="134" t="s">
        <v>267</v>
      </c>
    </row>
    <row r="99" spans="1:35" ht="6" customHeight="1"/>
    <row r="100" spans="1:35" ht="13.5" customHeight="1">
      <c r="E100" s="848" t="str">
        <f>IF(確３面!E100="","",確３面!E100)</f>
        <v/>
      </c>
      <c r="F100" s="848"/>
      <c r="G100" s="848"/>
      <c r="H100" s="848"/>
      <c r="I100" s="848"/>
      <c r="J100" s="848"/>
      <c r="K100" s="848"/>
      <c r="L100" s="848"/>
      <c r="M100" s="848"/>
      <c r="N100" s="848"/>
      <c r="O100" s="848"/>
      <c r="P100" s="848"/>
      <c r="Q100" s="848"/>
      <c r="R100" s="848"/>
      <c r="S100" s="848"/>
      <c r="T100" s="848"/>
      <c r="U100" s="848"/>
      <c r="V100" s="848"/>
      <c r="W100" s="848"/>
      <c r="X100" s="848"/>
      <c r="Y100" s="848"/>
      <c r="Z100" s="848"/>
      <c r="AA100" s="848"/>
      <c r="AB100" s="848"/>
      <c r="AC100" s="848"/>
      <c r="AD100" s="848"/>
      <c r="AE100" s="848"/>
      <c r="AF100" s="848"/>
      <c r="AG100" s="848"/>
      <c r="AH100" s="848"/>
      <c r="AI100" s="848"/>
    </row>
    <row r="101" spans="1:35" ht="13.5" customHeight="1">
      <c r="E101" s="848" t="str">
        <f>IF(確３面!E101="","",確３面!E101)</f>
        <v/>
      </c>
      <c r="F101" s="848"/>
      <c r="G101" s="848"/>
      <c r="H101" s="848"/>
      <c r="I101" s="848"/>
      <c r="J101" s="848"/>
      <c r="K101" s="848"/>
      <c r="L101" s="848"/>
      <c r="M101" s="848"/>
      <c r="N101" s="848"/>
      <c r="O101" s="848"/>
      <c r="P101" s="848"/>
      <c r="Q101" s="848"/>
      <c r="R101" s="848"/>
      <c r="S101" s="848"/>
      <c r="T101" s="848"/>
      <c r="U101" s="848"/>
      <c r="V101" s="848"/>
      <c r="W101" s="848"/>
      <c r="X101" s="848"/>
      <c r="Y101" s="848"/>
      <c r="Z101" s="848"/>
      <c r="AA101" s="848"/>
      <c r="AB101" s="848"/>
      <c r="AC101" s="848"/>
      <c r="AD101" s="848"/>
      <c r="AE101" s="848"/>
      <c r="AF101" s="848"/>
      <c r="AG101" s="848"/>
      <c r="AH101" s="848"/>
      <c r="AI101" s="848"/>
    </row>
    <row r="102" spans="1:35" ht="13.5" customHeight="1">
      <c r="E102" s="848" t="str">
        <f>IF(確３面!E102="","",確３面!E102)</f>
        <v/>
      </c>
      <c r="F102" s="848"/>
      <c r="G102" s="848"/>
      <c r="H102" s="848"/>
      <c r="I102" s="848"/>
      <c r="J102" s="848"/>
      <c r="K102" s="848"/>
      <c r="L102" s="848"/>
      <c r="M102" s="848"/>
      <c r="N102" s="848"/>
      <c r="O102" s="848"/>
      <c r="P102" s="848"/>
      <c r="Q102" s="848"/>
      <c r="R102" s="848"/>
      <c r="S102" s="848"/>
      <c r="T102" s="848"/>
      <c r="U102" s="848"/>
      <c r="V102" s="848"/>
      <c r="W102" s="848"/>
      <c r="X102" s="848"/>
      <c r="Y102" s="848"/>
      <c r="Z102" s="848"/>
      <c r="AA102" s="848"/>
      <c r="AB102" s="848"/>
      <c r="AC102" s="848"/>
      <c r="AD102" s="848"/>
      <c r="AE102" s="848"/>
      <c r="AF102" s="848"/>
      <c r="AG102" s="848"/>
      <c r="AH102" s="848"/>
      <c r="AI102" s="848"/>
    </row>
    <row r="103" spans="1:35" ht="13.5" customHeight="1">
      <c r="E103" s="848" t="str">
        <f>IF(確３面!E103="","",確３面!E103)</f>
        <v/>
      </c>
      <c r="F103" s="848"/>
      <c r="G103" s="848"/>
      <c r="H103" s="848"/>
      <c r="I103" s="848"/>
      <c r="J103" s="848"/>
      <c r="K103" s="848"/>
      <c r="L103" s="848"/>
      <c r="M103" s="848"/>
      <c r="N103" s="848"/>
      <c r="O103" s="848"/>
      <c r="P103" s="848"/>
      <c r="Q103" s="848"/>
      <c r="R103" s="848"/>
      <c r="S103" s="848"/>
      <c r="T103" s="848"/>
      <c r="U103" s="848"/>
      <c r="V103" s="848"/>
      <c r="W103" s="848"/>
      <c r="X103" s="848"/>
      <c r="Y103" s="848"/>
      <c r="Z103" s="848"/>
      <c r="AA103" s="848"/>
      <c r="AB103" s="848"/>
      <c r="AC103" s="848"/>
      <c r="AD103" s="848"/>
      <c r="AE103" s="848"/>
      <c r="AF103" s="848"/>
      <c r="AG103" s="848"/>
      <c r="AH103" s="848"/>
      <c r="AI103" s="848"/>
    </row>
    <row r="104" spans="1:35" ht="13.5" customHeight="1">
      <c r="E104" s="848" t="str">
        <f>IF(確３面!E104="","",確３面!E104)</f>
        <v/>
      </c>
      <c r="F104" s="848"/>
      <c r="G104" s="848"/>
      <c r="H104" s="848"/>
      <c r="I104" s="848"/>
      <c r="J104" s="848"/>
      <c r="K104" s="848"/>
      <c r="L104" s="848"/>
      <c r="M104" s="848"/>
      <c r="N104" s="848"/>
      <c r="O104" s="848"/>
      <c r="P104" s="848"/>
      <c r="Q104" s="848"/>
      <c r="R104" s="848"/>
      <c r="S104" s="848"/>
      <c r="T104" s="848"/>
      <c r="U104" s="848"/>
      <c r="V104" s="848"/>
      <c r="W104" s="848"/>
      <c r="X104" s="848"/>
      <c r="Y104" s="848"/>
      <c r="Z104" s="848"/>
      <c r="AA104" s="848"/>
      <c r="AB104" s="848"/>
      <c r="AC104" s="848"/>
      <c r="AD104" s="848"/>
      <c r="AE104" s="848"/>
      <c r="AF104" s="848"/>
      <c r="AG104" s="848"/>
      <c r="AH104" s="848"/>
      <c r="AI104" s="848"/>
    </row>
    <row r="105" spans="1:35" ht="13.5" customHeight="1">
      <c r="E105" s="848" t="str">
        <f>IF(確３面!E105="","",確３面!E105)</f>
        <v/>
      </c>
      <c r="F105" s="848"/>
      <c r="G105" s="848"/>
      <c r="H105" s="848"/>
      <c r="I105" s="848"/>
      <c r="J105" s="848"/>
      <c r="K105" s="848"/>
      <c r="L105" s="848"/>
      <c r="M105" s="848"/>
      <c r="N105" s="848"/>
      <c r="O105" s="848"/>
      <c r="P105" s="848"/>
      <c r="Q105" s="848"/>
      <c r="R105" s="848"/>
      <c r="S105" s="848"/>
      <c r="T105" s="848"/>
      <c r="U105" s="848"/>
      <c r="V105" s="848"/>
      <c r="W105" s="848"/>
      <c r="X105" s="848"/>
      <c r="Y105" s="848"/>
      <c r="Z105" s="848"/>
      <c r="AA105" s="848"/>
      <c r="AB105" s="848"/>
      <c r="AC105" s="848"/>
      <c r="AD105" s="848"/>
      <c r="AE105" s="848"/>
      <c r="AF105" s="848"/>
      <c r="AG105" s="848"/>
      <c r="AH105" s="848"/>
      <c r="AI105" s="848"/>
    </row>
    <row r="106" spans="1:35" ht="13.5" customHeight="1">
      <c r="E106" s="848" t="str">
        <f>IF(確３面!E106="","",確３面!E106)</f>
        <v/>
      </c>
      <c r="F106" s="848"/>
      <c r="G106" s="848"/>
      <c r="H106" s="848"/>
      <c r="I106" s="848"/>
      <c r="J106" s="848"/>
      <c r="K106" s="848"/>
      <c r="L106" s="848"/>
      <c r="M106" s="848"/>
      <c r="N106" s="848"/>
      <c r="O106" s="848"/>
      <c r="P106" s="848"/>
      <c r="Q106" s="848"/>
      <c r="R106" s="848"/>
      <c r="S106" s="848"/>
      <c r="T106" s="848"/>
      <c r="U106" s="848"/>
      <c r="V106" s="848"/>
      <c r="W106" s="848"/>
      <c r="X106" s="848"/>
      <c r="Y106" s="848"/>
      <c r="Z106" s="848"/>
      <c r="AA106" s="848"/>
      <c r="AB106" s="848"/>
      <c r="AC106" s="848"/>
      <c r="AD106" s="848"/>
      <c r="AE106" s="848"/>
      <c r="AF106" s="848"/>
      <c r="AG106" s="848"/>
      <c r="AH106" s="848"/>
      <c r="AI106" s="848"/>
    </row>
    <row r="107" spans="1:35" ht="4.0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row>
    <row r="108" spans="1:35" ht="4.0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row>
    <row r="109" spans="1:35" ht="13.5" customHeight="1">
      <c r="A109" s="134" t="s">
        <v>268</v>
      </c>
      <c r="K109" s="134" t="str">
        <f>確３面!K109</f>
        <v>令和</v>
      </c>
      <c r="M109" s="282" t="str">
        <f>IF(確３面!M109="","",確３面!M109)</f>
        <v/>
      </c>
      <c r="N109" s="134" t="s">
        <v>269</v>
      </c>
      <c r="O109" s="282" t="str">
        <f>IF(確３面!O109="","",確３面!O109)</f>
        <v/>
      </c>
      <c r="P109" s="134" t="s">
        <v>172</v>
      </c>
      <c r="Q109" s="282" t="str">
        <f>IF(確３面!Q109="","",確３面!Q109)</f>
        <v/>
      </c>
      <c r="R109" s="134" t="s">
        <v>271</v>
      </c>
    </row>
    <row r="110" spans="1:35" ht="4.05" customHeight="1">
      <c r="A110" s="137"/>
      <c r="B110" s="137"/>
      <c r="C110" s="137"/>
      <c r="D110" s="137"/>
      <c r="E110" s="137"/>
      <c r="F110" s="137"/>
      <c r="G110" s="137"/>
      <c r="H110" s="137"/>
      <c r="I110" s="137"/>
      <c r="J110" s="137"/>
      <c r="K110" s="137"/>
      <c r="L110" s="137"/>
      <c r="M110" s="541"/>
      <c r="N110" s="137"/>
      <c r="O110" s="541"/>
      <c r="P110" s="137"/>
      <c r="Q110" s="541"/>
      <c r="R110" s="137"/>
      <c r="S110" s="137"/>
      <c r="T110" s="137"/>
      <c r="U110" s="137"/>
      <c r="V110" s="137"/>
      <c r="W110" s="137"/>
      <c r="X110" s="137"/>
      <c r="Y110" s="137"/>
      <c r="Z110" s="137"/>
      <c r="AA110" s="137"/>
      <c r="AB110" s="137"/>
      <c r="AC110" s="137"/>
      <c r="AD110" s="137"/>
      <c r="AE110" s="137"/>
      <c r="AF110" s="137"/>
      <c r="AG110" s="137"/>
      <c r="AH110" s="137"/>
      <c r="AI110" s="137"/>
    </row>
    <row r="111" spans="1:35" ht="4.05" customHeight="1">
      <c r="A111" s="177"/>
      <c r="B111" s="177"/>
      <c r="C111" s="177"/>
      <c r="D111" s="177"/>
      <c r="E111" s="177"/>
      <c r="F111" s="177"/>
      <c r="G111" s="177"/>
      <c r="H111" s="177"/>
      <c r="I111" s="177"/>
      <c r="J111" s="177"/>
      <c r="K111" s="177"/>
      <c r="L111" s="177"/>
      <c r="M111" s="542"/>
      <c r="N111" s="177"/>
      <c r="O111" s="542"/>
      <c r="P111" s="177"/>
      <c r="Q111" s="542"/>
      <c r="R111" s="177"/>
      <c r="S111" s="177"/>
      <c r="T111" s="177"/>
      <c r="U111" s="177"/>
      <c r="V111" s="177"/>
      <c r="W111" s="177"/>
      <c r="X111" s="177"/>
      <c r="Y111" s="177"/>
      <c r="Z111" s="177"/>
      <c r="AA111" s="177"/>
      <c r="AB111" s="177"/>
      <c r="AC111" s="177"/>
      <c r="AD111" s="177"/>
      <c r="AE111" s="177"/>
      <c r="AF111" s="177"/>
      <c r="AG111" s="177"/>
      <c r="AH111" s="177"/>
      <c r="AI111" s="177"/>
    </row>
    <row r="112" spans="1:35" ht="13.5" customHeight="1">
      <c r="A112" s="134" t="s">
        <v>272</v>
      </c>
      <c r="K112" s="134" t="str">
        <f>確３面!K112</f>
        <v>令和</v>
      </c>
      <c r="M112" s="282" t="str">
        <f>IF(確３面!M112="","",確３面!M112)</f>
        <v/>
      </c>
      <c r="N112" s="134" t="s">
        <v>269</v>
      </c>
      <c r="O112" s="282" t="str">
        <f>IF(確３面!O112="","",確３面!O112)</f>
        <v/>
      </c>
      <c r="P112" s="134" t="s">
        <v>173</v>
      </c>
      <c r="Q112" s="282" t="str">
        <f>IF(確３面!Q112="","",確３面!Q112)</f>
        <v/>
      </c>
      <c r="R112" s="134" t="s">
        <v>271</v>
      </c>
    </row>
    <row r="113" spans="1:35" ht="4.0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row>
    <row r="114" spans="1:35" ht="4.0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row>
    <row r="115" spans="1:35" ht="13.5" customHeight="1">
      <c r="A115" s="134" t="s">
        <v>7</v>
      </c>
      <c r="S115" s="134" t="s">
        <v>129</v>
      </c>
      <c r="T115" s="152"/>
      <c r="U115" s="230"/>
      <c r="V115" s="230"/>
      <c r="W115" s="230"/>
    </row>
    <row r="116" spans="1:35" ht="13.5" customHeight="1">
      <c r="D116" s="135" t="s">
        <v>13</v>
      </c>
      <c r="E116" s="134" t="s">
        <v>221</v>
      </c>
      <c r="F116" s="230" t="str">
        <f>IF(確３面!F116="","",確３面!F116)</f>
        <v/>
      </c>
      <c r="G116" s="134" t="s">
        <v>98</v>
      </c>
      <c r="H116" s="152" t="s">
        <v>16</v>
      </c>
      <c r="I116" s="134" t="str">
        <f>確３面!I116</f>
        <v>令和</v>
      </c>
      <c r="K116" s="282" t="str">
        <f>IF(確３面!K116="","",確３面!K116)</f>
        <v/>
      </c>
      <c r="L116" s="134" t="s">
        <v>269</v>
      </c>
      <c r="M116" s="282" t="str">
        <f>IF(確３面!M116="","",確３面!M116)</f>
        <v/>
      </c>
      <c r="N116" s="134" t="s">
        <v>173</v>
      </c>
      <c r="O116" s="282" t="str">
        <f>IF(確３面!O116="","",確３面!O116)</f>
        <v/>
      </c>
      <c r="P116" s="134" t="s">
        <v>271</v>
      </c>
      <c r="Q116" s="230" t="s">
        <v>13</v>
      </c>
      <c r="R116" s="852" t="str">
        <f>IF(確３面!R116="","",確３面!R116)</f>
        <v/>
      </c>
      <c r="S116" s="852"/>
      <c r="T116" s="852"/>
      <c r="U116" s="852"/>
      <c r="V116" s="852"/>
      <c r="W116" s="852"/>
      <c r="X116" s="852"/>
      <c r="Y116" s="852"/>
      <c r="Z116" s="852"/>
      <c r="AA116" s="852"/>
      <c r="AB116" s="852"/>
      <c r="AC116" s="852"/>
      <c r="AD116" s="852"/>
      <c r="AE116" s="852"/>
      <c r="AF116" s="852"/>
      <c r="AG116" s="852"/>
      <c r="AH116" s="852"/>
      <c r="AI116" s="230" t="s">
        <v>16</v>
      </c>
    </row>
    <row r="117" spans="1:35" ht="13.5" customHeight="1">
      <c r="D117" s="135" t="s">
        <v>13</v>
      </c>
      <c r="E117" s="134" t="s">
        <v>221</v>
      </c>
      <c r="F117" s="230" t="str">
        <f>IF(確３面!F117="","",確３面!F117)</f>
        <v/>
      </c>
      <c r="G117" s="134" t="s">
        <v>98</v>
      </c>
      <c r="H117" s="152" t="s">
        <v>16</v>
      </c>
      <c r="I117" s="134" t="str">
        <f>確３面!I117</f>
        <v>令和</v>
      </c>
      <c r="K117" s="282" t="str">
        <f>IF(確３面!K117="","",確３面!K117)</f>
        <v/>
      </c>
      <c r="L117" s="134" t="s">
        <v>269</v>
      </c>
      <c r="M117" s="282" t="str">
        <f>IF(確３面!M117="","",確３面!M117)</f>
        <v/>
      </c>
      <c r="N117" s="134" t="s">
        <v>173</v>
      </c>
      <c r="O117" s="282" t="str">
        <f>IF(確３面!O117="","",確３面!O117)</f>
        <v/>
      </c>
      <c r="P117" s="134" t="s">
        <v>271</v>
      </c>
      <c r="Q117" s="230" t="s">
        <v>13</v>
      </c>
      <c r="R117" s="852" t="str">
        <f>IF(確３面!R117="","",確３面!R117)</f>
        <v/>
      </c>
      <c r="S117" s="852"/>
      <c r="T117" s="852"/>
      <c r="U117" s="852"/>
      <c r="V117" s="852"/>
      <c r="W117" s="852"/>
      <c r="X117" s="852"/>
      <c r="Y117" s="852"/>
      <c r="Z117" s="852"/>
      <c r="AA117" s="852"/>
      <c r="AB117" s="852"/>
      <c r="AC117" s="852"/>
      <c r="AD117" s="852"/>
      <c r="AE117" s="852"/>
      <c r="AF117" s="852"/>
      <c r="AG117" s="852"/>
      <c r="AH117" s="852"/>
      <c r="AI117" s="230" t="s">
        <v>16</v>
      </c>
    </row>
    <row r="118" spans="1:35" ht="13.5" customHeight="1">
      <c r="D118" s="135" t="s">
        <v>13</v>
      </c>
      <c r="E118" s="134" t="s">
        <v>221</v>
      </c>
      <c r="F118" s="230" t="str">
        <f>IF(確３面!F118="","",確３面!F118)</f>
        <v/>
      </c>
      <c r="G118" s="134" t="s">
        <v>98</v>
      </c>
      <c r="H118" s="152" t="s">
        <v>16</v>
      </c>
      <c r="I118" s="134" t="str">
        <f>確３面!I118</f>
        <v>令和</v>
      </c>
      <c r="K118" s="282" t="str">
        <f>IF(確３面!K118="","",確３面!K118)</f>
        <v/>
      </c>
      <c r="L118" s="134" t="s">
        <v>269</v>
      </c>
      <c r="M118" s="282" t="str">
        <f>IF(確３面!M118="","",確３面!M118)</f>
        <v/>
      </c>
      <c r="N118" s="134" t="s">
        <v>173</v>
      </c>
      <c r="O118" s="282" t="str">
        <f>IF(確３面!O118="","",確３面!O118)</f>
        <v/>
      </c>
      <c r="P118" s="134" t="s">
        <v>271</v>
      </c>
      <c r="Q118" s="230" t="s">
        <v>13</v>
      </c>
      <c r="R118" s="852" t="str">
        <f>IF(確３面!R118="","",確３面!R118)</f>
        <v/>
      </c>
      <c r="S118" s="852"/>
      <c r="T118" s="852"/>
      <c r="U118" s="852"/>
      <c r="V118" s="852"/>
      <c r="W118" s="852"/>
      <c r="X118" s="852"/>
      <c r="Y118" s="852"/>
      <c r="Z118" s="852"/>
      <c r="AA118" s="852"/>
      <c r="AB118" s="852"/>
      <c r="AC118" s="852"/>
      <c r="AD118" s="852"/>
      <c r="AE118" s="852"/>
      <c r="AF118" s="852"/>
      <c r="AG118" s="852"/>
      <c r="AH118" s="852"/>
      <c r="AI118" s="230" t="s">
        <v>16</v>
      </c>
    </row>
    <row r="119" spans="1:35" ht="4.0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row>
    <row r="120" spans="1:35" ht="4.0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row>
    <row r="121" spans="1:35" ht="13.5" customHeight="1">
      <c r="A121" s="134" t="s">
        <v>1422</v>
      </c>
    </row>
    <row r="122" spans="1:35" ht="5.4" customHeight="1"/>
    <row r="123" spans="1:35" ht="13.5" customHeight="1">
      <c r="E123" s="230" t="str">
        <f>確３面!AB144</f>
        <v>□</v>
      </c>
      <c r="F123" s="134" t="s">
        <v>1443</v>
      </c>
      <c r="H123" s="230" t="str">
        <f>確３面!AE144</f>
        <v>■</v>
      </c>
      <c r="I123" s="134" t="s">
        <v>1444</v>
      </c>
    </row>
    <row r="124" spans="1:35" ht="4.0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row>
    <row r="125" spans="1:35" ht="4.0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row>
    <row r="126" spans="1:35" ht="13.5" customHeight="1">
      <c r="A126" s="134" t="s">
        <v>1423</v>
      </c>
    </row>
    <row r="127" spans="1:35" ht="6.45" customHeight="1"/>
    <row r="128" spans="1:35" ht="13.5" customHeight="1">
      <c r="E128" s="230" t="str">
        <f>確３面!AB145</f>
        <v>□</v>
      </c>
      <c r="F128" s="134" t="s">
        <v>287</v>
      </c>
      <c r="H128" s="230" t="str">
        <f>確３面!AE145</f>
        <v>■</v>
      </c>
      <c r="I128" s="134" t="s">
        <v>288</v>
      </c>
    </row>
    <row r="129" spans="1:69" ht="4.05" customHeight="1"/>
    <row r="130" spans="1:69" ht="4.05" customHeight="1">
      <c r="A130" s="539"/>
      <c r="B130" s="539"/>
      <c r="C130" s="539"/>
      <c r="D130" s="539"/>
      <c r="E130" s="539"/>
      <c r="F130" s="539"/>
      <c r="G130" s="539"/>
      <c r="H130" s="539"/>
      <c r="I130" s="539"/>
      <c r="J130" s="539"/>
      <c r="K130" s="539"/>
      <c r="L130" s="539"/>
      <c r="M130" s="539"/>
      <c r="N130" s="539"/>
      <c r="O130" s="539"/>
      <c r="P130" s="539"/>
      <c r="Q130" s="539"/>
      <c r="R130" s="539"/>
      <c r="S130" s="539"/>
      <c r="T130" s="539"/>
      <c r="U130" s="539"/>
      <c r="V130" s="539"/>
      <c r="W130" s="539"/>
      <c r="X130" s="539"/>
      <c r="Y130" s="539"/>
      <c r="Z130" s="539"/>
      <c r="AA130" s="539"/>
      <c r="AB130" s="539"/>
      <c r="AC130" s="539"/>
      <c r="AD130" s="539"/>
      <c r="AE130" s="539"/>
      <c r="AF130" s="539"/>
      <c r="AG130" s="539"/>
      <c r="AH130" s="539"/>
      <c r="AI130" s="539"/>
    </row>
    <row r="131" spans="1:69" ht="13.5" customHeight="1">
      <c r="A131" s="134" t="s">
        <v>1424</v>
      </c>
    </row>
    <row r="132" spans="1:69" ht="6.45" customHeight="1"/>
    <row r="133" spans="1:69" ht="13.5" customHeight="1">
      <c r="E133" s="848" t="str">
        <f>IF(確３面!E123="","",確３面!E123)</f>
        <v/>
      </c>
      <c r="F133" s="848"/>
      <c r="G133" s="848"/>
      <c r="H133" s="848"/>
      <c r="I133" s="848"/>
      <c r="J133" s="848"/>
      <c r="K133" s="848"/>
      <c r="L133" s="848"/>
      <c r="M133" s="848"/>
      <c r="N133" s="848"/>
      <c r="O133" s="848"/>
      <c r="P133" s="848"/>
      <c r="Q133" s="848"/>
      <c r="R133" s="848"/>
      <c r="S133" s="848"/>
      <c r="T133" s="848"/>
      <c r="U133" s="848"/>
      <c r="V133" s="848"/>
      <c r="W133" s="848"/>
      <c r="X133" s="848"/>
      <c r="Y133" s="848"/>
      <c r="Z133" s="848"/>
      <c r="AA133" s="848"/>
      <c r="AB133" s="848"/>
      <c r="AC133" s="848"/>
      <c r="AD133" s="848"/>
      <c r="AE133" s="848"/>
      <c r="AF133" s="848"/>
      <c r="AG133" s="848"/>
      <c r="AH133" s="848"/>
      <c r="AI133" s="848"/>
    </row>
    <row r="134" spans="1:69" ht="13.5" customHeight="1">
      <c r="E134" s="848" t="str">
        <f>IF(確３面!E124="","",確３面!E124)</f>
        <v/>
      </c>
      <c r="F134" s="848"/>
      <c r="G134" s="848"/>
      <c r="H134" s="848"/>
      <c r="I134" s="848"/>
      <c r="J134" s="848"/>
      <c r="K134" s="848"/>
      <c r="L134" s="848"/>
      <c r="M134" s="848"/>
      <c r="N134" s="848"/>
      <c r="O134" s="848"/>
      <c r="P134" s="848"/>
      <c r="Q134" s="848"/>
      <c r="R134" s="848"/>
      <c r="S134" s="848"/>
      <c r="T134" s="848"/>
      <c r="U134" s="848"/>
      <c r="V134" s="848"/>
      <c r="W134" s="848"/>
      <c r="X134" s="848"/>
      <c r="Y134" s="848"/>
      <c r="Z134" s="848"/>
      <c r="AA134" s="848"/>
      <c r="AB134" s="848"/>
      <c r="AC134" s="848"/>
      <c r="AD134" s="848"/>
      <c r="AE134" s="848"/>
      <c r="AF134" s="848"/>
      <c r="AG134" s="848"/>
      <c r="AH134" s="848"/>
      <c r="AI134" s="848"/>
    </row>
    <row r="135" spans="1:69" ht="13.5" customHeight="1">
      <c r="E135" s="848" t="str">
        <f>IF(確３面!E125="","",確３面!E125)</f>
        <v/>
      </c>
      <c r="F135" s="848"/>
      <c r="G135" s="848"/>
      <c r="H135" s="848"/>
      <c r="I135" s="848"/>
      <c r="J135" s="848"/>
      <c r="K135" s="848"/>
      <c r="L135" s="848"/>
      <c r="M135" s="848"/>
      <c r="N135" s="848"/>
      <c r="O135" s="848"/>
      <c r="P135" s="848"/>
      <c r="Q135" s="848"/>
      <c r="R135" s="848"/>
      <c r="S135" s="848"/>
      <c r="T135" s="848"/>
      <c r="U135" s="848"/>
      <c r="V135" s="848"/>
      <c r="W135" s="848"/>
      <c r="X135" s="848"/>
      <c r="Y135" s="848"/>
      <c r="Z135" s="848"/>
      <c r="AA135" s="848"/>
      <c r="AB135" s="848"/>
      <c r="AC135" s="848"/>
      <c r="AD135" s="848"/>
      <c r="AE135" s="848"/>
      <c r="AF135" s="848"/>
      <c r="AG135" s="848"/>
      <c r="AH135" s="848"/>
      <c r="AI135" s="848"/>
    </row>
    <row r="136" spans="1:69" ht="13.5" customHeight="1">
      <c r="E136" s="848" t="str">
        <f>IF(確３面!E126="","",確３面!E126)</f>
        <v/>
      </c>
      <c r="F136" s="848"/>
      <c r="G136" s="848"/>
      <c r="H136" s="848"/>
      <c r="I136" s="848"/>
      <c r="J136" s="848"/>
      <c r="K136" s="848"/>
      <c r="L136" s="848"/>
      <c r="M136" s="848"/>
      <c r="N136" s="848"/>
      <c r="O136" s="848"/>
      <c r="P136" s="848"/>
      <c r="Q136" s="848"/>
      <c r="R136" s="848"/>
      <c r="S136" s="848"/>
      <c r="T136" s="848"/>
      <c r="U136" s="848"/>
      <c r="V136" s="848"/>
      <c r="W136" s="848"/>
      <c r="X136" s="848"/>
      <c r="Y136" s="848"/>
      <c r="Z136" s="848"/>
      <c r="AA136" s="848"/>
      <c r="AB136" s="848"/>
      <c r="AC136" s="848"/>
      <c r="AD136" s="848"/>
      <c r="AE136" s="848"/>
      <c r="AF136" s="848"/>
      <c r="AG136" s="848"/>
      <c r="AH136" s="848"/>
      <c r="AI136" s="848"/>
    </row>
    <row r="137" spans="1:69" ht="13.5" customHeight="1">
      <c r="E137" s="848" t="str">
        <f>IF(確３面!E127="","",確３面!E127)</f>
        <v/>
      </c>
      <c r="F137" s="848"/>
      <c r="G137" s="848"/>
      <c r="H137" s="848"/>
      <c r="I137" s="848"/>
      <c r="J137" s="848"/>
      <c r="K137" s="848"/>
      <c r="L137" s="848"/>
      <c r="M137" s="848"/>
      <c r="N137" s="848"/>
      <c r="O137" s="848"/>
      <c r="P137" s="848"/>
      <c r="Q137" s="848"/>
      <c r="R137" s="848"/>
      <c r="S137" s="848"/>
      <c r="T137" s="848"/>
      <c r="U137" s="848"/>
      <c r="V137" s="848"/>
      <c r="W137" s="848"/>
      <c r="X137" s="848"/>
      <c r="Y137" s="848"/>
      <c r="Z137" s="848"/>
      <c r="AA137" s="848"/>
      <c r="AB137" s="848"/>
      <c r="AC137" s="848"/>
      <c r="AD137" s="848"/>
      <c r="AE137" s="848"/>
      <c r="AF137" s="848"/>
      <c r="AG137" s="848"/>
      <c r="AH137" s="848"/>
      <c r="AI137" s="848"/>
    </row>
    <row r="138" spans="1:69" ht="13.5" customHeight="1">
      <c r="E138" s="848" t="str">
        <f>IF(確３面!E128="","",確３面!E128)</f>
        <v/>
      </c>
      <c r="F138" s="848"/>
      <c r="G138" s="848"/>
      <c r="H138" s="848"/>
      <c r="I138" s="848"/>
      <c r="J138" s="848"/>
      <c r="K138" s="848"/>
      <c r="L138" s="848"/>
      <c r="M138" s="848"/>
      <c r="N138" s="848"/>
      <c r="O138" s="848"/>
      <c r="P138" s="848"/>
      <c r="Q138" s="848"/>
      <c r="R138" s="848"/>
      <c r="S138" s="848"/>
      <c r="T138" s="848"/>
      <c r="U138" s="848"/>
      <c r="V138" s="848"/>
      <c r="W138" s="848"/>
      <c r="X138" s="848"/>
      <c r="Y138" s="848"/>
      <c r="Z138" s="848"/>
      <c r="AA138" s="848"/>
      <c r="AB138" s="848"/>
      <c r="AC138" s="848"/>
      <c r="AD138" s="848"/>
      <c r="AE138" s="848"/>
      <c r="AF138" s="848"/>
      <c r="AG138" s="848"/>
      <c r="AH138" s="848"/>
      <c r="AI138" s="848"/>
      <c r="BO138" s="275"/>
      <c r="BP138" s="389"/>
      <c r="BQ138" s="249"/>
    </row>
    <row r="139" spans="1:69" ht="13.5" customHeight="1">
      <c r="E139" s="848" t="str">
        <f>IF(確３面!E129="","",確３面!E129)</f>
        <v/>
      </c>
      <c r="F139" s="848"/>
      <c r="G139" s="848"/>
      <c r="H139" s="848"/>
      <c r="I139" s="848"/>
      <c r="J139" s="848"/>
      <c r="K139" s="848"/>
      <c r="L139" s="848"/>
      <c r="M139" s="848"/>
      <c r="N139" s="848"/>
      <c r="O139" s="848"/>
      <c r="P139" s="848"/>
      <c r="Q139" s="848"/>
      <c r="R139" s="848"/>
      <c r="S139" s="848"/>
      <c r="T139" s="848"/>
      <c r="U139" s="848"/>
      <c r="V139" s="848"/>
      <c r="W139" s="848"/>
      <c r="X139" s="848"/>
      <c r="Y139" s="848"/>
      <c r="Z139" s="848"/>
      <c r="AA139" s="848"/>
      <c r="AB139" s="848"/>
      <c r="AC139" s="848"/>
      <c r="AD139" s="848"/>
      <c r="AE139" s="848"/>
      <c r="AF139" s="848"/>
      <c r="AG139" s="848"/>
      <c r="AH139" s="848"/>
      <c r="AI139" s="848"/>
      <c r="AJ139" s="118"/>
      <c r="BO139" s="275"/>
      <c r="BP139" s="389"/>
      <c r="BQ139" s="249"/>
    </row>
    <row r="140" spans="1:69" ht="13.5" customHeight="1">
      <c r="E140" s="848" t="str">
        <f>IF(確３面!E130="","",確３面!E130)</f>
        <v/>
      </c>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118"/>
      <c r="BO140" s="275"/>
      <c r="BP140" s="389"/>
      <c r="BQ140" s="249"/>
    </row>
    <row r="141" spans="1:69" ht="13.5" customHeight="1">
      <c r="E141" s="848" t="str">
        <f>IF(確３面!E131="","",確３面!E131)</f>
        <v/>
      </c>
      <c r="F141" s="848"/>
      <c r="G141" s="848"/>
      <c r="H141" s="848"/>
      <c r="I141" s="848"/>
      <c r="J141" s="848"/>
      <c r="K141" s="848"/>
      <c r="L141" s="848"/>
      <c r="M141" s="848"/>
      <c r="N141" s="848"/>
      <c r="O141" s="848"/>
      <c r="P141" s="848"/>
      <c r="Q141" s="848"/>
      <c r="R141" s="848"/>
      <c r="S141" s="848"/>
      <c r="T141" s="848"/>
      <c r="U141" s="848"/>
      <c r="V141" s="848"/>
      <c r="W141" s="848"/>
      <c r="X141" s="848"/>
      <c r="Y141" s="848"/>
      <c r="Z141" s="848"/>
      <c r="AA141" s="848"/>
      <c r="AB141" s="848"/>
      <c r="AC141" s="848"/>
      <c r="AD141" s="848"/>
      <c r="AE141" s="848"/>
      <c r="AF141" s="848"/>
      <c r="AG141" s="848"/>
      <c r="AH141" s="848"/>
      <c r="AI141" s="848"/>
      <c r="AJ141" s="118"/>
      <c r="BO141" s="275"/>
      <c r="BP141" s="389"/>
      <c r="BQ141" s="249"/>
    </row>
    <row r="142" spans="1:69" ht="13.5" customHeight="1">
      <c r="E142" s="848" t="str">
        <f>IF(確３面!E132="","",確３面!E132)</f>
        <v/>
      </c>
      <c r="F142" s="848"/>
      <c r="G142" s="848"/>
      <c r="H142" s="848"/>
      <c r="I142" s="848"/>
      <c r="J142" s="848"/>
      <c r="K142" s="848"/>
      <c r="L142" s="848"/>
      <c r="M142" s="848"/>
      <c r="N142" s="848"/>
      <c r="O142" s="848"/>
      <c r="P142" s="848"/>
      <c r="Q142" s="848"/>
      <c r="R142" s="848"/>
      <c r="S142" s="848"/>
      <c r="T142" s="848"/>
      <c r="U142" s="848"/>
      <c r="V142" s="848"/>
      <c r="W142" s="848"/>
      <c r="X142" s="848"/>
      <c r="Y142" s="848"/>
      <c r="Z142" s="848"/>
      <c r="AA142" s="848"/>
      <c r="AB142" s="848"/>
      <c r="AC142" s="848"/>
      <c r="AD142" s="848"/>
      <c r="AE142" s="848"/>
      <c r="AF142" s="848"/>
      <c r="AG142" s="848"/>
      <c r="AH142" s="848"/>
      <c r="AI142" s="848"/>
      <c r="AJ142" s="118"/>
      <c r="BO142" s="275"/>
      <c r="BP142" s="389"/>
      <c r="BQ142" s="249"/>
    </row>
    <row r="143" spans="1:69" ht="4.05" customHeight="1">
      <c r="A143" s="137"/>
      <c r="B143" s="137"/>
      <c r="C143" s="137"/>
      <c r="D143" s="137"/>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row>
    <row r="144" spans="1:69" ht="4.05" customHeight="1"/>
    <row r="145" spans="1:38" ht="13.5" customHeight="1">
      <c r="A145" s="134" t="s">
        <v>1427</v>
      </c>
      <c r="Y145" s="134" t="str">
        <f>IF(確４面!AY61="■","住宅用火災警報器設置あり","")</f>
        <v/>
      </c>
    </row>
    <row r="146" spans="1:38" ht="6" customHeight="1"/>
    <row r="147" spans="1:38" ht="13.5" customHeight="1">
      <c r="E147" s="848" t="str">
        <f>IF(確３面!E136="","",確３面!E136)</f>
        <v/>
      </c>
      <c r="F147" s="848"/>
      <c r="G147" s="848"/>
      <c r="H147" s="848"/>
      <c r="I147" s="848"/>
      <c r="J147" s="848"/>
      <c r="K147" s="848"/>
      <c r="L147" s="848"/>
      <c r="M147" s="848"/>
      <c r="N147" s="848"/>
      <c r="O147" s="848"/>
      <c r="P147" s="848"/>
      <c r="Q147" s="848"/>
      <c r="R147" s="848"/>
      <c r="S147" s="848"/>
      <c r="T147" s="848"/>
      <c r="U147" s="848"/>
      <c r="V147" s="848"/>
      <c r="W147" s="848"/>
      <c r="X147" s="848"/>
      <c r="Y147" s="848"/>
      <c r="Z147" s="848"/>
      <c r="AA147" s="848"/>
      <c r="AB147" s="848"/>
      <c r="AC147" s="848"/>
      <c r="AD147" s="848"/>
      <c r="AE147" s="848"/>
      <c r="AF147" s="848"/>
      <c r="AG147" s="848"/>
      <c r="AH147" s="848"/>
      <c r="AI147" s="848"/>
    </row>
    <row r="148" spans="1:38" ht="13.5" customHeight="1">
      <c r="E148" s="848" t="str">
        <f>IF(確３面!E137="","",確３面!E137)</f>
        <v/>
      </c>
      <c r="F148" s="848"/>
      <c r="G148" s="848"/>
      <c r="H148" s="848"/>
      <c r="I148" s="848"/>
      <c r="J148" s="848"/>
      <c r="K148" s="848"/>
      <c r="L148" s="848"/>
      <c r="M148" s="848"/>
      <c r="N148" s="848"/>
      <c r="O148" s="848"/>
      <c r="P148" s="848"/>
      <c r="Q148" s="848"/>
      <c r="R148" s="848"/>
      <c r="S148" s="848"/>
      <c r="T148" s="848"/>
      <c r="U148" s="848"/>
      <c r="V148" s="848"/>
      <c r="W148" s="848"/>
      <c r="X148" s="848"/>
      <c r="Y148" s="848"/>
      <c r="Z148" s="848"/>
      <c r="AA148" s="848"/>
      <c r="AB148" s="848"/>
      <c r="AC148" s="848"/>
      <c r="AD148" s="848"/>
      <c r="AE148" s="848"/>
      <c r="AF148" s="848"/>
      <c r="AG148" s="848"/>
      <c r="AH148" s="848"/>
      <c r="AI148" s="848"/>
    </row>
    <row r="149" spans="1:38" ht="13.5" customHeight="1">
      <c r="E149" s="848" t="str">
        <f>IF(確３面!E138="","",確３面!E138)</f>
        <v/>
      </c>
      <c r="F149" s="848"/>
      <c r="G149" s="848"/>
      <c r="H149" s="848"/>
      <c r="I149" s="848"/>
      <c r="J149" s="848"/>
      <c r="K149" s="848"/>
      <c r="L149" s="848"/>
      <c r="M149" s="848"/>
      <c r="N149" s="848"/>
      <c r="O149" s="848"/>
      <c r="P149" s="848"/>
      <c r="Q149" s="848"/>
      <c r="R149" s="848"/>
      <c r="S149" s="848"/>
      <c r="T149" s="848"/>
      <c r="U149" s="848"/>
      <c r="V149" s="848"/>
      <c r="W149" s="848"/>
      <c r="X149" s="848"/>
      <c r="Y149" s="848"/>
      <c r="Z149" s="848"/>
      <c r="AA149" s="848"/>
      <c r="AB149" s="848"/>
      <c r="AC149" s="848"/>
      <c r="AD149" s="848"/>
      <c r="AE149" s="848"/>
      <c r="AF149" s="848"/>
      <c r="AG149" s="848"/>
      <c r="AH149" s="848"/>
      <c r="AI149" s="848"/>
    </row>
    <row r="150" spans="1:38" ht="13.5" customHeight="1">
      <c r="E150" s="848" t="str">
        <f>IF(確３面!E139="","",確３面!E139)</f>
        <v/>
      </c>
      <c r="F150" s="848"/>
      <c r="G150" s="848"/>
      <c r="H150" s="848"/>
      <c r="I150" s="848"/>
      <c r="J150" s="848"/>
      <c r="K150" s="848"/>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row>
    <row r="151" spans="1:38">
      <c r="E151" s="848" t="str">
        <f>IF(確３面!E140="","",確３面!E140)</f>
        <v/>
      </c>
      <c r="F151" s="848"/>
      <c r="G151" s="848"/>
      <c r="H151" s="848"/>
      <c r="I151" s="848"/>
      <c r="J151" s="848"/>
      <c r="K151" s="848"/>
      <c r="L151" s="848"/>
      <c r="M151" s="848"/>
      <c r="N151" s="848"/>
      <c r="O151" s="848"/>
      <c r="P151" s="848"/>
      <c r="Q151" s="848"/>
      <c r="R151" s="848"/>
      <c r="S151" s="848"/>
      <c r="T151" s="848"/>
      <c r="U151" s="848"/>
      <c r="V151" s="848"/>
      <c r="W151" s="848"/>
      <c r="X151" s="848"/>
      <c r="Y151" s="848"/>
      <c r="Z151" s="848"/>
      <c r="AA151" s="848"/>
      <c r="AB151" s="848"/>
      <c r="AC151" s="848"/>
      <c r="AD151" s="848"/>
      <c r="AE151" s="848"/>
      <c r="AF151" s="848"/>
      <c r="AG151" s="848"/>
      <c r="AH151" s="848"/>
      <c r="AI151" s="848"/>
    </row>
    <row r="152" spans="1:38">
      <c r="E152" s="848" t="str">
        <f>IF(確３面!E141="","",確３面!E141)</f>
        <v/>
      </c>
      <c r="F152" s="848"/>
      <c r="G152" s="848"/>
      <c r="H152" s="848"/>
      <c r="I152" s="848"/>
      <c r="J152" s="848"/>
      <c r="K152" s="848"/>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row>
    <row r="153" spans="1:38" ht="6.9" customHeight="1" thickBot="1">
      <c r="AJ153" s="354"/>
      <c r="AK153" s="354"/>
      <c r="AL153" s="354"/>
    </row>
    <row r="154" spans="1:38" ht="13.8" thickTop="1"/>
  </sheetData>
  <sheetProtection algorithmName="SHA-512" hashValue="vIyxrTLaFYqNr30+TFEI6xmiKziEsn5TsWqPHYtUykIFVStJhhaa3CaDu2+2sLccoE4ohepJXd3e6LZcWZN1gA==" saltValue="uMyLqUNMgJXw5kUSt4Dhqg==" spinCount="100000" sheet="1"/>
  <mergeCells count="139">
    <mergeCell ref="A1:AI2"/>
    <mergeCell ref="H6:AI8"/>
    <mergeCell ref="H11:AI11"/>
    <mergeCell ref="D23:J23"/>
    <mergeCell ref="O23:X23"/>
    <mergeCell ref="B73:I73"/>
    <mergeCell ref="K73:P73"/>
    <mergeCell ref="S73:X73"/>
    <mergeCell ref="AA73:AF73"/>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I44"/>
    <mergeCell ref="J47:M47"/>
    <mergeCell ref="O47:AH47"/>
    <mergeCell ref="A50:F50"/>
    <mergeCell ref="H50:I50"/>
    <mergeCell ref="K50:L50"/>
    <mergeCell ref="N50:O50"/>
    <mergeCell ref="Q50:R50"/>
    <mergeCell ref="K54:P54"/>
    <mergeCell ref="S54:X54"/>
    <mergeCell ref="AA54:AF54"/>
    <mergeCell ref="K57:P57"/>
    <mergeCell ref="K61:P61"/>
    <mergeCell ref="S61:X61"/>
    <mergeCell ref="AA61:AF61"/>
    <mergeCell ref="K63:P63"/>
    <mergeCell ref="S63:X63"/>
    <mergeCell ref="AA63:AF63"/>
    <mergeCell ref="K56:P56"/>
    <mergeCell ref="S56:X56"/>
    <mergeCell ref="AA56:AF56"/>
    <mergeCell ref="B64:I64"/>
    <mergeCell ref="K64:P64"/>
    <mergeCell ref="S64:X64"/>
    <mergeCell ref="AA64:AF64"/>
    <mergeCell ref="K66:P66"/>
    <mergeCell ref="S66:X66"/>
    <mergeCell ref="AA66:AF66"/>
    <mergeCell ref="B68:I68"/>
    <mergeCell ref="K68:P68"/>
    <mergeCell ref="S68:X68"/>
    <mergeCell ref="AA68:AF68"/>
    <mergeCell ref="N84:P84"/>
    <mergeCell ref="N85:P85"/>
    <mergeCell ref="K89:P89"/>
    <mergeCell ref="S89:X89"/>
    <mergeCell ref="K76:P76"/>
    <mergeCell ref="S76:X76"/>
    <mergeCell ref="AA76:AF76"/>
    <mergeCell ref="K70:P70"/>
    <mergeCell ref="S70:X70"/>
    <mergeCell ref="AA70:AF70"/>
    <mergeCell ref="K71:P71"/>
    <mergeCell ref="S71:X71"/>
    <mergeCell ref="AA71:AF71"/>
    <mergeCell ref="K72:P72"/>
    <mergeCell ref="S72:X72"/>
    <mergeCell ref="AA72:AF72"/>
    <mergeCell ref="R117:AH117"/>
    <mergeCell ref="R118:AH118"/>
    <mergeCell ref="K90:P90"/>
    <mergeCell ref="S90:X90"/>
    <mergeCell ref="K91:P91"/>
    <mergeCell ref="S91:X91"/>
    <mergeCell ref="E100:AI100"/>
    <mergeCell ref="E101:AI101"/>
    <mergeCell ref="E102:AI102"/>
    <mergeCell ref="J92:R92"/>
    <mergeCell ref="T92:AE92"/>
    <mergeCell ref="O24:X24"/>
    <mergeCell ref="D24:M24"/>
    <mergeCell ref="Z23:AI23"/>
    <mergeCell ref="E147:AI147"/>
    <mergeCell ref="E148:AI148"/>
    <mergeCell ref="E149:AI149"/>
    <mergeCell ref="E150:AI150"/>
    <mergeCell ref="E151:AI151"/>
    <mergeCell ref="E152:AI152"/>
    <mergeCell ref="E139:AI139"/>
    <mergeCell ref="E140:AI140"/>
    <mergeCell ref="E141:AI141"/>
    <mergeCell ref="E142:AI142"/>
    <mergeCell ref="E135:AI135"/>
    <mergeCell ref="E136:AI136"/>
    <mergeCell ref="E134:AI134"/>
    <mergeCell ref="E137:AI137"/>
    <mergeCell ref="E133:AI133"/>
    <mergeCell ref="E138:AI138"/>
    <mergeCell ref="E103:AI103"/>
    <mergeCell ref="E104:AI104"/>
    <mergeCell ref="E105:AI105"/>
    <mergeCell ref="E106:AI106"/>
    <mergeCell ref="R116:AH116"/>
    <mergeCell ref="B77:I77"/>
    <mergeCell ref="B78:I78"/>
    <mergeCell ref="K67:P67"/>
    <mergeCell ref="S67:X67"/>
    <mergeCell ref="AA67:AF67"/>
    <mergeCell ref="K74:P74"/>
    <mergeCell ref="S74:X74"/>
    <mergeCell ref="AA74:AF74"/>
    <mergeCell ref="K75:P75"/>
    <mergeCell ref="S75:X75"/>
    <mergeCell ref="AA75:AF75"/>
    <mergeCell ref="K77:P77"/>
    <mergeCell ref="K78:P78"/>
    <mergeCell ref="B71:I71"/>
    <mergeCell ref="B70:I70"/>
    <mergeCell ref="B72:I72"/>
    <mergeCell ref="K69:P69"/>
    <mergeCell ref="S69:X69"/>
    <mergeCell ref="AA69:AF69"/>
    <mergeCell ref="B67:I67"/>
    <mergeCell ref="B69:I69"/>
    <mergeCell ref="B74:I74"/>
    <mergeCell ref="B75:I75"/>
    <mergeCell ref="B76:I76"/>
  </mergeCells>
  <phoneticPr fontId="2"/>
  <dataValidations count="3">
    <dataValidation errorStyle="warning" imeMode="off" allowBlank="1" showInputMessage="1" showErrorMessage="1" sqref="K57" xr:uid="{61040234-BC35-4AC9-A96A-2578CD0CB7A4}"/>
    <dataValidation imeMode="halfAlpha" allowBlank="1" showInputMessage="1" showErrorMessage="1" sqref="S55:X56 K55:P56" xr:uid="{F8FEA9FF-FE32-4F3E-AFAC-4B7E21F181EB}"/>
    <dataValidation imeMode="off" allowBlank="1" showInputMessage="1" showErrorMessage="1" sqref="AA55:AF56" xr:uid="{A9A41518-EA09-4DBE-8BCD-56F90ECED93F}"/>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1" manualBreakCount="1">
    <brk id="80" max="3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AM109"/>
  <sheetViews>
    <sheetView view="pageBreakPreview" zoomScaleNormal="100" zoomScaleSheetLayoutView="100" workbookViewId="0">
      <selection activeCell="L55" sqref="L55"/>
    </sheetView>
  </sheetViews>
  <sheetFormatPr defaultColWidth="2.6640625" defaultRowHeight="13.2"/>
  <cols>
    <col min="1" max="34" width="2.6640625" style="1" customWidth="1"/>
    <col min="35" max="16384" width="2.6640625" style="1"/>
  </cols>
  <sheetData>
    <row r="1" spans="1:39">
      <c r="A1" s="1020" t="s">
        <v>189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row>
    <row r="2" spans="1:39" ht="13.5" customHeight="1">
      <c r="A2" s="1020"/>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row>
    <row r="3" spans="1:39" ht="6.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9" ht="6.75" customHeight="1"/>
    <row r="5" spans="1:39" ht="13.5" customHeight="1">
      <c r="A5" s="1" t="s">
        <v>190</v>
      </c>
      <c r="AM5" s="1" t="s">
        <v>1241</v>
      </c>
    </row>
    <row r="6" spans="1:39" ht="13.5" customHeight="1">
      <c r="AM6" s="1" t="s">
        <v>1242</v>
      </c>
    </row>
    <row r="7" spans="1:39" ht="13.5" customHeight="1"/>
    <row r="8" spans="1:39" ht="13.5" customHeight="1"/>
    <row r="9" spans="1:39" ht="13.5" customHeight="1"/>
    <row r="10" spans="1:39" ht="13.5" customHeight="1"/>
    <row r="11" spans="1:39" ht="13.5" customHeight="1"/>
    <row r="12" spans="1:39" ht="13.5" customHeight="1"/>
    <row r="13" spans="1:39" ht="13.5" customHeight="1"/>
    <row r="14" spans="1:39" ht="13.5" customHeight="1"/>
    <row r="15" spans="1:39" ht="13.5" customHeight="1"/>
    <row r="16" spans="1:39" ht="13.5" customHeight="1"/>
    <row r="17" spans="1:35" ht="13.5" customHeight="1"/>
    <row r="18" spans="1:35" ht="13.5" customHeight="1"/>
    <row r="19" spans="1:35" ht="13.5" customHeight="1"/>
    <row r="20" spans="1:35" ht="13.5" customHeight="1"/>
    <row r="21" spans="1:35" ht="13.5" customHeight="1"/>
    <row r="22" spans="1:35" ht="13.5" customHeight="1"/>
    <row r="23" spans="1:35" ht="13.5" customHeight="1"/>
    <row r="24" spans="1:35" ht="13.5" customHeight="1"/>
    <row r="25" spans="1:35" ht="13.5" customHeight="1"/>
    <row r="26" spans="1:35" ht="13.5" customHeight="1"/>
    <row r="27" spans="1:35" ht="13.5" customHeight="1"/>
    <row r="28" spans="1:35" ht="13.5" customHeight="1"/>
    <row r="29" spans="1:35" ht="13.5" customHeight="1"/>
    <row r="30" spans="1:35" ht="13.5" customHeight="1"/>
    <row r="31" spans="1:35" ht="6.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6.75" customHeight="1"/>
    <row r="33" spans="1:39" ht="13.5" customHeight="1">
      <c r="A33" s="1" t="s">
        <v>191</v>
      </c>
      <c r="AM33" s="1" t="s">
        <v>1241</v>
      </c>
    </row>
    <row r="34" spans="1:39" ht="13.5" customHeight="1">
      <c r="AM34" s="1" t="s">
        <v>1242</v>
      </c>
    </row>
    <row r="35" spans="1:39" ht="13.5" customHeight="1"/>
    <row r="36" spans="1:39" ht="13.5" customHeight="1"/>
    <row r="37" spans="1:39" ht="13.5" customHeight="1"/>
    <row r="38" spans="1:39" ht="13.5" customHeight="1"/>
    <row r="39" spans="1:39" ht="13.5" customHeight="1"/>
    <row r="40" spans="1:39" ht="13.5" customHeight="1"/>
    <row r="41" spans="1:39" ht="13.5" customHeight="1"/>
    <row r="42" spans="1:39" ht="13.5" customHeight="1"/>
    <row r="43" spans="1:39" ht="13.5" customHeight="1"/>
    <row r="44" spans="1:39" ht="13.5" customHeight="1"/>
    <row r="45" spans="1:39" ht="13.5" customHeight="1"/>
    <row r="46" spans="1:39" ht="13.5" customHeight="1"/>
    <row r="47" spans="1:39" ht="13.5" customHeight="1"/>
    <row r="48" spans="1:39" ht="13.5" customHeight="1"/>
    <row r="49" spans="1:35" ht="13.5" customHeight="1"/>
    <row r="50" spans="1:35" ht="13.5" customHeight="1"/>
    <row r="51" spans="1:35" ht="13.5" customHeight="1"/>
    <row r="52" spans="1:35" ht="13.5" customHeight="1"/>
    <row r="53" spans="1:35" ht="13.5" customHeight="1"/>
    <row r="54" spans="1:35" ht="13.5" customHeight="1"/>
    <row r="55" spans="1:35" ht="13.5" customHeight="1"/>
    <row r="56" spans="1:35" ht="13.5" customHeight="1"/>
    <row r="57" spans="1:35" ht="13.5" customHeight="1"/>
    <row r="58" spans="1:35" ht="13.5" customHeight="1"/>
    <row r="59" spans="1:35" ht="13.5" customHeight="1"/>
    <row r="60" spans="1:35" ht="13.5" customHeight="1"/>
    <row r="61" spans="1:35" ht="13.5" customHeight="1"/>
    <row r="62" spans="1:35" ht="13.5" customHeight="1"/>
    <row r="63" spans="1:35" ht="13.5" customHeight="1"/>
    <row r="64" spans="1:35" ht="6.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36:37" ht="6.75" customHeight="1" thickBot="1"/>
    <row r="66" spans="36:37" ht="13.5" customHeight="1" thickTop="1">
      <c r="AJ66" s="366"/>
      <c r="AK66" s="367"/>
    </row>
    <row r="67" spans="36:37" ht="13.5" customHeight="1">
      <c r="AJ67" s="368"/>
    </row>
    <row r="68" spans="36:37" ht="13.5" customHeight="1"/>
    <row r="69" spans="36:37" ht="13.5" customHeight="1"/>
    <row r="70" spans="36:37" ht="13.5" customHeight="1"/>
    <row r="71" spans="36:37" ht="13.5" customHeight="1"/>
    <row r="72" spans="36:37" ht="13.5" customHeight="1"/>
    <row r="73" spans="36:37" ht="13.5" customHeight="1"/>
    <row r="74" spans="36:37" ht="13.5" customHeight="1"/>
    <row r="75" spans="36:37" ht="13.5" customHeight="1"/>
    <row r="76" spans="36:37" ht="13.5" customHeight="1"/>
    <row r="77" spans="36:37" ht="13.5" customHeight="1"/>
    <row r="78" spans="36:37" ht="13.5" customHeight="1"/>
    <row r="79" spans="36:37" ht="13.5" customHeight="1"/>
    <row r="80" spans="36:3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sheetData>
  <sheetProtection selectLockedCells="1" selectUnlockedCells="1"/>
  <mergeCells count="1">
    <mergeCell ref="A1:AI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AM70"/>
  <sheetViews>
    <sheetView view="pageBreakPreview" zoomScaleNormal="100" zoomScaleSheetLayoutView="100" workbookViewId="0">
      <selection activeCell="A2" sqref="A2"/>
    </sheetView>
  </sheetViews>
  <sheetFormatPr defaultColWidth="9" defaultRowHeight="13.2"/>
  <cols>
    <col min="1" max="160" width="2.6640625" style="109" customWidth="1"/>
    <col min="161" max="16384" width="9" style="109"/>
  </cols>
  <sheetData>
    <row r="1" spans="1:39">
      <c r="A1" s="109" t="s">
        <v>92</v>
      </c>
    </row>
    <row r="3" spans="1:39">
      <c r="A3" s="1021" t="s">
        <v>21</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c r="AG3" s="1021"/>
      <c r="AH3" s="1021"/>
      <c r="AI3" s="1021"/>
    </row>
    <row r="4" spans="1:39">
      <c r="A4" s="111"/>
    </row>
    <row r="5" spans="1:39" ht="13.5" customHeight="1">
      <c r="A5" s="816" t="s">
        <v>22</v>
      </c>
      <c r="B5" s="816"/>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247"/>
    </row>
    <row r="6" spans="1:39" ht="13.5" customHeight="1">
      <c r="A6" s="816"/>
      <c r="B6" s="816"/>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247"/>
    </row>
    <row r="7" spans="1:39">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row>
    <row r="8" spans="1:39">
      <c r="A8" s="1023" t="s">
        <v>23</v>
      </c>
      <c r="B8" s="1023"/>
      <c r="C8" s="1023"/>
      <c r="D8" s="1023"/>
      <c r="E8" s="1023"/>
      <c r="F8" s="1023"/>
      <c r="G8" s="1023"/>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row>
    <row r="9" spans="1:39">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row>
    <row r="10" spans="1:39">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023" t="s">
        <v>1180</v>
      </c>
      <c r="Z10" s="1023"/>
      <c r="AA10" s="1023" t="str">
        <f>IF(確１面!X22="","",確１面!X22)</f>
        <v/>
      </c>
      <c r="AB10" s="1023"/>
      <c r="AC10" s="141" t="s">
        <v>269</v>
      </c>
      <c r="AD10" s="1023" t="str">
        <f>IF(確１面!AA22="","",確１面!AA22)</f>
        <v/>
      </c>
      <c r="AE10" s="1023"/>
      <c r="AF10" s="141" t="s">
        <v>270</v>
      </c>
      <c r="AG10" s="1023" t="str">
        <f>IF(確１面!AD22="","",確１面!AD22)</f>
        <v/>
      </c>
      <c r="AH10" s="1023"/>
      <c r="AI10" s="141" t="s">
        <v>271</v>
      </c>
    </row>
    <row r="11" spans="1:39">
      <c r="A11" s="898"/>
      <c r="B11" s="898"/>
      <c r="C11" s="898"/>
      <c r="D11" s="898"/>
      <c r="E11" s="898"/>
      <c r="F11" s="898"/>
      <c r="G11" s="898"/>
      <c r="H11" s="898"/>
      <c r="I11" s="141" t="s">
        <v>24</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row>
    <row r="12" spans="1:39">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M12" s="109" t="s">
        <v>458</v>
      </c>
    </row>
    <row r="13" spans="1:39" ht="6.75"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row>
    <row r="14" spans="1:39" ht="6.75"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row>
    <row r="15" spans="1:39">
      <c r="A15" s="141" t="s">
        <v>322</v>
      </c>
      <c r="B15" s="141" t="s">
        <v>323</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row>
    <row r="16" spans="1:39">
      <c r="A16" s="141"/>
      <c r="B16" s="141"/>
      <c r="C16" s="141"/>
      <c r="D16" s="141" t="s">
        <v>324</v>
      </c>
      <c r="E16" s="141"/>
      <c r="F16" s="141"/>
      <c r="G16" s="141"/>
      <c r="H16" s="141"/>
      <c r="I16" s="484"/>
      <c r="J16" s="484"/>
      <c r="K16" s="484"/>
      <c r="L16" s="1022" t="str">
        <f>確２面!K8&amp;IF(確２面その２!K8="","","　　"&amp;確２面その２!K8)&amp;IF(確２面その２!K16="","","　　"&amp;確２面その２!K16)&amp;IF(確２面その２!K24="","","　　"&amp;確２面その２!K24)</f>
        <v/>
      </c>
      <c r="M16" s="1022"/>
      <c r="N16" s="1022"/>
      <c r="O16" s="1022"/>
      <c r="P16" s="1022"/>
      <c r="Q16" s="1022"/>
      <c r="R16" s="1022"/>
      <c r="S16" s="1022"/>
      <c r="T16" s="1022"/>
      <c r="U16" s="1022"/>
      <c r="V16" s="1022"/>
      <c r="W16" s="1022"/>
      <c r="X16" s="1022"/>
      <c r="Y16" s="1022"/>
      <c r="Z16" s="1022"/>
      <c r="AA16" s="1022"/>
      <c r="AB16" s="1022"/>
      <c r="AC16" s="1022"/>
      <c r="AD16" s="1022"/>
      <c r="AE16" s="1022"/>
      <c r="AF16" s="1022"/>
      <c r="AG16" s="140"/>
      <c r="AH16" s="140"/>
      <c r="AI16" s="140"/>
      <c r="AM16" s="488" t="s">
        <v>1193</v>
      </c>
    </row>
    <row r="17" spans="1:35">
      <c r="A17" s="141"/>
      <c r="B17" s="141"/>
      <c r="C17" s="141"/>
      <c r="D17" s="141" t="s">
        <v>25</v>
      </c>
      <c r="E17" s="141"/>
      <c r="F17" s="141"/>
      <c r="G17" s="141"/>
      <c r="H17" s="141"/>
      <c r="I17" s="485"/>
      <c r="J17" s="485"/>
      <c r="K17" s="485"/>
      <c r="L17" s="1025" t="str">
        <f>IF(確２面!K9="","",確２面!K9)</f>
        <v/>
      </c>
      <c r="M17" s="1025"/>
      <c r="N17" s="1025"/>
      <c r="O17" s="1025"/>
      <c r="P17" s="1025"/>
      <c r="Q17" s="1025"/>
      <c r="R17" s="1025"/>
      <c r="S17" s="1025"/>
      <c r="T17" s="1025"/>
      <c r="U17" s="1025"/>
      <c r="V17" s="1025"/>
      <c r="W17" s="1025"/>
      <c r="X17" s="1025"/>
      <c r="Y17" s="1025"/>
      <c r="Z17" s="1025"/>
      <c r="AA17" s="1025"/>
      <c r="AB17" s="1025"/>
      <c r="AC17" s="1025"/>
      <c r="AD17" s="1025"/>
      <c r="AE17" s="1025"/>
      <c r="AF17" s="1025"/>
      <c r="AG17" s="1025"/>
      <c r="AH17" s="1025"/>
      <c r="AI17" s="1025"/>
    </row>
    <row r="18" spans="1:35">
      <c r="A18" s="141"/>
      <c r="B18" s="141"/>
      <c r="C18" s="141"/>
      <c r="D18" s="141" t="s">
        <v>26</v>
      </c>
      <c r="E18" s="141"/>
      <c r="F18" s="141"/>
      <c r="G18" s="141"/>
      <c r="H18" s="141"/>
      <c r="I18" s="141"/>
      <c r="J18" s="141"/>
      <c r="K18" s="141"/>
      <c r="L18" s="1025" t="str">
        <f>IF(確２面!K10="","",確２面!K10)</f>
        <v/>
      </c>
      <c r="M18" s="1025"/>
      <c r="N18" s="1025"/>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row>
    <row r="19" spans="1:35">
      <c r="A19" s="141"/>
      <c r="B19" s="141"/>
      <c r="C19" s="141"/>
      <c r="D19" s="141" t="s">
        <v>325</v>
      </c>
      <c r="E19" s="141"/>
      <c r="F19" s="141"/>
      <c r="G19" s="141"/>
      <c r="H19" s="141"/>
      <c r="I19" s="141"/>
      <c r="J19" s="141"/>
      <c r="K19" s="141"/>
      <c r="L19" s="1025" t="str">
        <f>IF(確２面!K11="","",確２面!K11)</f>
        <v/>
      </c>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row>
    <row r="20" spans="1:35" ht="6.75" customHeight="1">
      <c r="A20" s="184"/>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row>
    <row r="21" spans="1:35" ht="6.75" customHeight="1">
      <c r="A21" s="486"/>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row>
    <row r="22" spans="1:35">
      <c r="A22" s="141"/>
      <c r="B22" s="141" t="s">
        <v>326</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row>
    <row r="23" spans="1:35">
      <c r="A23" s="141"/>
      <c r="B23" s="141"/>
      <c r="C23" s="141"/>
      <c r="D23" s="141" t="s">
        <v>324</v>
      </c>
      <c r="E23" s="141"/>
      <c r="F23" s="141"/>
      <c r="G23" s="141"/>
      <c r="H23" s="141"/>
      <c r="I23" s="141"/>
      <c r="J23" s="141"/>
      <c r="K23" s="141"/>
      <c r="L23" s="1024" t="str">
        <f>IF(OR(確２面!$K$182="",確２面!$K$182="未　定"),IF(確２面!$K$27="","",確２面!$K$27),確２面!$K$180)</f>
        <v/>
      </c>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row>
    <row r="24" spans="1:35">
      <c r="A24" s="141"/>
      <c r="B24" s="141"/>
      <c r="C24" s="141"/>
      <c r="D24" s="141" t="s">
        <v>327</v>
      </c>
      <c r="E24" s="141"/>
      <c r="F24" s="141"/>
      <c r="G24" s="141"/>
      <c r="H24" s="141"/>
      <c r="I24" s="141"/>
      <c r="J24" s="141"/>
      <c r="K24" s="141"/>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row>
    <row r="25" spans="1:35">
      <c r="A25" s="141"/>
      <c r="B25" s="141"/>
      <c r="C25" s="141"/>
      <c r="D25" s="141"/>
      <c r="E25" s="141"/>
      <c r="F25" s="141"/>
      <c r="G25" s="141"/>
      <c r="H25" s="141"/>
      <c r="I25" s="141"/>
      <c r="J25" s="141"/>
      <c r="K25" s="141"/>
      <c r="L25" s="1024" t="str">
        <f>IF(OR(確２面!$K$182="",確２面!$K$182="未　定"),IF(確２面!$K$29="","",確２面!$K$29),確２面!$K$182)</f>
        <v/>
      </c>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row>
    <row r="26" spans="1:35">
      <c r="A26" s="141"/>
      <c r="B26" s="141"/>
      <c r="C26" s="141"/>
      <c r="D26" s="141" t="s">
        <v>328</v>
      </c>
      <c r="E26" s="141"/>
      <c r="F26" s="141"/>
      <c r="G26" s="141"/>
      <c r="H26" s="141"/>
      <c r="I26" s="141"/>
      <c r="J26" s="141"/>
      <c r="K26" s="141"/>
      <c r="L26" s="1024" t="str">
        <f>IF(OR(確２面!$K$182="",確２面!$K$182="未　定"),IF(確２面!$K$30="","",確２面!$K$30),確２面!$K$183)</f>
        <v/>
      </c>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row>
    <row r="27" spans="1:35">
      <c r="A27" s="141"/>
      <c r="B27" s="141"/>
      <c r="C27" s="141"/>
      <c r="D27" s="141" t="s">
        <v>329</v>
      </c>
      <c r="E27" s="141"/>
      <c r="F27" s="141"/>
      <c r="G27" s="141"/>
      <c r="H27" s="141"/>
      <c r="I27" s="141"/>
      <c r="J27" s="141"/>
      <c r="K27" s="141"/>
      <c r="L27" s="1024" t="str">
        <f>IF(OR(確２面!$K$182="",確２面!$K$182="未　定"),IF(確２面!$K$31="","",確２面!$K$31),確２面!$K$184)</f>
        <v/>
      </c>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row>
    <row r="28" spans="1:35">
      <c r="A28" s="141"/>
      <c r="B28" s="141"/>
      <c r="C28" s="141"/>
      <c r="D28" s="141" t="s">
        <v>325</v>
      </c>
      <c r="E28" s="141"/>
      <c r="F28" s="141"/>
      <c r="G28" s="141"/>
      <c r="H28" s="141"/>
      <c r="I28" s="141"/>
      <c r="J28" s="141"/>
      <c r="K28" s="141"/>
      <c r="L28" s="1024" t="str">
        <f>IF(OR(確２面!$K$182="",確２面!$K$182="未　定"),IF(確２面!$K$32="","",確２面!$K$32),確２面!$K$185)</f>
        <v/>
      </c>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row>
    <row r="29" spans="1:35" ht="6.75"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row>
    <row r="30" spans="1:35" ht="6.75" customHeight="1">
      <c r="A30" s="486"/>
      <c r="B30" s="486"/>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row>
    <row r="31" spans="1:35">
      <c r="A31" s="141"/>
      <c r="B31" s="141" t="s">
        <v>200</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row>
    <row r="32" spans="1:35">
      <c r="A32" s="141"/>
      <c r="B32" s="141"/>
      <c r="C32" s="141"/>
      <c r="D32" s="141" t="s">
        <v>324</v>
      </c>
      <c r="E32" s="141"/>
      <c r="F32" s="141"/>
      <c r="G32" s="141"/>
      <c r="H32" s="141"/>
      <c r="I32" s="141"/>
      <c r="J32" s="141"/>
      <c r="K32" s="141"/>
      <c r="L32" s="1024" t="str">
        <f>IF(確２面!K139="","",確２面!K139)</f>
        <v/>
      </c>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row>
    <row r="33" spans="1:39">
      <c r="A33" s="141"/>
      <c r="B33" s="141"/>
      <c r="C33" s="141"/>
      <c r="D33" s="141" t="s">
        <v>327</v>
      </c>
      <c r="E33" s="141"/>
      <c r="F33" s="141"/>
      <c r="G33" s="141"/>
      <c r="H33" s="141"/>
      <c r="I33" s="141"/>
      <c r="J33" s="141"/>
      <c r="K33" s="141"/>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row>
    <row r="34" spans="1:39">
      <c r="A34" s="141"/>
      <c r="B34" s="141"/>
      <c r="C34" s="141"/>
      <c r="D34" s="141"/>
      <c r="E34" s="141"/>
      <c r="F34" s="141"/>
      <c r="G34" s="141"/>
      <c r="H34" s="141"/>
      <c r="I34" s="141"/>
      <c r="J34" s="141"/>
      <c r="K34" s="141"/>
      <c r="L34" s="1024" t="str">
        <f>IF(確２面!K141="","",確２面!K141)</f>
        <v/>
      </c>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row>
    <row r="35" spans="1:39">
      <c r="A35" s="141"/>
      <c r="B35" s="141"/>
      <c r="C35" s="141"/>
      <c r="D35" s="141" t="s">
        <v>328</v>
      </c>
      <c r="E35" s="141"/>
      <c r="F35" s="141"/>
      <c r="G35" s="141"/>
      <c r="H35" s="141"/>
      <c r="I35" s="141"/>
      <c r="J35" s="141"/>
      <c r="K35" s="141"/>
      <c r="L35" s="1024" t="str">
        <f>IF(確２面!K142="","",確２面!K142)</f>
        <v/>
      </c>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row>
    <row r="36" spans="1:39">
      <c r="A36" s="141"/>
      <c r="B36" s="141"/>
      <c r="C36" s="141"/>
      <c r="D36" s="141" t="s">
        <v>329</v>
      </c>
      <c r="E36" s="141"/>
      <c r="F36" s="141"/>
      <c r="G36" s="141"/>
      <c r="H36" s="141"/>
      <c r="I36" s="141"/>
      <c r="J36" s="141"/>
      <c r="K36" s="141"/>
      <c r="L36" s="1024" t="str">
        <f>IF(確２面!K143="","",確２面!K143)</f>
        <v/>
      </c>
      <c r="M36" s="1024"/>
      <c r="N36" s="1024"/>
      <c r="O36" s="1024"/>
      <c r="P36" s="1024"/>
      <c r="Q36" s="1024"/>
      <c r="R36" s="1024"/>
      <c r="S36" s="1024"/>
      <c r="T36" s="1024"/>
      <c r="U36" s="1024"/>
      <c r="V36" s="1024"/>
      <c r="W36" s="1024"/>
      <c r="X36" s="1024"/>
      <c r="Y36" s="1024"/>
      <c r="Z36" s="1024"/>
      <c r="AA36" s="1024"/>
      <c r="AB36" s="1024"/>
      <c r="AC36" s="1024"/>
      <c r="AD36" s="1024"/>
      <c r="AE36" s="1024"/>
      <c r="AF36" s="1024"/>
      <c r="AG36" s="1024"/>
      <c r="AH36" s="1024"/>
      <c r="AI36" s="1024"/>
    </row>
    <row r="37" spans="1:39">
      <c r="A37" s="141"/>
      <c r="B37" s="141"/>
      <c r="C37" s="141"/>
      <c r="D37" s="141" t="s">
        <v>325</v>
      </c>
      <c r="E37" s="141"/>
      <c r="F37" s="141"/>
      <c r="G37" s="141"/>
      <c r="H37" s="141"/>
      <c r="I37" s="141"/>
      <c r="J37" s="141"/>
      <c r="K37" s="141"/>
      <c r="L37" s="1024" t="str">
        <f>IF(確２面!K144="","",確２面!K144)</f>
        <v/>
      </c>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c r="AH37" s="1024"/>
      <c r="AI37" s="1024"/>
    </row>
    <row r="38" spans="1:39" ht="6.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row>
    <row r="39" spans="1:39" ht="6.75" customHeight="1">
      <c r="A39" s="486"/>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row>
    <row r="40" spans="1:39">
      <c r="A40" s="141"/>
      <c r="B40" s="141" t="s">
        <v>330</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row>
    <row r="41" spans="1:39">
      <c r="A41" s="141"/>
      <c r="B41" s="141"/>
      <c r="C41" s="141"/>
      <c r="D41" s="141" t="s">
        <v>331</v>
      </c>
      <c r="E41" s="141"/>
      <c r="F41" s="141"/>
      <c r="G41" s="141"/>
      <c r="H41" s="141"/>
      <c r="I41" s="141"/>
      <c r="J41" s="141"/>
      <c r="K41" s="141"/>
      <c r="L41" s="141" t="s">
        <v>1463</v>
      </c>
      <c r="M41" s="487"/>
      <c r="N41" s="487"/>
      <c r="O41" s="487"/>
      <c r="P41" s="1028" t="str">
        <f>概１面!AC1</f>
        <v/>
      </c>
      <c r="Q41" s="1028"/>
      <c r="R41" s="1028"/>
      <c r="S41" s="1028"/>
      <c r="T41" s="1028"/>
      <c r="U41" s="141" t="s">
        <v>216</v>
      </c>
      <c r="V41" s="141"/>
      <c r="W41" s="141"/>
      <c r="X41" s="141"/>
      <c r="Y41" s="141"/>
      <c r="Z41" s="141"/>
      <c r="AA41" s="141"/>
      <c r="AB41" s="141"/>
      <c r="AC41" s="141"/>
      <c r="AD41" s="141"/>
      <c r="AE41" s="141"/>
      <c r="AF41" s="141"/>
      <c r="AG41" s="141"/>
      <c r="AH41" s="141"/>
      <c r="AI41" s="141"/>
    </row>
    <row r="42" spans="1:39">
      <c r="A42" s="141"/>
      <c r="B42" s="141"/>
      <c r="C42" s="141"/>
      <c r="D42" s="141" t="s">
        <v>332</v>
      </c>
      <c r="E42" s="141"/>
      <c r="F42" s="141"/>
      <c r="G42" s="141"/>
      <c r="H42" s="141"/>
      <c r="I42" s="141"/>
      <c r="J42" s="141"/>
      <c r="K42" s="141"/>
      <c r="L42" s="1029" t="str">
        <f>概１面!Y2</f>
        <v/>
      </c>
      <c r="M42" s="1029"/>
      <c r="N42" s="1029"/>
      <c r="O42" s="1029"/>
      <c r="P42" s="1029"/>
      <c r="Q42" s="1029"/>
      <c r="R42" s="1029"/>
      <c r="S42" s="1029"/>
      <c r="T42" s="1029"/>
      <c r="U42" s="1029"/>
      <c r="V42" s="141"/>
      <c r="W42" s="141"/>
      <c r="X42" s="141"/>
      <c r="Y42" s="141"/>
      <c r="Z42" s="141"/>
      <c r="AA42" s="141"/>
      <c r="AB42" s="141"/>
      <c r="AC42" s="141"/>
      <c r="AD42" s="141"/>
      <c r="AE42" s="141"/>
      <c r="AF42" s="141"/>
      <c r="AG42" s="141"/>
      <c r="AH42" s="141"/>
      <c r="AI42" s="141"/>
    </row>
    <row r="43" spans="1:39" ht="13.2" customHeight="1">
      <c r="A43" s="141"/>
      <c r="B43" s="141"/>
      <c r="C43" s="141"/>
      <c r="D43" s="141" t="s">
        <v>333</v>
      </c>
      <c r="E43" s="141"/>
      <c r="F43" s="141"/>
      <c r="G43" s="141"/>
      <c r="H43" s="141"/>
      <c r="I43" s="141"/>
      <c r="J43" s="141"/>
      <c r="K43" s="141"/>
      <c r="L43" s="141" t="s">
        <v>93</v>
      </c>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row>
    <row r="44" spans="1:39" ht="6.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row>
    <row r="45" spans="1:39" ht="6.75" customHeight="1">
      <c r="A45" s="486"/>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row>
    <row r="46" spans="1:39">
      <c r="A46" s="141"/>
      <c r="B46" s="141" t="s">
        <v>357</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M46" s="503" t="s">
        <v>1291</v>
      </c>
    </row>
    <row r="47" spans="1:39">
      <c r="A47" s="141"/>
      <c r="B47" s="141"/>
      <c r="C47" s="141"/>
      <c r="D47" s="141" t="s">
        <v>324</v>
      </c>
      <c r="E47" s="141"/>
      <c r="F47" s="141"/>
      <c r="G47" s="141"/>
      <c r="H47" s="145"/>
      <c r="I47" s="145"/>
      <c r="J47" s="145"/>
      <c r="K47" s="145"/>
      <c r="L47" s="1027"/>
      <c r="M47" s="1027"/>
      <c r="N47" s="1027"/>
      <c r="O47" s="1027"/>
      <c r="P47" s="1027"/>
      <c r="Q47" s="1027"/>
      <c r="R47" s="1027"/>
      <c r="S47" s="1027"/>
      <c r="T47" s="1027"/>
      <c r="U47" s="1027"/>
      <c r="V47" s="1027"/>
      <c r="W47" s="1027"/>
      <c r="X47" s="1027"/>
      <c r="Y47" s="1027"/>
      <c r="Z47" s="1027"/>
      <c r="AA47" s="1027"/>
      <c r="AB47" s="1027"/>
      <c r="AC47" s="1027"/>
      <c r="AD47" s="1027"/>
      <c r="AE47" s="1027"/>
      <c r="AF47" s="1027"/>
      <c r="AG47" s="151"/>
      <c r="AH47" s="151"/>
      <c r="AI47" s="151"/>
    </row>
    <row r="48" spans="1:39">
      <c r="A48" s="141"/>
      <c r="B48" s="141"/>
      <c r="C48" s="141"/>
      <c r="D48" s="141" t="s">
        <v>334</v>
      </c>
      <c r="E48" s="141"/>
      <c r="F48" s="141"/>
      <c r="G48" s="141"/>
      <c r="H48" s="145"/>
      <c r="I48" s="145"/>
      <c r="J48" s="145"/>
      <c r="K48" s="145"/>
      <c r="L48" s="1026"/>
      <c r="M48" s="1026"/>
      <c r="N48" s="1026"/>
      <c r="O48" s="1026"/>
      <c r="P48" s="1026"/>
      <c r="Q48" s="1026"/>
      <c r="R48" s="1026"/>
      <c r="S48" s="1026"/>
      <c r="T48" s="1026"/>
      <c r="U48" s="1026"/>
      <c r="V48" s="1026"/>
      <c r="W48" s="1026"/>
      <c r="X48" s="1026"/>
      <c r="Y48" s="1026"/>
      <c r="Z48" s="1026"/>
      <c r="AA48" s="1026"/>
      <c r="AB48" s="1026"/>
      <c r="AC48" s="1026"/>
      <c r="AD48" s="1026"/>
      <c r="AE48" s="1026"/>
      <c r="AF48" s="1026"/>
      <c r="AG48" s="1026"/>
      <c r="AH48" s="1026"/>
      <c r="AI48" s="1026"/>
      <c r="AM48" s="109" t="s">
        <v>459</v>
      </c>
    </row>
    <row r="49" spans="1:39">
      <c r="A49" s="141"/>
      <c r="B49" s="141"/>
      <c r="C49" s="141"/>
      <c r="D49" s="141" t="s">
        <v>328</v>
      </c>
      <c r="E49" s="141"/>
      <c r="F49" s="141"/>
      <c r="G49" s="141"/>
      <c r="H49" s="485"/>
      <c r="I49" s="485"/>
      <c r="J49" s="485"/>
      <c r="K49" s="485"/>
      <c r="L49" s="1026"/>
      <c r="M49" s="1026"/>
      <c r="N49" s="1026"/>
      <c r="O49" s="1026"/>
      <c r="P49" s="1026"/>
      <c r="Q49" s="1026"/>
      <c r="R49" s="1026"/>
      <c r="S49" s="1026"/>
      <c r="T49" s="1026"/>
      <c r="U49" s="1026"/>
      <c r="V49" s="1026"/>
      <c r="W49" s="1026"/>
      <c r="X49" s="1026"/>
      <c r="Y49" s="1026"/>
      <c r="Z49" s="1026"/>
      <c r="AA49" s="1026"/>
      <c r="AB49" s="1026"/>
      <c r="AC49" s="1026"/>
      <c r="AD49" s="1026"/>
      <c r="AE49" s="1026"/>
      <c r="AF49" s="1026"/>
      <c r="AG49" s="1026"/>
      <c r="AH49" s="1026"/>
      <c r="AI49" s="1026"/>
      <c r="AM49" s="109" t="s">
        <v>460</v>
      </c>
    </row>
    <row r="50" spans="1:39">
      <c r="A50" s="141"/>
      <c r="B50" s="141"/>
      <c r="C50" s="141"/>
      <c r="D50" s="141" t="s">
        <v>329</v>
      </c>
      <c r="E50" s="141"/>
      <c r="F50" s="141"/>
      <c r="G50" s="141"/>
      <c r="H50" s="145"/>
      <c r="I50" s="145"/>
      <c r="J50" s="145"/>
      <c r="K50" s="145"/>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c r="AG50" s="1026"/>
      <c r="AH50" s="1026"/>
      <c r="AI50" s="1026"/>
    </row>
    <row r="51" spans="1:39">
      <c r="A51" s="141"/>
      <c r="B51" s="141"/>
      <c r="C51" s="141"/>
      <c r="D51" s="141" t="s">
        <v>325</v>
      </c>
      <c r="E51" s="141"/>
      <c r="F51" s="141"/>
      <c r="G51" s="141"/>
      <c r="H51" s="145"/>
      <c r="I51" s="145"/>
      <c r="J51" s="145"/>
      <c r="K51" s="145"/>
      <c r="L51" s="1026"/>
      <c r="M51" s="1026"/>
      <c r="N51" s="1026"/>
      <c r="O51" s="1026"/>
      <c r="P51" s="1026"/>
      <c r="Q51" s="1026"/>
      <c r="R51" s="1026"/>
      <c r="S51" s="1026"/>
      <c r="T51" s="1026"/>
      <c r="U51" s="1026"/>
      <c r="V51" s="1026"/>
      <c r="W51" s="1026"/>
      <c r="X51" s="1026"/>
      <c r="Y51" s="1026"/>
      <c r="Z51" s="1026"/>
      <c r="AA51" s="1026"/>
      <c r="AB51" s="1026"/>
      <c r="AC51" s="1026"/>
      <c r="AD51" s="1026"/>
      <c r="AE51" s="1026"/>
      <c r="AF51" s="1026"/>
      <c r="AG51" s="1026"/>
      <c r="AH51" s="1026"/>
      <c r="AI51" s="1026"/>
    </row>
    <row r="52" spans="1:39" ht="6.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row>
    <row r="53" spans="1:39" ht="6.7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row>
    <row r="54" spans="1:39">
      <c r="A54" s="141"/>
      <c r="B54" s="141" t="s">
        <v>335</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row>
    <row r="55" spans="1:39">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row>
    <row r="56" spans="1:39">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row>
    <row r="57" spans="1:39">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row>
    <row r="58" spans="1:39">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row>
    <row r="59" spans="1:39">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row>
    <row r="60" spans="1:39">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row>
    <row r="61" spans="1:39">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row>
    <row r="62" spans="1:39">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row>
    <row r="63" spans="1:39">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row>
    <row r="64" spans="1:39">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row>
    <row r="65" spans="1:37">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row>
    <row r="66" spans="1:37">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row>
    <row r="67" spans="1:37">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row>
    <row r="68" spans="1:37" ht="13.8" thickBo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row>
    <row r="69" spans="1:37" ht="13.8" thickTop="1">
      <c r="AJ69" s="369"/>
      <c r="AK69" s="370"/>
    </row>
    <row r="70" spans="1:37">
      <c r="AJ70" s="371"/>
    </row>
  </sheetData>
  <sheetProtection algorithmName="SHA-512" hashValue="YQReXg69nMOdGZEZjUt9icPRUPCAcZb8OFs1ldjMn/+kBNcoBcfLQ3XPZkI5rIO0vPWs4R8xtofJKPYS7EEOlQ==" saltValue="MVMXFcabxurfYQAw3f7X5A==" spinCount="100000" sheet="1" objects="1" scenarios="1"/>
  <protectedRanges>
    <protectedRange sqref="AA10 AD10 AG10 A11" name="範囲1"/>
    <protectedRange sqref="L47:AI51" name="範囲3"/>
  </protectedRanges>
  <mergeCells count="29">
    <mergeCell ref="L51:AI51"/>
    <mergeCell ref="L47:AF47"/>
    <mergeCell ref="L28:AI28"/>
    <mergeCell ref="L32:AI32"/>
    <mergeCell ref="L34:AI34"/>
    <mergeCell ref="L48:AI48"/>
    <mergeCell ref="L49:AI49"/>
    <mergeCell ref="L50:AI50"/>
    <mergeCell ref="L35:AI35"/>
    <mergeCell ref="L36:AI36"/>
    <mergeCell ref="L37:AI37"/>
    <mergeCell ref="P41:T41"/>
    <mergeCell ref="L42:U42"/>
    <mergeCell ref="A3:AI3"/>
    <mergeCell ref="L16:AF16"/>
    <mergeCell ref="A8:AI8"/>
    <mergeCell ref="L26:AI26"/>
    <mergeCell ref="L27:AI27"/>
    <mergeCell ref="A11:H11"/>
    <mergeCell ref="AA10:AB10"/>
    <mergeCell ref="AD10:AE10"/>
    <mergeCell ref="A5:AI6"/>
    <mergeCell ref="AG10:AH10"/>
    <mergeCell ref="Y10:Z10"/>
    <mergeCell ref="L25:AI25"/>
    <mergeCell ref="L18:AI18"/>
    <mergeCell ref="L19:AI19"/>
    <mergeCell ref="L23:AI23"/>
    <mergeCell ref="L17:AI17"/>
  </mergeCells>
  <phoneticPr fontId="2"/>
  <conditionalFormatting sqref="A11:H11">
    <cfRule type="containsBlanks" dxfId="13" priority="3" stopIfTrue="1">
      <formula>LEN(TRIM(A11))=0</formula>
    </cfRule>
  </conditionalFormatting>
  <dataValidations count="4">
    <dataValidation imeMode="hiragana" allowBlank="1" showInputMessage="1" showErrorMessage="1" sqref="I16:L16 I32:AI32 H47:K47 I34:AI37 L51:AI51 I18:K18 H48:AI48 I23:AI23 H50:AI50 L49:AI49 I25:AI28" xr:uid="{00000000-0002-0000-0F00-000000000000}"/>
    <dataValidation imeMode="off" allowBlank="1" showInputMessage="1" showErrorMessage="1" sqref="H51:K51 I17:AI17 H49:K49 AA10:AB10 AD10:AE10 AG10:AH10 I19:AI19 L18:AI18" xr:uid="{00000000-0002-0000-0F00-000001000000}"/>
    <dataValidation type="list" errorStyle="information" imeMode="hiragana" allowBlank="1" showInputMessage="1" sqref="A11:H11" xr:uid="{00000000-0002-0000-0F00-000002000000}">
      <formula1>"茨城県,栃木県,群馬県,埼玉県,千葉県"</formula1>
    </dataValidation>
    <dataValidation type="list" allowBlank="1" showInputMessage="1" showErrorMessage="1" sqref="Y10" xr:uid="{00000000-0002-0000-0F00-000003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C6DA5-B7E1-4F29-824E-8B1CB336F83C}">
  <sheetPr>
    <tabColor indexed="40"/>
  </sheetPr>
  <dimension ref="B1:AJ49"/>
  <sheetViews>
    <sheetView zoomScaleNormal="100" workbookViewId="0">
      <selection activeCell="P24" sqref="P24"/>
    </sheetView>
  </sheetViews>
  <sheetFormatPr defaultColWidth="9" defaultRowHeight="13.2"/>
  <cols>
    <col min="1" max="1" width="1.77734375" style="577" customWidth="1"/>
    <col min="2" max="32" width="5.77734375" style="577" customWidth="1"/>
    <col min="33" max="33" width="4.88671875" style="577" customWidth="1"/>
    <col min="34" max="35" width="5.6640625" style="577" hidden="1" customWidth="1"/>
    <col min="36" max="36" width="6.6640625" style="577" hidden="1" customWidth="1"/>
    <col min="37" max="37" width="5.6640625" style="577" customWidth="1"/>
    <col min="38" max="256" width="9" style="577"/>
    <col min="257" max="257" width="3.21875" style="577" customWidth="1"/>
    <col min="258" max="288" width="5.77734375" style="577" customWidth="1"/>
    <col min="289" max="289" width="4.88671875" style="577" customWidth="1"/>
    <col min="290" max="292" width="0" style="577" hidden="1" customWidth="1"/>
    <col min="293" max="293" width="5.6640625" style="577" customWidth="1"/>
    <col min="294" max="512" width="9" style="577"/>
    <col min="513" max="513" width="3.21875" style="577" customWidth="1"/>
    <col min="514" max="544" width="5.77734375" style="577" customWidth="1"/>
    <col min="545" max="545" width="4.88671875" style="577" customWidth="1"/>
    <col min="546" max="548" width="0" style="577" hidden="1" customWidth="1"/>
    <col min="549" max="549" width="5.6640625" style="577" customWidth="1"/>
    <col min="550" max="768" width="9" style="577"/>
    <col min="769" max="769" width="3.21875" style="577" customWidth="1"/>
    <col min="770" max="800" width="5.77734375" style="577" customWidth="1"/>
    <col min="801" max="801" width="4.88671875" style="577" customWidth="1"/>
    <col min="802" max="804" width="0" style="577" hidden="1" customWidth="1"/>
    <col min="805" max="805" width="5.6640625" style="577" customWidth="1"/>
    <col min="806" max="1024" width="9" style="577"/>
    <col min="1025" max="1025" width="3.21875" style="577" customWidth="1"/>
    <col min="1026" max="1056" width="5.77734375" style="577" customWidth="1"/>
    <col min="1057" max="1057" width="4.88671875" style="577" customWidth="1"/>
    <col min="1058" max="1060" width="0" style="577" hidden="1" customWidth="1"/>
    <col min="1061" max="1061" width="5.6640625" style="577" customWidth="1"/>
    <col min="1062" max="1280" width="9" style="577"/>
    <col min="1281" max="1281" width="3.21875" style="577" customWidth="1"/>
    <col min="1282" max="1312" width="5.77734375" style="577" customWidth="1"/>
    <col min="1313" max="1313" width="4.88671875" style="577" customWidth="1"/>
    <col min="1314" max="1316" width="0" style="577" hidden="1" customWidth="1"/>
    <col min="1317" max="1317" width="5.6640625" style="577" customWidth="1"/>
    <col min="1318" max="1536" width="9" style="577"/>
    <col min="1537" max="1537" width="3.21875" style="577" customWidth="1"/>
    <col min="1538" max="1568" width="5.77734375" style="577" customWidth="1"/>
    <col min="1569" max="1569" width="4.88671875" style="577" customWidth="1"/>
    <col min="1570" max="1572" width="0" style="577" hidden="1" customWidth="1"/>
    <col min="1573" max="1573" width="5.6640625" style="577" customWidth="1"/>
    <col min="1574" max="1792" width="9" style="577"/>
    <col min="1793" max="1793" width="3.21875" style="577" customWidth="1"/>
    <col min="1794" max="1824" width="5.77734375" style="577" customWidth="1"/>
    <col min="1825" max="1825" width="4.88671875" style="577" customWidth="1"/>
    <col min="1826" max="1828" width="0" style="577" hidden="1" customWidth="1"/>
    <col min="1829" max="1829" width="5.6640625" style="577" customWidth="1"/>
    <col min="1830" max="2048" width="9" style="577"/>
    <col min="2049" max="2049" width="3.21875" style="577" customWidth="1"/>
    <col min="2050" max="2080" width="5.77734375" style="577" customWidth="1"/>
    <col min="2081" max="2081" width="4.88671875" style="577" customWidth="1"/>
    <col min="2082" max="2084" width="0" style="577" hidden="1" customWidth="1"/>
    <col min="2085" max="2085" width="5.6640625" style="577" customWidth="1"/>
    <col min="2086" max="2304" width="9" style="577"/>
    <col min="2305" max="2305" width="3.21875" style="577" customWidth="1"/>
    <col min="2306" max="2336" width="5.77734375" style="577" customWidth="1"/>
    <col min="2337" max="2337" width="4.88671875" style="577" customWidth="1"/>
    <col min="2338" max="2340" width="0" style="577" hidden="1" customWidth="1"/>
    <col min="2341" max="2341" width="5.6640625" style="577" customWidth="1"/>
    <col min="2342" max="2560" width="9" style="577"/>
    <col min="2561" max="2561" width="3.21875" style="577" customWidth="1"/>
    <col min="2562" max="2592" width="5.77734375" style="577" customWidth="1"/>
    <col min="2593" max="2593" width="4.88671875" style="577" customWidth="1"/>
    <col min="2594" max="2596" width="0" style="577" hidden="1" customWidth="1"/>
    <col min="2597" max="2597" width="5.6640625" style="577" customWidth="1"/>
    <col min="2598" max="2816" width="9" style="577"/>
    <col min="2817" max="2817" width="3.21875" style="577" customWidth="1"/>
    <col min="2818" max="2848" width="5.77734375" style="577" customWidth="1"/>
    <col min="2849" max="2849" width="4.88671875" style="577" customWidth="1"/>
    <col min="2850" max="2852" width="0" style="577" hidden="1" customWidth="1"/>
    <col min="2853" max="2853" width="5.6640625" style="577" customWidth="1"/>
    <col min="2854" max="3072" width="9" style="577"/>
    <col min="3073" max="3073" width="3.21875" style="577" customWidth="1"/>
    <col min="3074" max="3104" width="5.77734375" style="577" customWidth="1"/>
    <col min="3105" max="3105" width="4.88671875" style="577" customWidth="1"/>
    <col min="3106" max="3108" width="0" style="577" hidden="1" customWidth="1"/>
    <col min="3109" max="3109" width="5.6640625" style="577" customWidth="1"/>
    <col min="3110" max="3328" width="9" style="577"/>
    <col min="3329" max="3329" width="3.21875" style="577" customWidth="1"/>
    <col min="3330" max="3360" width="5.77734375" style="577" customWidth="1"/>
    <col min="3361" max="3361" width="4.88671875" style="577" customWidth="1"/>
    <col min="3362" max="3364" width="0" style="577" hidden="1" customWidth="1"/>
    <col min="3365" max="3365" width="5.6640625" style="577" customWidth="1"/>
    <col min="3366" max="3584" width="9" style="577"/>
    <col min="3585" max="3585" width="3.21875" style="577" customWidth="1"/>
    <col min="3586" max="3616" width="5.77734375" style="577" customWidth="1"/>
    <col min="3617" max="3617" width="4.88671875" style="577" customWidth="1"/>
    <col min="3618" max="3620" width="0" style="577" hidden="1" customWidth="1"/>
    <col min="3621" max="3621" width="5.6640625" style="577" customWidth="1"/>
    <col min="3622" max="3840" width="9" style="577"/>
    <col min="3841" max="3841" width="3.21875" style="577" customWidth="1"/>
    <col min="3842" max="3872" width="5.77734375" style="577" customWidth="1"/>
    <col min="3873" max="3873" width="4.88671875" style="577" customWidth="1"/>
    <col min="3874" max="3876" width="0" style="577" hidden="1" customWidth="1"/>
    <col min="3877" max="3877" width="5.6640625" style="577" customWidth="1"/>
    <col min="3878" max="4096" width="9" style="577"/>
    <col min="4097" max="4097" width="3.21875" style="577" customWidth="1"/>
    <col min="4098" max="4128" width="5.77734375" style="577" customWidth="1"/>
    <col min="4129" max="4129" width="4.88671875" style="577" customWidth="1"/>
    <col min="4130" max="4132" width="0" style="577" hidden="1" customWidth="1"/>
    <col min="4133" max="4133" width="5.6640625" style="577" customWidth="1"/>
    <col min="4134" max="4352" width="9" style="577"/>
    <col min="4353" max="4353" width="3.21875" style="577" customWidth="1"/>
    <col min="4354" max="4384" width="5.77734375" style="577" customWidth="1"/>
    <col min="4385" max="4385" width="4.88671875" style="577" customWidth="1"/>
    <col min="4386" max="4388" width="0" style="577" hidden="1" customWidth="1"/>
    <col min="4389" max="4389" width="5.6640625" style="577" customWidth="1"/>
    <col min="4390" max="4608" width="9" style="577"/>
    <col min="4609" max="4609" width="3.21875" style="577" customWidth="1"/>
    <col min="4610" max="4640" width="5.77734375" style="577" customWidth="1"/>
    <col min="4641" max="4641" width="4.88671875" style="577" customWidth="1"/>
    <col min="4642" max="4644" width="0" style="577" hidden="1" customWidth="1"/>
    <col min="4645" max="4645" width="5.6640625" style="577" customWidth="1"/>
    <col min="4646" max="4864" width="9" style="577"/>
    <col min="4865" max="4865" width="3.21875" style="577" customWidth="1"/>
    <col min="4866" max="4896" width="5.77734375" style="577" customWidth="1"/>
    <col min="4897" max="4897" width="4.88671875" style="577" customWidth="1"/>
    <col min="4898" max="4900" width="0" style="577" hidden="1" customWidth="1"/>
    <col min="4901" max="4901" width="5.6640625" style="577" customWidth="1"/>
    <col min="4902" max="5120" width="9" style="577"/>
    <col min="5121" max="5121" width="3.21875" style="577" customWidth="1"/>
    <col min="5122" max="5152" width="5.77734375" style="577" customWidth="1"/>
    <col min="5153" max="5153" width="4.88671875" style="577" customWidth="1"/>
    <col min="5154" max="5156" width="0" style="577" hidden="1" customWidth="1"/>
    <col min="5157" max="5157" width="5.6640625" style="577" customWidth="1"/>
    <col min="5158" max="5376" width="9" style="577"/>
    <col min="5377" max="5377" width="3.21875" style="577" customWidth="1"/>
    <col min="5378" max="5408" width="5.77734375" style="577" customWidth="1"/>
    <col min="5409" max="5409" width="4.88671875" style="577" customWidth="1"/>
    <col min="5410" max="5412" width="0" style="577" hidden="1" customWidth="1"/>
    <col min="5413" max="5413" width="5.6640625" style="577" customWidth="1"/>
    <col min="5414" max="5632" width="9" style="577"/>
    <col min="5633" max="5633" width="3.21875" style="577" customWidth="1"/>
    <col min="5634" max="5664" width="5.77734375" style="577" customWidth="1"/>
    <col min="5665" max="5665" width="4.88671875" style="577" customWidth="1"/>
    <col min="5666" max="5668" width="0" style="577" hidden="1" customWidth="1"/>
    <col min="5669" max="5669" width="5.6640625" style="577" customWidth="1"/>
    <col min="5670" max="5888" width="9" style="577"/>
    <col min="5889" max="5889" width="3.21875" style="577" customWidth="1"/>
    <col min="5890" max="5920" width="5.77734375" style="577" customWidth="1"/>
    <col min="5921" max="5921" width="4.88671875" style="577" customWidth="1"/>
    <col min="5922" max="5924" width="0" style="577" hidden="1" customWidth="1"/>
    <col min="5925" max="5925" width="5.6640625" style="577" customWidth="1"/>
    <col min="5926" max="6144" width="9" style="577"/>
    <col min="6145" max="6145" width="3.21875" style="577" customWidth="1"/>
    <col min="6146" max="6176" width="5.77734375" style="577" customWidth="1"/>
    <col min="6177" max="6177" width="4.88671875" style="577" customWidth="1"/>
    <col min="6178" max="6180" width="0" style="577" hidden="1" customWidth="1"/>
    <col min="6181" max="6181" width="5.6640625" style="577" customWidth="1"/>
    <col min="6182" max="6400" width="9" style="577"/>
    <col min="6401" max="6401" width="3.21875" style="577" customWidth="1"/>
    <col min="6402" max="6432" width="5.77734375" style="577" customWidth="1"/>
    <col min="6433" max="6433" width="4.88671875" style="577" customWidth="1"/>
    <col min="6434" max="6436" width="0" style="577" hidden="1" customWidth="1"/>
    <col min="6437" max="6437" width="5.6640625" style="577" customWidth="1"/>
    <col min="6438" max="6656" width="9" style="577"/>
    <col min="6657" max="6657" width="3.21875" style="577" customWidth="1"/>
    <col min="6658" max="6688" width="5.77734375" style="577" customWidth="1"/>
    <col min="6689" max="6689" width="4.88671875" style="577" customWidth="1"/>
    <col min="6690" max="6692" width="0" style="577" hidden="1" customWidth="1"/>
    <col min="6693" max="6693" width="5.6640625" style="577" customWidth="1"/>
    <col min="6694" max="6912" width="9" style="577"/>
    <col min="6913" max="6913" width="3.21875" style="577" customWidth="1"/>
    <col min="6914" max="6944" width="5.77734375" style="577" customWidth="1"/>
    <col min="6945" max="6945" width="4.88671875" style="577" customWidth="1"/>
    <col min="6946" max="6948" width="0" style="577" hidden="1" customWidth="1"/>
    <col min="6949" max="6949" width="5.6640625" style="577" customWidth="1"/>
    <col min="6950" max="7168" width="9" style="577"/>
    <col min="7169" max="7169" width="3.21875" style="577" customWidth="1"/>
    <col min="7170" max="7200" width="5.77734375" style="577" customWidth="1"/>
    <col min="7201" max="7201" width="4.88671875" style="577" customWidth="1"/>
    <col min="7202" max="7204" width="0" style="577" hidden="1" customWidth="1"/>
    <col min="7205" max="7205" width="5.6640625" style="577" customWidth="1"/>
    <col min="7206" max="7424" width="9" style="577"/>
    <col min="7425" max="7425" width="3.21875" style="577" customWidth="1"/>
    <col min="7426" max="7456" width="5.77734375" style="577" customWidth="1"/>
    <col min="7457" max="7457" width="4.88671875" style="577" customWidth="1"/>
    <col min="7458" max="7460" width="0" style="577" hidden="1" customWidth="1"/>
    <col min="7461" max="7461" width="5.6640625" style="577" customWidth="1"/>
    <col min="7462" max="7680" width="9" style="577"/>
    <col min="7681" max="7681" width="3.21875" style="577" customWidth="1"/>
    <col min="7682" max="7712" width="5.77734375" style="577" customWidth="1"/>
    <col min="7713" max="7713" width="4.88671875" style="577" customWidth="1"/>
    <col min="7714" max="7716" width="0" style="577" hidden="1" customWidth="1"/>
    <col min="7717" max="7717" width="5.6640625" style="577" customWidth="1"/>
    <col min="7718" max="7936" width="9" style="577"/>
    <col min="7937" max="7937" width="3.21875" style="577" customWidth="1"/>
    <col min="7938" max="7968" width="5.77734375" style="577" customWidth="1"/>
    <col min="7969" max="7969" width="4.88671875" style="577" customWidth="1"/>
    <col min="7970" max="7972" width="0" style="577" hidden="1" customWidth="1"/>
    <col min="7973" max="7973" width="5.6640625" style="577" customWidth="1"/>
    <col min="7974" max="8192" width="9" style="577"/>
    <col min="8193" max="8193" width="3.21875" style="577" customWidth="1"/>
    <col min="8194" max="8224" width="5.77734375" style="577" customWidth="1"/>
    <col min="8225" max="8225" width="4.88671875" style="577" customWidth="1"/>
    <col min="8226" max="8228" width="0" style="577" hidden="1" customWidth="1"/>
    <col min="8229" max="8229" width="5.6640625" style="577" customWidth="1"/>
    <col min="8230" max="8448" width="9" style="577"/>
    <col min="8449" max="8449" width="3.21875" style="577" customWidth="1"/>
    <col min="8450" max="8480" width="5.77734375" style="577" customWidth="1"/>
    <col min="8481" max="8481" width="4.88671875" style="577" customWidth="1"/>
    <col min="8482" max="8484" width="0" style="577" hidden="1" customWidth="1"/>
    <col min="8485" max="8485" width="5.6640625" style="577" customWidth="1"/>
    <col min="8486" max="8704" width="9" style="577"/>
    <col min="8705" max="8705" width="3.21875" style="577" customWidth="1"/>
    <col min="8706" max="8736" width="5.77734375" style="577" customWidth="1"/>
    <col min="8737" max="8737" width="4.88671875" style="577" customWidth="1"/>
    <col min="8738" max="8740" width="0" style="577" hidden="1" customWidth="1"/>
    <col min="8741" max="8741" width="5.6640625" style="577" customWidth="1"/>
    <col min="8742" max="8960" width="9" style="577"/>
    <col min="8961" max="8961" width="3.21875" style="577" customWidth="1"/>
    <col min="8962" max="8992" width="5.77734375" style="577" customWidth="1"/>
    <col min="8993" max="8993" width="4.88671875" style="577" customWidth="1"/>
    <col min="8994" max="8996" width="0" style="577" hidden="1" customWidth="1"/>
    <col min="8997" max="8997" width="5.6640625" style="577" customWidth="1"/>
    <col min="8998" max="9216" width="9" style="577"/>
    <col min="9217" max="9217" width="3.21875" style="577" customWidth="1"/>
    <col min="9218" max="9248" width="5.77734375" style="577" customWidth="1"/>
    <col min="9249" max="9249" width="4.88671875" style="577" customWidth="1"/>
    <col min="9250" max="9252" width="0" style="577" hidden="1" customWidth="1"/>
    <col min="9253" max="9253" width="5.6640625" style="577" customWidth="1"/>
    <col min="9254" max="9472" width="9" style="577"/>
    <col min="9473" max="9473" width="3.21875" style="577" customWidth="1"/>
    <col min="9474" max="9504" width="5.77734375" style="577" customWidth="1"/>
    <col min="9505" max="9505" width="4.88671875" style="577" customWidth="1"/>
    <col min="9506" max="9508" width="0" style="577" hidden="1" customWidth="1"/>
    <col min="9509" max="9509" width="5.6640625" style="577" customWidth="1"/>
    <col min="9510" max="9728" width="9" style="577"/>
    <col min="9729" max="9729" width="3.21875" style="577" customWidth="1"/>
    <col min="9730" max="9760" width="5.77734375" style="577" customWidth="1"/>
    <col min="9761" max="9761" width="4.88671875" style="577" customWidth="1"/>
    <col min="9762" max="9764" width="0" style="577" hidden="1" customWidth="1"/>
    <col min="9765" max="9765" width="5.6640625" style="577" customWidth="1"/>
    <col min="9766" max="9984" width="9" style="577"/>
    <col min="9985" max="9985" width="3.21875" style="577" customWidth="1"/>
    <col min="9986" max="10016" width="5.77734375" style="577" customWidth="1"/>
    <col min="10017" max="10017" width="4.88671875" style="577" customWidth="1"/>
    <col min="10018" max="10020" width="0" style="577" hidden="1" customWidth="1"/>
    <col min="10021" max="10021" width="5.6640625" style="577" customWidth="1"/>
    <col min="10022" max="10240" width="9" style="577"/>
    <col min="10241" max="10241" width="3.21875" style="577" customWidth="1"/>
    <col min="10242" max="10272" width="5.77734375" style="577" customWidth="1"/>
    <col min="10273" max="10273" width="4.88671875" style="577" customWidth="1"/>
    <col min="10274" max="10276" width="0" style="577" hidden="1" customWidth="1"/>
    <col min="10277" max="10277" width="5.6640625" style="577" customWidth="1"/>
    <col min="10278" max="10496" width="9" style="577"/>
    <col min="10497" max="10497" width="3.21875" style="577" customWidth="1"/>
    <col min="10498" max="10528" width="5.77734375" style="577" customWidth="1"/>
    <col min="10529" max="10529" width="4.88671875" style="577" customWidth="1"/>
    <col min="10530" max="10532" width="0" style="577" hidden="1" customWidth="1"/>
    <col min="10533" max="10533" width="5.6640625" style="577" customWidth="1"/>
    <col min="10534" max="10752" width="9" style="577"/>
    <col min="10753" max="10753" width="3.21875" style="577" customWidth="1"/>
    <col min="10754" max="10784" width="5.77734375" style="577" customWidth="1"/>
    <col min="10785" max="10785" width="4.88671875" style="577" customWidth="1"/>
    <col min="10786" max="10788" width="0" style="577" hidden="1" customWidth="1"/>
    <col min="10789" max="10789" width="5.6640625" style="577" customWidth="1"/>
    <col min="10790" max="11008" width="9" style="577"/>
    <col min="11009" max="11009" width="3.21875" style="577" customWidth="1"/>
    <col min="11010" max="11040" width="5.77734375" style="577" customWidth="1"/>
    <col min="11041" max="11041" width="4.88671875" style="577" customWidth="1"/>
    <col min="11042" max="11044" width="0" style="577" hidden="1" customWidth="1"/>
    <col min="11045" max="11045" width="5.6640625" style="577" customWidth="1"/>
    <col min="11046" max="11264" width="9" style="577"/>
    <col min="11265" max="11265" width="3.21875" style="577" customWidth="1"/>
    <col min="11266" max="11296" width="5.77734375" style="577" customWidth="1"/>
    <col min="11297" max="11297" width="4.88671875" style="577" customWidth="1"/>
    <col min="11298" max="11300" width="0" style="577" hidden="1" customWidth="1"/>
    <col min="11301" max="11301" width="5.6640625" style="577" customWidth="1"/>
    <col min="11302" max="11520" width="9" style="577"/>
    <col min="11521" max="11521" width="3.21875" style="577" customWidth="1"/>
    <col min="11522" max="11552" width="5.77734375" style="577" customWidth="1"/>
    <col min="11553" max="11553" width="4.88671875" style="577" customWidth="1"/>
    <col min="11554" max="11556" width="0" style="577" hidden="1" customWidth="1"/>
    <col min="11557" max="11557" width="5.6640625" style="577" customWidth="1"/>
    <col min="11558" max="11776" width="9" style="577"/>
    <col min="11777" max="11777" width="3.21875" style="577" customWidth="1"/>
    <col min="11778" max="11808" width="5.77734375" style="577" customWidth="1"/>
    <col min="11809" max="11809" width="4.88671875" style="577" customWidth="1"/>
    <col min="11810" max="11812" width="0" style="577" hidden="1" customWidth="1"/>
    <col min="11813" max="11813" width="5.6640625" style="577" customWidth="1"/>
    <col min="11814" max="12032" width="9" style="577"/>
    <col min="12033" max="12033" width="3.21875" style="577" customWidth="1"/>
    <col min="12034" max="12064" width="5.77734375" style="577" customWidth="1"/>
    <col min="12065" max="12065" width="4.88671875" style="577" customWidth="1"/>
    <col min="12066" max="12068" width="0" style="577" hidden="1" customWidth="1"/>
    <col min="12069" max="12069" width="5.6640625" style="577" customWidth="1"/>
    <col min="12070" max="12288" width="9" style="577"/>
    <col min="12289" max="12289" width="3.21875" style="577" customWidth="1"/>
    <col min="12290" max="12320" width="5.77734375" style="577" customWidth="1"/>
    <col min="12321" max="12321" width="4.88671875" style="577" customWidth="1"/>
    <col min="12322" max="12324" width="0" style="577" hidden="1" customWidth="1"/>
    <col min="12325" max="12325" width="5.6640625" style="577" customWidth="1"/>
    <col min="12326" max="12544" width="9" style="577"/>
    <col min="12545" max="12545" width="3.21875" style="577" customWidth="1"/>
    <col min="12546" max="12576" width="5.77734375" style="577" customWidth="1"/>
    <col min="12577" max="12577" width="4.88671875" style="577" customWidth="1"/>
    <col min="12578" max="12580" width="0" style="577" hidden="1" customWidth="1"/>
    <col min="12581" max="12581" width="5.6640625" style="577" customWidth="1"/>
    <col min="12582" max="12800" width="9" style="577"/>
    <col min="12801" max="12801" width="3.21875" style="577" customWidth="1"/>
    <col min="12802" max="12832" width="5.77734375" style="577" customWidth="1"/>
    <col min="12833" max="12833" width="4.88671875" style="577" customWidth="1"/>
    <col min="12834" max="12836" width="0" style="577" hidden="1" customWidth="1"/>
    <col min="12837" max="12837" width="5.6640625" style="577" customWidth="1"/>
    <col min="12838" max="13056" width="9" style="577"/>
    <col min="13057" max="13057" width="3.21875" style="577" customWidth="1"/>
    <col min="13058" max="13088" width="5.77734375" style="577" customWidth="1"/>
    <col min="13089" max="13089" width="4.88671875" style="577" customWidth="1"/>
    <col min="13090" max="13092" width="0" style="577" hidden="1" customWidth="1"/>
    <col min="13093" max="13093" width="5.6640625" style="577" customWidth="1"/>
    <col min="13094" max="13312" width="9" style="577"/>
    <col min="13313" max="13313" width="3.21875" style="577" customWidth="1"/>
    <col min="13314" max="13344" width="5.77734375" style="577" customWidth="1"/>
    <col min="13345" max="13345" width="4.88671875" style="577" customWidth="1"/>
    <col min="13346" max="13348" width="0" style="577" hidden="1" customWidth="1"/>
    <col min="13349" max="13349" width="5.6640625" style="577" customWidth="1"/>
    <col min="13350" max="13568" width="9" style="577"/>
    <col min="13569" max="13569" width="3.21875" style="577" customWidth="1"/>
    <col min="13570" max="13600" width="5.77734375" style="577" customWidth="1"/>
    <col min="13601" max="13601" width="4.88671875" style="577" customWidth="1"/>
    <col min="13602" max="13604" width="0" style="577" hidden="1" customWidth="1"/>
    <col min="13605" max="13605" width="5.6640625" style="577" customWidth="1"/>
    <col min="13606" max="13824" width="9" style="577"/>
    <col min="13825" max="13825" width="3.21875" style="577" customWidth="1"/>
    <col min="13826" max="13856" width="5.77734375" style="577" customWidth="1"/>
    <col min="13857" max="13857" width="4.88671875" style="577" customWidth="1"/>
    <col min="13858" max="13860" width="0" style="577" hidden="1" customWidth="1"/>
    <col min="13861" max="13861" width="5.6640625" style="577" customWidth="1"/>
    <col min="13862" max="14080" width="9" style="577"/>
    <col min="14081" max="14081" width="3.21875" style="577" customWidth="1"/>
    <col min="14082" max="14112" width="5.77734375" style="577" customWidth="1"/>
    <col min="14113" max="14113" width="4.88671875" style="577" customWidth="1"/>
    <col min="14114" max="14116" width="0" style="577" hidden="1" customWidth="1"/>
    <col min="14117" max="14117" width="5.6640625" style="577" customWidth="1"/>
    <col min="14118" max="14336" width="9" style="577"/>
    <col min="14337" max="14337" width="3.21875" style="577" customWidth="1"/>
    <col min="14338" max="14368" width="5.77734375" style="577" customWidth="1"/>
    <col min="14369" max="14369" width="4.88671875" style="577" customWidth="1"/>
    <col min="14370" max="14372" width="0" style="577" hidden="1" customWidth="1"/>
    <col min="14373" max="14373" width="5.6640625" style="577" customWidth="1"/>
    <col min="14374" max="14592" width="9" style="577"/>
    <col min="14593" max="14593" width="3.21875" style="577" customWidth="1"/>
    <col min="14594" max="14624" width="5.77734375" style="577" customWidth="1"/>
    <col min="14625" max="14625" width="4.88671875" style="577" customWidth="1"/>
    <col min="14626" max="14628" width="0" style="577" hidden="1" customWidth="1"/>
    <col min="14629" max="14629" width="5.6640625" style="577" customWidth="1"/>
    <col min="14630" max="14848" width="9" style="577"/>
    <col min="14849" max="14849" width="3.21875" style="577" customWidth="1"/>
    <col min="14850" max="14880" width="5.77734375" style="577" customWidth="1"/>
    <col min="14881" max="14881" width="4.88671875" style="577" customWidth="1"/>
    <col min="14882" max="14884" width="0" style="577" hidden="1" customWidth="1"/>
    <col min="14885" max="14885" width="5.6640625" style="577" customWidth="1"/>
    <col min="14886" max="15104" width="9" style="577"/>
    <col min="15105" max="15105" width="3.21875" style="577" customWidth="1"/>
    <col min="15106" max="15136" width="5.77734375" style="577" customWidth="1"/>
    <col min="15137" max="15137" width="4.88671875" style="577" customWidth="1"/>
    <col min="15138" max="15140" width="0" style="577" hidden="1" customWidth="1"/>
    <col min="15141" max="15141" width="5.6640625" style="577" customWidth="1"/>
    <col min="15142" max="15360" width="9" style="577"/>
    <col min="15361" max="15361" width="3.21875" style="577" customWidth="1"/>
    <col min="15362" max="15392" width="5.77734375" style="577" customWidth="1"/>
    <col min="15393" max="15393" width="4.88671875" style="577" customWidth="1"/>
    <col min="15394" max="15396" width="0" style="577" hidden="1" customWidth="1"/>
    <col min="15397" max="15397" width="5.6640625" style="577" customWidth="1"/>
    <col min="15398" max="15616" width="9" style="577"/>
    <col min="15617" max="15617" width="3.21875" style="577" customWidth="1"/>
    <col min="15618" max="15648" width="5.77734375" style="577" customWidth="1"/>
    <col min="15649" max="15649" width="4.88671875" style="577" customWidth="1"/>
    <col min="15650" max="15652" width="0" style="577" hidden="1" customWidth="1"/>
    <col min="15653" max="15653" width="5.6640625" style="577" customWidth="1"/>
    <col min="15654" max="15872" width="9" style="577"/>
    <col min="15873" max="15873" width="3.21875" style="577" customWidth="1"/>
    <col min="15874" max="15904" width="5.77734375" style="577" customWidth="1"/>
    <col min="15905" max="15905" width="4.88671875" style="577" customWidth="1"/>
    <col min="15906" max="15908" width="0" style="577" hidden="1" customWidth="1"/>
    <col min="15909" max="15909" width="5.6640625" style="577" customWidth="1"/>
    <col min="15910" max="16128" width="9" style="577"/>
    <col min="16129" max="16129" width="3.21875" style="577" customWidth="1"/>
    <col min="16130" max="16160" width="5.77734375" style="577" customWidth="1"/>
    <col min="16161" max="16161" width="4.88671875" style="577" customWidth="1"/>
    <col min="16162" max="16164" width="0" style="577" hidden="1" customWidth="1"/>
    <col min="16165" max="16165" width="5.6640625" style="577" customWidth="1"/>
    <col min="16166" max="16384" width="9" style="577"/>
  </cols>
  <sheetData>
    <row r="1" spans="2:36">
      <c r="B1" s="578"/>
      <c r="C1" s="578"/>
      <c r="D1" s="578"/>
      <c r="E1" s="578"/>
      <c r="F1" s="578"/>
      <c r="G1" s="578"/>
      <c r="H1" s="578"/>
      <c r="I1" s="578"/>
      <c r="AH1" s="22"/>
      <c r="AI1" s="5" t="s">
        <v>337</v>
      </c>
      <c r="AJ1" s="5" t="s">
        <v>337</v>
      </c>
    </row>
    <row r="2" spans="2:36">
      <c r="B2" s="579" t="s">
        <v>1468</v>
      </c>
      <c r="C2" s="578"/>
      <c r="D2" s="578"/>
      <c r="E2" s="578"/>
      <c r="F2" s="578"/>
      <c r="G2" s="578"/>
      <c r="H2" s="578"/>
      <c r="I2" s="578"/>
      <c r="AH2" s="119">
        <v>0</v>
      </c>
      <c r="AI2" s="27" t="s">
        <v>467</v>
      </c>
      <c r="AJ2" s="27" t="s">
        <v>467</v>
      </c>
    </row>
    <row r="3" spans="2:36">
      <c r="B3" s="578"/>
      <c r="C3" s="578"/>
      <c r="D3" s="578"/>
      <c r="E3" s="578"/>
      <c r="F3" s="578"/>
      <c r="G3" s="578"/>
      <c r="H3" s="578"/>
      <c r="I3" s="578"/>
      <c r="AH3" s="119">
        <v>1</v>
      </c>
      <c r="AI3" s="27" t="s">
        <v>468</v>
      </c>
      <c r="AJ3" s="27" t="s">
        <v>514</v>
      </c>
    </row>
    <row r="4" spans="2:36" ht="13.5" customHeight="1">
      <c r="B4" s="578" t="s">
        <v>1533</v>
      </c>
      <c r="C4" s="578"/>
      <c r="D4" s="578"/>
      <c r="E4" s="578"/>
      <c r="F4" s="578"/>
      <c r="G4" s="578"/>
      <c r="H4" s="578"/>
      <c r="I4" s="578"/>
      <c r="AH4" s="119">
        <v>2</v>
      </c>
      <c r="AI4" s="27" t="s">
        <v>469</v>
      </c>
      <c r="AJ4" s="27" t="s">
        <v>515</v>
      </c>
    </row>
    <row r="5" spans="2:36" ht="13.8" thickBot="1">
      <c r="B5" s="580">
        <v>1</v>
      </c>
      <c r="C5" s="580">
        <v>2</v>
      </c>
      <c r="D5" s="580">
        <v>3</v>
      </c>
      <c r="E5" s="580">
        <v>4</v>
      </c>
      <c r="F5" s="580">
        <v>5</v>
      </c>
      <c r="G5" s="580">
        <v>6</v>
      </c>
      <c r="H5" s="580">
        <v>7</v>
      </c>
      <c r="I5" s="580">
        <v>8</v>
      </c>
      <c r="J5" s="580">
        <v>9</v>
      </c>
      <c r="K5" s="580">
        <v>10</v>
      </c>
      <c r="L5" s="580">
        <v>11</v>
      </c>
      <c r="M5" s="580">
        <v>12</v>
      </c>
      <c r="N5" s="580">
        <v>13</v>
      </c>
      <c r="O5" s="580">
        <v>14</v>
      </c>
      <c r="P5" s="580">
        <v>15</v>
      </c>
      <c r="Q5" s="580">
        <v>16</v>
      </c>
      <c r="R5" s="580">
        <v>17</v>
      </c>
      <c r="S5" s="580">
        <v>18</v>
      </c>
      <c r="T5" s="580">
        <v>19</v>
      </c>
      <c r="U5" s="580">
        <v>20</v>
      </c>
      <c r="V5" s="580">
        <v>21</v>
      </c>
      <c r="W5" s="580">
        <v>22</v>
      </c>
      <c r="X5" s="580">
        <v>23</v>
      </c>
      <c r="Y5" s="580">
        <v>24</v>
      </c>
      <c r="Z5" s="580">
        <v>25</v>
      </c>
      <c r="AA5" s="580">
        <v>26</v>
      </c>
      <c r="AB5" s="580">
        <v>27</v>
      </c>
      <c r="AC5" s="580">
        <v>28</v>
      </c>
      <c r="AD5" s="580">
        <v>29</v>
      </c>
      <c r="AE5" s="580">
        <v>30</v>
      </c>
      <c r="AF5" s="580">
        <v>31</v>
      </c>
      <c r="AH5" s="119">
        <v>3</v>
      </c>
      <c r="AI5" s="27" t="s">
        <v>470</v>
      </c>
      <c r="AJ5" s="27" t="s">
        <v>516</v>
      </c>
    </row>
    <row r="6" spans="2:36">
      <c r="B6" s="581" t="s">
        <v>1469</v>
      </c>
      <c r="C6" s="736" t="s">
        <v>97</v>
      </c>
      <c r="D6" s="737"/>
      <c r="E6" s="738"/>
      <c r="F6" s="742" t="s">
        <v>1470</v>
      </c>
      <c r="G6" s="737"/>
      <c r="H6" s="737"/>
      <c r="I6" s="737"/>
      <c r="J6" s="743"/>
      <c r="K6" s="689" t="s">
        <v>1471</v>
      </c>
      <c r="L6" s="690"/>
      <c r="M6" s="690"/>
      <c r="N6" s="690"/>
      <c r="O6" s="691"/>
      <c r="P6" s="690" t="s">
        <v>1472</v>
      </c>
      <c r="Q6" s="690"/>
      <c r="R6" s="690"/>
      <c r="S6" s="690"/>
      <c r="T6" s="690"/>
      <c r="U6" s="690"/>
      <c r="V6" s="690"/>
      <c r="W6" s="690"/>
      <c r="X6" s="690"/>
      <c r="Y6" s="690"/>
      <c r="Z6" s="690"/>
      <c r="AA6" s="690"/>
      <c r="AB6" s="690"/>
      <c r="AC6" s="690"/>
      <c r="AD6" s="690"/>
      <c r="AE6" s="690"/>
      <c r="AF6" s="691"/>
      <c r="AH6" s="119">
        <v>4</v>
      </c>
      <c r="AI6" s="27" t="s">
        <v>471</v>
      </c>
      <c r="AJ6" s="27" t="s">
        <v>517</v>
      </c>
    </row>
    <row r="7" spans="2:36" ht="13.8" thickBot="1">
      <c r="B7" s="582" t="s">
        <v>1473</v>
      </c>
      <c r="C7" s="739"/>
      <c r="D7" s="740"/>
      <c r="E7" s="741"/>
      <c r="F7" s="583" t="s">
        <v>1474</v>
      </c>
      <c r="G7" s="744" t="s">
        <v>1475</v>
      </c>
      <c r="H7" s="702"/>
      <c r="I7" s="695" t="s">
        <v>1476</v>
      </c>
      <c r="J7" s="700"/>
      <c r="K7" s="585" t="s">
        <v>1474</v>
      </c>
      <c r="L7" s="695" t="s">
        <v>1475</v>
      </c>
      <c r="M7" s="699"/>
      <c r="N7" s="695" t="s">
        <v>1476</v>
      </c>
      <c r="O7" s="700"/>
      <c r="P7" s="696" t="s">
        <v>1477</v>
      </c>
      <c r="Q7" s="696"/>
      <c r="R7" s="696"/>
      <c r="S7" s="696"/>
      <c r="T7" s="699"/>
      <c r="U7" s="695" t="s">
        <v>1478</v>
      </c>
      <c r="V7" s="699"/>
      <c r="W7" s="695" t="s">
        <v>1479</v>
      </c>
      <c r="X7" s="696"/>
      <c r="Y7" s="696"/>
      <c r="Z7" s="696"/>
      <c r="AA7" s="696"/>
      <c r="AB7" s="696"/>
      <c r="AC7" s="699"/>
      <c r="AD7" s="695" t="s">
        <v>66</v>
      </c>
      <c r="AE7" s="696"/>
      <c r="AF7" s="700"/>
      <c r="AH7" s="119">
        <v>5</v>
      </c>
      <c r="AI7" s="27" t="s">
        <v>472</v>
      </c>
      <c r="AJ7" s="27" t="s">
        <v>518</v>
      </c>
    </row>
    <row r="8" spans="2:36">
      <c r="B8" s="586">
        <v>1</v>
      </c>
      <c r="C8" s="723" t="s">
        <v>1480</v>
      </c>
      <c r="D8" s="724"/>
      <c r="E8" s="725"/>
      <c r="F8" s="600" t="s">
        <v>1481</v>
      </c>
      <c r="G8" s="726" t="s">
        <v>467</v>
      </c>
      <c r="H8" s="725"/>
      <c r="I8" s="727">
        <v>1000000</v>
      </c>
      <c r="J8" s="728"/>
      <c r="K8" s="598" t="s">
        <v>1481</v>
      </c>
      <c r="L8" s="718" t="s">
        <v>477</v>
      </c>
      <c r="M8" s="662"/>
      <c r="N8" s="729" t="s">
        <v>1482</v>
      </c>
      <c r="O8" s="730"/>
      <c r="P8" s="731" t="s">
        <v>1483</v>
      </c>
      <c r="Q8" s="731"/>
      <c r="R8" s="731"/>
      <c r="S8" s="731"/>
      <c r="T8" s="732"/>
      <c r="U8" s="733" t="s">
        <v>1484</v>
      </c>
      <c r="V8" s="734"/>
      <c r="W8" s="735" t="s">
        <v>1539</v>
      </c>
      <c r="X8" s="731"/>
      <c r="Y8" s="731"/>
      <c r="Z8" s="731"/>
      <c r="AA8" s="731"/>
      <c r="AB8" s="731"/>
      <c r="AC8" s="732"/>
      <c r="AD8" s="729" t="s">
        <v>1485</v>
      </c>
      <c r="AE8" s="745"/>
      <c r="AF8" s="730"/>
      <c r="AH8" s="119">
        <v>6</v>
      </c>
      <c r="AI8" s="27" t="s">
        <v>473</v>
      </c>
      <c r="AJ8" s="27" t="s">
        <v>519</v>
      </c>
    </row>
    <row r="9" spans="2:36">
      <c r="B9" s="587">
        <v>2</v>
      </c>
      <c r="C9" s="661" t="s">
        <v>1486</v>
      </c>
      <c r="D9" s="715"/>
      <c r="E9" s="715"/>
      <c r="F9" s="588" t="s">
        <v>1487</v>
      </c>
      <c r="G9" s="666" t="s">
        <v>520</v>
      </c>
      <c r="H9" s="666"/>
      <c r="I9" s="716">
        <v>777</v>
      </c>
      <c r="J9" s="717"/>
      <c r="K9" s="598" t="s">
        <v>1487</v>
      </c>
      <c r="L9" s="718" t="s">
        <v>475</v>
      </c>
      <c r="M9" s="662"/>
      <c r="N9" s="716" t="s">
        <v>1488</v>
      </c>
      <c r="O9" s="717"/>
      <c r="P9" s="719" t="s">
        <v>1489</v>
      </c>
      <c r="Q9" s="719"/>
      <c r="R9" s="719"/>
      <c r="S9" s="719"/>
      <c r="T9" s="720"/>
      <c r="U9" s="718" t="s">
        <v>1490</v>
      </c>
      <c r="V9" s="662"/>
      <c r="W9" s="721" t="s">
        <v>1491</v>
      </c>
      <c r="X9" s="719"/>
      <c r="Y9" s="719"/>
      <c r="Z9" s="719"/>
      <c r="AA9" s="719"/>
      <c r="AB9" s="719"/>
      <c r="AC9" s="720"/>
      <c r="AD9" s="716" t="s">
        <v>1492</v>
      </c>
      <c r="AE9" s="722"/>
      <c r="AF9" s="717"/>
      <c r="AH9" s="119">
        <v>7</v>
      </c>
      <c r="AI9" s="27" t="s">
        <v>474</v>
      </c>
      <c r="AJ9" s="27" t="s">
        <v>520</v>
      </c>
    </row>
    <row r="10" spans="2:36">
      <c r="B10" s="587">
        <v>3</v>
      </c>
      <c r="C10" s="661" t="s">
        <v>1493</v>
      </c>
      <c r="D10" s="715"/>
      <c r="E10" s="715"/>
      <c r="F10" s="588" t="s">
        <v>1481</v>
      </c>
      <c r="G10" s="666" t="s">
        <v>431</v>
      </c>
      <c r="H10" s="666"/>
      <c r="I10" s="716">
        <v>2000000</v>
      </c>
      <c r="J10" s="717"/>
      <c r="K10" s="598" t="s">
        <v>1481</v>
      </c>
      <c r="L10" s="718" t="s">
        <v>476</v>
      </c>
      <c r="M10" s="662"/>
      <c r="N10" s="716" t="s">
        <v>1494</v>
      </c>
      <c r="O10" s="717"/>
      <c r="P10" s="719" t="s">
        <v>1495</v>
      </c>
      <c r="Q10" s="719"/>
      <c r="R10" s="719"/>
      <c r="S10" s="719"/>
      <c r="T10" s="720"/>
      <c r="U10" s="718" t="s">
        <v>1496</v>
      </c>
      <c r="V10" s="662"/>
      <c r="W10" s="721" t="s">
        <v>1497</v>
      </c>
      <c r="X10" s="719"/>
      <c r="Y10" s="719"/>
      <c r="Z10" s="719"/>
      <c r="AA10" s="719"/>
      <c r="AB10" s="719"/>
      <c r="AC10" s="720"/>
      <c r="AD10" s="716" t="s">
        <v>1498</v>
      </c>
      <c r="AE10" s="722"/>
      <c r="AF10" s="717"/>
      <c r="AH10" s="119">
        <v>8</v>
      </c>
      <c r="AI10" s="27" t="s">
        <v>475</v>
      </c>
      <c r="AJ10" s="27" t="s">
        <v>521</v>
      </c>
    </row>
    <row r="11" spans="2:36">
      <c r="B11" s="587">
        <v>4</v>
      </c>
      <c r="C11" s="661" t="s">
        <v>1499</v>
      </c>
      <c r="D11" s="715"/>
      <c r="E11" s="662"/>
      <c r="F11" s="588" t="s">
        <v>1487</v>
      </c>
      <c r="G11" s="666" t="s">
        <v>526</v>
      </c>
      <c r="H11" s="666"/>
      <c r="I11" s="716">
        <v>1313</v>
      </c>
      <c r="J11" s="717"/>
      <c r="K11" s="598" t="s">
        <v>1481</v>
      </c>
      <c r="L11" s="718" t="s">
        <v>478</v>
      </c>
      <c r="M11" s="662"/>
      <c r="N11" s="716">
        <v>5656</v>
      </c>
      <c r="O11" s="717"/>
      <c r="P11" s="719" t="s">
        <v>1500</v>
      </c>
      <c r="Q11" s="719"/>
      <c r="R11" s="719"/>
      <c r="S11" s="719"/>
      <c r="T11" s="720"/>
      <c r="U11" s="718" t="s">
        <v>1501</v>
      </c>
      <c r="V11" s="662"/>
      <c r="W11" s="721" t="s">
        <v>1502</v>
      </c>
      <c r="X11" s="719"/>
      <c r="Y11" s="719"/>
      <c r="Z11" s="719"/>
      <c r="AA11" s="719"/>
      <c r="AB11" s="719"/>
      <c r="AC11" s="720"/>
      <c r="AD11" s="716" t="s">
        <v>1503</v>
      </c>
      <c r="AE11" s="722"/>
      <c r="AF11" s="717"/>
      <c r="AH11" s="119">
        <v>9</v>
      </c>
      <c r="AI11" s="27" t="s">
        <v>476</v>
      </c>
      <c r="AJ11" s="27" t="s">
        <v>522</v>
      </c>
    </row>
    <row r="12" spans="2:36" ht="13.5" customHeight="1">
      <c r="B12" s="587">
        <v>5</v>
      </c>
      <c r="C12" s="661" t="s">
        <v>1504</v>
      </c>
      <c r="D12" s="715"/>
      <c r="E12" s="662"/>
      <c r="F12" s="588" t="s">
        <v>1481</v>
      </c>
      <c r="G12" s="666" t="s">
        <v>431</v>
      </c>
      <c r="H12" s="666"/>
      <c r="I12" s="716">
        <v>332211</v>
      </c>
      <c r="J12" s="717"/>
      <c r="K12" s="598" t="s">
        <v>1481</v>
      </c>
      <c r="L12" s="718" t="s">
        <v>479</v>
      </c>
      <c r="M12" s="662"/>
      <c r="N12" s="716" t="s">
        <v>1505</v>
      </c>
      <c r="O12" s="717"/>
      <c r="P12" s="719" t="s">
        <v>1506</v>
      </c>
      <c r="Q12" s="719"/>
      <c r="R12" s="719"/>
      <c r="S12" s="719"/>
      <c r="T12" s="720"/>
      <c r="U12" s="718" t="s">
        <v>1529</v>
      </c>
      <c r="V12" s="662"/>
      <c r="W12" s="721" t="s">
        <v>1528</v>
      </c>
      <c r="X12" s="719"/>
      <c r="Y12" s="719"/>
      <c r="Z12" s="719"/>
      <c r="AA12" s="719"/>
      <c r="AB12" s="719"/>
      <c r="AC12" s="720"/>
      <c r="AD12" s="716" t="s">
        <v>1507</v>
      </c>
      <c r="AE12" s="722"/>
      <c r="AF12" s="717"/>
      <c r="AH12" s="119">
        <v>10</v>
      </c>
      <c r="AI12" s="27" t="s">
        <v>477</v>
      </c>
      <c r="AJ12" s="27" t="s">
        <v>523</v>
      </c>
    </row>
    <row r="13" spans="2:36">
      <c r="B13" s="587">
        <v>6</v>
      </c>
      <c r="C13" s="661"/>
      <c r="D13" s="715"/>
      <c r="E13" s="662"/>
      <c r="F13" s="588"/>
      <c r="G13" s="666"/>
      <c r="H13" s="666"/>
      <c r="I13" s="716"/>
      <c r="J13" s="717"/>
      <c r="K13" s="598"/>
      <c r="L13" s="718"/>
      <c r="M13" s="662"/>
      <c r="N13" s="716"/>
      <c r="O13" s="717"/>
      <c r="P13" s="719"/>
      <c r="Q13" s="719"/>
      <c r="R13" s="719"/>
      <c r="S13" s="719"/>
      <c r="T13" s="720"/>
      <c r="U13" s="718"/>
      <c r="V13" s="662"/>
      <c r="W13" s="721"/>
      <c r="X13" s="719"/>
      <c r="Y13" s="719"/>
      <c r="Z13" s="719"/>
      <c r="AA13" s="719"/>
      <c r="AB13" s="719"/>
      <c r="AC13" s="720"/>
      <c r="AD13" s="716"/>
      <c r="AE13" s="722"/>
      <c r="AF13" s="717"/>
      <c r="AH13" s="119">
        <v>11</v>
      </c>
      <c r="AI13" s="27" t="s">
        <v>478</v>
      </c>
      <c r="AJ13" s="27" t="s">
        <v>524</v>
      </c>
    </row>
    <row r="14" spans="2:36">
      <c r="B14" s="587">
        <v>7</v>
      </c>
      <c r="C14" s="661"/>
      <c r="D14" s="715"/>
      <c r="E14" s="662"/>
      <c r="F14" s="588"/>
      <c r="G14" s="666"/>
      <c r="H14" s="666"/>
      <c r="I14" s="716"/>
      <c r="J14" s="717"/>
      <c r="K14" s="598"/>
      <c r="L14" s="718"/>
      <c r="M14" s="662"/>
      <c r="N14" s="716"/>
      <c r="O14" s="717"/>
      <c r="P14" s="719"/>
      <c r="Q14" s="719"/>
      <c r="R14" s="719"/>
      <c r="S14" s="719"/>
      <c r="T14" s="720"/>
      <c r="U14" s="718"/>
      <c r="V14" s="662"/>
      <c r="W14" s="721"/>
      <c r="X14" s="719"/>
      <c r="Y14" s="719"/>
      <c r="Z14" s="719"/>
      <c r="AA14" s="719"/>
      <c r="AB14" s="719"/>
      <c r="AC14" s="720"/>
      <c r="AD14" s="716"/>
      <c r="AE14" s="722"/>
      <c r="AF14" s="717"/>
      <c r="AH14" s="119">
        <v>12</v>
      </c>
      <c r="AI14" s="27" t="s">
        <v>479</v>
      </c>
      <c r="AJ14" s="27" t="s">
        <v>525</v>
      </c>
    </row>
    <row r="15" spans="2:36">
      <c r="B15" s="587">
        <v>8</v>
      </c>
      <c r="C15" s="661"/>
      <c r="D15" s="715"/>
      <c r="E15" s="662"/>
      <c r="F15" s="588"/>
      <c r="G15" s="666"/>
      <c r="H15" s="666"/>
      <c r="I15" s="716"/>
      <c r="J15" s="717"/>
      <c r="K15" s="598"/>
      <c r="L15" s="718"/>
      <c r="M15" s="662"/>
      <c r="N15" s="716"/>
      <c r="O15" s="717"/>
      <c r="P15" s="719"/>
      <c r="Q15" s="719"/>
      <c r="R15" s="719"/>
      <c r="S15" s="719"/>
      <c r="T15" s="720"/>
      <c r="U15" s="718"/>
      <c r="V15" s="662"/>
      <c r="W15" s="721"/>
      <c r="X15" s="719"/>
      <c r="Y15" s="719"/>
      <c r="Z15" s="719"/>
      <c r="AA15" s="719"/>
      <c r="AB15" s="719"/>
      <c r="AC15" s="720"/>
      <c r="AD15" s="716"/>
      <c r="AE15" s="722"/>
      <c r="AF15" s="717"/>
      <c r="AH15" s="119">
        <v>13</v>
      </c>
      <c r="AI15" s="27" t="s">
        <v>480</v>
      </c>
      <c r="AJ15" s="27" t="s">
        <v>526</v>
      </c>
    </row>
    <row r="16" spans="2:36">
      <c r="B16" s="587">
        <v>9</v>
      </c>
      <c r="C16" s="661"/>
      <c r="D16" s="715"/>
      <c r="E16" s="662"/>
      <c r="F16" s="588"/>
      <c r="G16" s="666"/>
      <c r="H16" s="666"/>
      <c r="I16" s="716"/>
      <c r="J16" s="717"/>
      <c r="K16" s="598"/>
      <c r="L16" s="718"/>
      <c r="M16" s="662"/>
      <c r="N16" s="716"/>
      <c r="O16" s="717"/>
      <c r="P16" s="719"/>
      <c r="Q16" s="719"/>
      <c r="R16" s="719"/>
      <c r="S16" s="719"/>
      <c r="T16" s="720"/>
      <c r="U16" s="718"/>
      <c r="V16" s="662"/>
      <c r="W16" s="721"/>
      <c r="X16" s="719"/>
      <c r="Y16" s="719"/>
      <c r="Z16" s="719"/>
      <c r="AA16" s="719"/>
      <c r="AB16" s="719"/>
      <c r="AC16" s="720"/>
      <c r="AD16" s="716"/>
      <c r="AE16" s="722"/>
      <c r="AF16" s="717"/>
      <c r="AH16" s="119">
        <v>14</v>
      </c>
      <c r="AI16" s="27" t="s">
        <v>481</v>
      </c>
      <c r="AJ16" s="27" t="s">
        <v>527</v>
      </c>
    </row>
    <row r="17" spans="2:36" ht="13.8" thickBot="1">
      <c r="B17" s="589">
        <v>10</v>
      </c>
      <c r="C17" s="703"/>
      <c r="D17" s="704"/>
      <c r="E17" s="705"/>
      <c r="F17" s="590"/>
      <c r="G17" s="706"/>
      <c r="H17" s="707"/>
      <c r="I17" s="708"/>
      <c r="J17" s="709"/>
      <c r="K17" s="599"/>
      <c r="L17" s="710"/>
      <c r="M17" s="705"/>
      <c r="N17" s="708"/>
      <c r="O17" s="709"/>
      <c r="P17" s="711"/>
      <c r="Q17" s="711"/>
      <c r="R17" s="711"/>
      <c r="S17" s="711"/>
      <c r="T17" s="712"/>
      <c r="U17" s="710"/>
      <c r="V17" s="705"/>
      <c r="W17" s="713"/>
      <c r="X17" s="711"/>
      <c r="Y17" s="711"/>
      <c r="Z17" s="711"/>
      <c r="AA17" s="711"/>
      <c r="AB17" s="711"/>
      <c r="AC17" s="712"/>
      <c r="AD17" s="708"/>
      <c r="AE17" s="714"/>
      <c r="AF17" s="709"/>
      <c r="AH17" s="119">
        <v>15</v>
      </c>
      <c r="AI17" s="27" t="s">
        <v>482</v>
      </c>
      <c r="AJ17" s="27" t="s">
        <v>528</v>
      </c>
    </row>
    <row r="18" spans="2:36">
      <c r="C18" s="597" t="s">
        <v>1538</v>
      </c>
      <c r="AH18" s="119">
        <v>16</v>
      </c>
      <c r="AI18" s="27" t="s">
        <v>483</v>
      </c>
      <c r="AJ18" s="27" t="s">
        <v>529</v>
      </c>
    </row>
    <row r="19" spans="2:36">
      <c r="AH19" s="119">
        <v>17</v>
      </c>
      <c r="AI19" s="27" t="s">
        <v>484</v>
      </c>
      <c r="AJ19" s="27" t="s">
        <v>530</v>
      </c>
    </row>
    <row r="20" spans="2:36">
      <c r="AD20" s="591"/>
      <c r="AH20" s="119">
        <v>18</v>
      </c>
      <c r="AI20" s="27" t="s">
        <v>485</v>
      </c>
      <c r="AJ20" s="27" t="s">
        <v>531</v>
      </c>
    </row>
    <row r="21" spans="2:36">
      <c r="B21" s="592" t="s">
        <v>1508</v>
      </c>
      <c r="AH21" s="119">
        <v>19</v>
      </c>
      <c r="AI21" s="27" t="s">
        <v>486</v>
      </c>
      <c r="AJ21" s="27" t="s">
        <v>532</v>
      </c>
    </row>
    <row r="22" spans="2:36">
      <c r="AH22" s="119">
        <v>20</v>
      </c>
      <c r="AI22" s="27" t="s">
        <v>487</v>
      </c>
      <c r="AJ22" s="27" t="s">
        <v>533</v>
      </c>
    </row>
    <row r="23" spans="2:36">
      <c r="B23" s="578" t="s">
        <v>1559</v>
      </c>
      <c r="C23" s="578"/>
      <c r="D23" s="578"/>
      <c r="E23" s="578"/>
      <c r="F23" s="578"/>
      <c r="G23" s="578"/>
      <c r="H23" s="578"/>
      <c r="I23" s="578"/>
      <c r="AH23" s="119">
        <v>21</v>
      </c>
      <c r="AI23" s="27" t="s">
        <v>488</v>
      </c>
      <c r="AJ23" s="27" t="s">
        <v>534</v>
      </c>
    </row>
    <row r="24" spans="2:36" ht="13.8" thickBot="1">
      <c r="B24" s="580">
        <v>1</v>
      </c>
      <c r="C24" s="580">
        <v>2</v>
      </c>
      <c r="D24" s="580">
        <v>3</v>
      </c>
      <c r="E24" s="580">
        <v>4</v>
      </c>
      <c r="F24" s="580">
        <v>5</v>
      </c>
      <c r="G24" s="580">
        <v>6</v>
      </c>
      <c r="H24" s="580">
        <v>7</v>
      </c>
      <c r="I24" s="580">
        <v>8</v>
      </c>
      <c r="J24" s="580">
        <v>9</v>
      </c>
      <c r="K24" s="580">
        <v>10</v>
      </c>
      <c r="L24" s="580">
        <v>11</v>
      </c>
      <c r="M24" s="580">
        <v>12</v>
      </c>
      <c r="N24" s="580">
        <v>13</v>
      </c>
      <c r="O24" s="580">
        <v>14</v>
      </c>
      <c r="P24" s="580">
        <v>15</v>
      </c>
      <c r="Q24" s="580">
        <v>16</v>
      </c>
      <c r="R24" s="580">
        <v>17</v>
      </c>
      <c r="S24" s="580">
        <v>18</v>
      </c>
      <c r="T24" s="580">
        <v>19</v>
      </c>
      <c r="U24" s="580">
        <v>20</v>
      </c>
      <c r="V24" s="580">
        <v>21</v>
      </c>
      <c r="W24" s="580">
        <v>22</v>
      </c>
      <c r="X24" s="580">
        <v>23</v>
      </c>
      <c r="Y24" s="580">
        <v>24</v>
      </c>
      <c r="Z24" s="580">
        <v>25</v>
      </c>
      <c r="AA24" s="580">
        <v>26</v>
      </c>
      <c r="AB24" s="580">
        <v>27</v>
      </c>
      <c r="AC24" s="580">
        <v>28</v>
      </c>
      <c r="AH24" s="119">
        <v>22</v>
      </c>
      <c r="AI24" s="27" t="s">
        <v>489</v>
      </c>
      <c r="AJ24" s="27" t="s">
        <v>535</v>
      </c>
    </row>
    <row r="25" spans="2:36">
      <c r="B25" s="581" t="s">
        <v>1469</v>
      </c>
      <c r="C25" s="689" t="s">
        <v>1509</v>
      </c>
      <c r="D25" s="690"/>
      <c r="E25" s="690"/>
      <c r="F25" s="690"/>
      <c r="G25" s="690"/>
      <c r="H25" s="690"/>
      <c r="I25" s="690"/>
      <c r="J25" s="690"/>
      <c r="K25" s="690"/>
      <c r="L25" s="690"/>
      <c r="M25" s="690"/>
      <c r="N25" s="690"/>
      <c r="O25" s="690"/>
      <c r="P25" s="690"/>
      <c r="Q25" s="690"/>
      <c r="R25" s="690"/>
      <c r="S25" s="690"/>
      <c r="T25" s="690"/>
      <c r="U25" s="690"/>
      <c r="V25" s="690"/>
      <c r="W25" s="691"/>
      <c r="X25" s="692" t="s">
        <v>1510</v>
      </c>
      <c r="Y25" s="693"/>
      <c r="Z25" s="693"/>
      <c r="AA25" s="693"/>
      <c r="AB25" s="693"/>
      <c r="AC25" s="694"/>
      <c r="AH25" s="119">
        <v>23</v>
      </c>
      <c r="AI25" s="27" t="s">
        <v>462</v>
      </c>
      <c r="AJ25" s="27" t="s">
        <v>536</v>
      </c>
    </row>
    <row r="26" spans="2:36" ht="13.8" thickBot="1">
      <c r="B26" s="582" t="s">
        <v>1473</v>
      </c>
      <c r="C26" s="695" t="s">
        <v>1511</v>
      </c>
      <c r="D26" s="696"/>
      <c r="E26" s="696"/>
      <c r="F26" s="696"/>
      <c r="G26" s="696"/>
      <c r="H26" s="696"/>
      <c r="I26" s="697" t="s">
        <v>1512</v>
      </c>
      <c r="J26" s="697"/>
      <c r="K26" s="698" t="s">
        <v>97</v>
      </c>
      <c r="L26" s="698"/>
      <c r="M26" s="695" t="s">
        <v>1478</v>
      </c>
      <c r="N26" s="699"/>
      <c r="O26" s="695" t="s">
        <v>1479</v>
      </c>
      <c r="P26" s="696"/>
      <c r="Q26" s="696"/>
      <c r="R26" s="696"/>
      <c r="S26" s="696"/>
      <c r="T26" s="699"/>
      <c r="U26" s="695" t="s">
        <v>66</v>
      </c>
      <c r="V26" s="696"/>
      <c r="W26" s="700"/>
      <c r="X26" s="701" t="s">
        <v>1513</v>
      </c>
      <c r="Y26" s="702"/>
      <c r="Z26" s="583" t="s">
        <v>1514</v>
      </c>
      <c r="AA26" s="584" t="s">
        <v>1515</v>
      </c>
      <c r="AB26" s="695" t="s">
        <v>1516</v>
      </c>
      <c r="AC26" s="700"/>
      <c r="AH26" s="119">
        <v>24</v>
      </c>
      <c r="AI26" s="27" t="s">
        <v>490</v>
      </c>
      <c r="AJ26" s="27" t="s">
        <v>537</v>
      </c>
    </row>
    <row r="27" spans="2:36">
      <c r="B27" s="593">
        <v>1</v>
      </c>
      <c r="C27" s="679" t="s">
        <v>1545</v>
      </c>
      <c r="D27" s="679"/>
      <c r="E27" s="679"/>
      <c r="F27" s="679"/>
      <c r="G27" s="679"/>
      <c r="H27" s="679"/>
      <c r="I27" s="680" t="s">
        <v>1517</v>
      </c>
      <c r="J27" s="680"/>
      <c r="K27" s="681" t="s">
        <v>1543</v>
      </c>
      <c r="L27" s="681"/>
      <c r="M27" s="682" t="s">
        <v>1518</v>
      </c>
      <c r="N27" s="683"/>
      <c r="O27" s="684" t="s">
        <v>1519</v>
      </c>
      <c r="P27" s="685"/>
      <c r="Q27" s="685"/>
      <c r="R27" s="685"/>
      <c r="S27" s="685"/>
      <c r="T27" s="686"/>
      <c r="U27" s="682" t="s">
        <v>1520</v>
      </c>
      <c r="V27" s="687"/>
      <c r="W27" s="688"/>
      <c r="X27" s="675" t="s">
        <v>467</v>
      </c>
      <c r="Y27" s="676"/>
      <c r="Z27" s="596" t="s">
        <v>1521</v>
      </c>
      <c r="AA27" s="605">
        <v>30</v>
      </c>
      <c r="AB27" s="677" t="s">
        <v>1560</v>
      </c>
      <c r="AC27" s="678"/>
      <c r="AH27" s="119">
        <v>25</v>
      </c>
      <c r="AI27" s="27" t="s">
        <v>491</v>
      </c>
      <c r="AJ27" s="27" t="s">
        <v>538</v>
      </c>
    </row>
    <row r="28" spans="2:36">
      <c r="B28" s="594">
        <v>2</v>
      </c>
      <c r="C28" s="665" t="s">
        <v>1544</v>
      </c>
      <c r="D28" s="665"/>
      <c r="E28" s="665"/>
      <c r="F28" s="665"/>
      <c r="G28" s="665"/>
      <c r="H28" s="665"/>
      <c r="I28" s="666" t="s">
        <v>1522</v>
      </c>
      <c r="J28" s="666"/>
      <c r="K28" s="667" t="s">
        <v>1523</v>
      </c>
      <c r="L28" s="667"/>
      <c r="M28" s="668" t="s">
        <v>1524</v>
      </c>
      <c r="N28" s="669"/>
      <c r="O28" s="670" t="s">
        <v>1525</v>
      </c>
      <c r="P28" s="671"/>
      <c r="Q28" s="671"/>
      <c r="R28" s="671"/>
      <c r="S28" s="671"/>
      <c r="T28" s="672"/>
      <c r="U28" s="668" t="s">
        <v>1526</v>
      </c>
      <c r="V28" s="673"/>
      <c r="W28" s="674"/>
      <c r="X28" s="661" t="s">
        <v>521</v>
      </c>
      <c r="Y28" s="662"/>
      <c r="Z28" s="588" t="s">
        <v>1527</v>
      </c>
      <c r="AA28" s="606" t="s">
        <v>1561</v>
      </c>
      <c r="AB28" s="663">
        <v>1234</v>
      </c>
      <c r="AC28" s="664"/>
      <c r="AH28" s="119">
        <v>26</v>
      </c>
      <c r="AI28" s="27" t="s">
        <v>492</v>
      </c>
      <c r="AJ28" s="27" t="s">
        <v>539</v>
      </c>
    </row>
    <row r="29" spans="2:36">
      <c r="B29" s="594">
        <v>3</v>
      </c>
      <c r="C29" s="665"/>
      <c r="D29" s="665"/>
      <c r="E29" s="665"/>
      <c r="F29" s="665"/>
      <c r="G29" s="665"/>
      <c r="H29" s="665"/>
      <c r="I29" s="666"/>
      <c r="J29" s="666"/>
      <c r="K29" s="667"/>
      <c r="L29" s="667"/>
      <c r="M29" s="668"/>
      <c r="N29" s="669"/>
      <c r="O29" s="670"/>
      <c r="P29" s="671"/>
      <c r="Q29" s="671"/>
      <c r="R29" s="671"/>
      <c r="S29" s="671"/>
      <c r="T29" s="672"/>
      <c r="U29" s="668"/>
      <c r="V29" s="673"/>
      <c r="W29" s="674"/>
      <c r="X29" s="661" t="s">
        <v>1537</v>
      </c>
      <c r="Y29" s="662"/>
      <c r="Z29" s="588" t="s">
        <v>1536</v>
      </c>
      <c r="AA29" s="606"/>
      <c r="AB29" s="663"/>
      <c r="AC29" s="664"/>
      <c r="AH29" s="119">
        <v>27</v>
      </c>
      <c r="AI29" s="27" t="s">
        <v>493</v>
      </c>
      <c r="AJ29" s="27" t="s">
        <v>540</v>
      </c>
    </row>
    <row r="30" spans="2:36">
      <c r="B30" s="594">
        <v>4</v>
      </c>
      <c r="C30" s="665"/>
      <c r="D30" s="665"/>
      <c r="E30" s="665"/>
      <c r="F30" s="665"/>
      <c r="G30" s="665"/>
      <c r="H30" s="665"/>
      <c r="I30" s="666"/>
      <c r="J30" s="666"/>
      <c r="K30" s="667"/>
      <c r="L30" s="667"/>
      <c r="M30" s="668"/>
      <c r="N30" s="669"/>
      <c r="O30" s="670"/>
      <c r="P30" s="671"/>
      <c r="Q30" s="671"/>
      <c r="R30" s="671"/>
      <c r="S30" s="671"/>
      <c r="T30" s="672"/>
      <c r="U30" s="668"/>
      <c r="V30" s="673"/>
      <c r="W30" s="674"/>
      <c r="X30" s="661" t="s">
        <v>1537</v>
      </c>
      <c r="Y30" s="662"/>
      <c r="Z30" s="588" t="s">
        <v>1536</v>
      </c>
      <c r="AA30" s="606"/>
      <c r="AB30" s="663"/>
      <c r="AC30" s="664"/>
      <c r="AH30" s="119">
        <v>28</v>
      </c>
      <c r="AI30" s="27" t="s">
        <v>494</v>
      </c>
      <c r="AJ30" s="27" t="s">
        <v>541</v>
      </c>
    </row>
    <row r="31" spans="2:36">
      <c r="B31" s="594">
        <v>5</v>
      </c>
      <c r="C31" s="665"/>
      <c r="D31" s="665"/>
      <c r="E31" s="665"/>
      <c r="F31" s="665"/>
      <c r="G31" s="665"/>
      <c r="H31" s="665"/>
      <c r="I31" s="666"/>
      <c r="J31" s="666"/>
      <c r="K31" s="667"/>
      <c r="L31" s="667"/>
      <c r="M31" s="668"/>
      <c r="N31" s="669"/>
      <c r="O31" s="670"/>
      <c r="P31" s="671"/>
      <c r="Q31" s="671"/>
      <c r="R31" s="671"/>
      <c r="S31" s="671"/>
      <c r="T31" s="672"/>
      <c r="U31" s="668"/>
      <c r="V31" s="673"/>
      <c r="W31" s="674"/>
      <c r="X31" s="661" t="s">
        <v>1537</v>
      </c>
      <c r="Y31" s="662"/>
      <c r="Z31" s="588" t="s">
        <v>1536</v>
      </c>
      <c r="AA31" s="606"/>
      <c r="AB31" s="663"/>
      <c r="AC31" s="664"/>
      <c r="AH31" s="119">
        <v>29</v>
      </c>
      <c r="AI31" s="27" t="s">
        <v>495</v>
      </c>
      <c r="AJ31" s="27" t="s">
        <v>542</v>
      </c>
    </row>
    <row r="32" spans="2:36">
      <c r="B32" s="594">
        <v>6</v>
      </c>
      <c r="C32" s="665"/>
      <c r="D32" s="665"/>
      <c r="E32" s="665"/>
      <c r="F32" s="665"/>
      <c r="G32" s="665"/>
      <c r="H32" s="665"/>
      <c r="I32" s="666"/>
      <c r="J32" s="666"/>
      <c r="K32" s="667"/>
      <c r="L32" s="667"/>
      <c r="M32" s="668"/>
      <c r="N32" s="669"/>
      <c r="O32" s="670"/>
      <c r="P32" s="671"/>
      <c r="Q32" s="671"/>
      <c r="R32" s="671"/>
      <c r="S32" s="671"/>
      <c r="T32" s="672"/>
      <c r="U32" s="668"/>
      <c r="V32" s="673"/>
      <c r="W32" s="674"/>
      <c r="X32" s="661" t="s">
        <v>1537</v>
      </c>
      <c r="Y32" s="662"/>
      <c r="Z32" s="588" t="s">
        <v>1536</v>
      </c>
      <c r="AA32" s="606"/>
      <c r="AB32" s="663"/>
      <c r="AC32" s="664"/>
      <c r="AH32" s="119">
        <v>30</v>
      </c>
      <c r="AI32" s="27" t="s">
        <v>496</v>
      </c>
      <c r="AJ32" s="27" t="s">
        <v>543</v>
      </c>
    </row>
    <row r="33" spans="2:36">
      <c r="B33" s="594">
        <v>7</v>
      </c>
      <c r="C33" s="665"/>
      <c r="D33" s="665"/>
      <c r="E33" s="665"/>
      <c r="F33" s="665"/>
      <c r="G33" s="665"/>
      <c r="H33" s="665"/>
      <c r="I33" s="666"/>
      <c r="J33" s="666"/>
      <c r="K33" s="667"/>
      <c r="L33" s="667"/>
      <c r="M33" s="668"/>
      <c r="N33" s="669"/>
      <c r="O33" s="670"/>
      <c r="P33" s="671"/>
      <c r="Q33" s="671"/>
      <c r="R33" s="671"/>
      <c r="S33" s="671"/>
      <c r="T33" s="672"/>
      <c r="U33" s="668"/>
      <c r="V33" s="673"/>
      <c r="W33" s="674"/>
      <c r="X33" s="661" t="s">
        <v>1537</v>
      </c>
      <c r="Y33" s="662"/>
      <c r="Z33" s="588" t="s">
        <v>1536</v>
      </c>
      <c r="AA33" s="606"/>
      <c r="AB33" s="663"/>
      <c r="AC33" s="664"/>
      <c r="AH33" s="119">
        <v>31</v>
      </c>
      <c r="AI33" s="27" t="s">
        <v>497</v>
      </c>
      <c r="AJ33" s="27" t="s">
        <v>544</v>
      </c>
    </row>
    <row r="34" spans="2:36">
      <c r="B34" s="594">
        <v>8</v>
      </c>
      <c r="C34" s="665"/>
      <c r="D34" s="665"/>
      <c r="E34" s="665"/>
      <c r="F34" s="665"/>
      <c r="G34" s="665"/>
      <c r="H34" s="665"/>
      <c r="I34" s="666"/>
      <c r="J34" s="666"/>
      <c r="K34" s="667"/>
      <c r="L34" s="667"/>
      <c r="M34" s="668"/>
      <c r="N34" s="669"/>
      <c r="O34" s="670"/>
      <c r="P34" s="671"/>
      <c r="Q34" s="671"/>
      <c r="R34" s="671"/>
      <c r="S34" s="671"/>
      <c r="T34" s="672"/>
      <c r="U34" s="668"/>
      <c r="V34" s="673"/>
      <c r="W34" s="674"/>
      <c r="X34" s="661" t="s">
        <v>1537</v>
      </c>
      <c r="Y34" s="662"/>
      <c r="Z34" s="588" t="s">
        <v>1536</v>
      </c>
      <c r="AA34" s="606"/>
      <c r="AB34" s="663"/>
      <c r="AC34" s="664"/>
      <c r="AH34" s="119">
        <v>32</v>
      </c>
      <c r="AI34" s="27" t="s">
        <v>498</v>
      </c>
      <c r="AJ34" s="27" t="s">
        <v>545</v>
      </c>
    </row>
    <row r="35" spans="2:36">
      <c r="B35" s="594">
        <v>9</v>
      </c>
      <c r="C35" s="651" t="s">
        <v>1540</v>
      </c>
      <c r="D35" s="651"/>
      <c r="E35" s="651"/>
      <c r="F35" s="651"/>
      <c r="G35" s="651"/>
      <c r="H35" s="651"/>
      <c r="I35" s="652" t="s">
        <v>162</v>
      </c>
      <c r="J35" s="652"/>
      <c r="K35" s="653" t="s">
        <v>162</v>
      </c>
      <c r="L35" s="653"/>
      <c r="M35" s="654" t="s">
        <v>162</v>
      </c>
      <c r="N35" s="655"/>
      <c r="O35" s="656" t="s">
        <v>162</v>
      </c>
      <c r="P35" s="657"/>
      <c r="Q35" s="657"/>
      <c r="R35" s="657"/>
      <c r="S35" s="657"/>
      <c r="T35" s="658"/>
      <c r="U35" s="654" t="s">
        <v>162</v>
      </c>
      <c r="V35" s="659"/>
      <c r="W35" s="660"/>
      <c r="X35" s="633" t="s">
        <v>1537</v>
      </c>
      <c r="Y35" s="634"/>
      <c r="Z35" s="603" t="s">
        <v>1536</v>
      </c>
      <c r="AA35" s="607" t="s">
        <v>162</v>
      </c>
      <c r="AB35" s="635" t="s">
        <v>162</v>
      </c>
      <c r="AC35" s="636"/>
      <c r="AH35" s="119">
        <v>33</v>
      </c>
      <c r="AI35" s="27" t="s">
        <v>499</v>
      </c>
      <c r="AJ35" s="27" t="s">
        <v>546</v>
      </c>
    </row>
    <row r="36" spans="2:36" ht="13.8" thickBot="1">
      <c r="B36" s="594">
        <v>10</v>
      </c>
      <c r="C36" s="637" t="s">
        <v>1541</v>
      </c>
      <c r="D36" s="637"/>
      <c r="E36" s="637"/>
      <c r="F36" s="637"/>
      <c r="G36" s="637"/>
      <c r="H36" s="637"/>
      <c r="I36" s="638" t="s">
        <v>162</v>
      </c>
      <c r="J36" s="638"/>
      <c r="K36" s="639" t="s">
        <v>162</v>
      </c>
      <c r="L36" s="639"/>
      <c r="M36" s="640" t="s">
        <v>162</v>
      </c>
      <c r="N36" s="641"/>
      <c r="O36" s="642" t="s">
        <v>162</v>
      </c>
      <c r="P36" s="643"/>
      <c r="Q36" s="643"/>
      <c r="R36" s="643"/>
      <c r="S36" s="643"/>
      <c r="T36" s="644"/>
      <c r="U36" s="640" t="s">
        <v>162</v>
      </c>
      <c r="V36" s="645"/>
      <c r="W36" s="646"/>
      <c r="X36" s="647" t="s">
        <v>1537</v>
      </c>
      <c r="Y36" s="648"/>
      <c r="Z36" s="604" t="s">
        <v>1536</v>
      </c>
      <c r="AA36" s="608" t="s">
        <v>162</v>
      </c>
      <c r="AB36" s="649" t="s">
        <v>162</v>
      </c>
      <c r="AC36" s="650"/>
      <c r="AH36" s="119">
        <v>34</v>
      </c>
      <c r="AI36" s="27" t="s">
        <v>500</v>
      </c>
      <c r="AJ36" s="27" t="s">
        <v>547</v>
      </c>
    </row>
    <row r="37" spans="2:36">
      <c r="AH37" s="119">
        <v>35</v>
      </c>
      <c r="AI37" s="27" t="s">
        <v>501</v>
      </c>
      <c r="AJ37" s="27" t="s">
        <v>548</v>
      </c>
    </row>
    <row r="38" spans="2:36">
      <c r="AH38" s="119">
        <v>36</v>
      </c>
      <c r="AI38" s="27" t="s">
        <v>502</v>
      </c>
      <c r="AJ38" s="27" t="s">
        <v>549</v>
      </c>
    </row>
    <row r="39" spans="2:36">
      <c r="AH39" s="119">
        <v>37</v>
      </c>
      <c r="AI39" s="27" t="s">
        <v>503</v>
      </c>
      <c r="AJ39" s="27" t="s">
        <v>550</v>
      </c>
    </row>
    <row r="40" spans="2:36">
      <c r="AH40" s="119">
        <v>38</v>
      </c>
      <c r="AI40" s="27" t="s">
        <v>504</v>
      </c>
      <c r="AJ40" s="27" t="s">
        <v>551</v>
      </c>
    </row>
    <row r="41" spans="2:36">
      <c r="AH41" s="119">
        <v>39</v>
      </c>
      <c r="AI41" s="27" t="s">
        <v>505</v>
      </c>
      <c r="AJ41" s="27" t="s">
        <v>552</v>
      </c>
    </row>
    <row r="42" spans="2:36">
      <c r="AH42" s="119">
        <v>40</v>
      </c>
      <c r="AI42" s="27" t="s">
        <v>506</v>
      </c>
      <c r="AJ42" s="27" t="s">
        <v>553</v>
      </c>
    </row>
    <row r="43" spans="2:36">
      <c r="AH43" s="119">
        <v>41</v>
      </c>
      <c r="AI43" s="27" t="s">
        <v>507</v>
      </c>
      <c r="AJ43" s="27" t="s">
        <v>554</v>
      </c>
    </row>
    <row r="44" spans="2:36">
      <c r="AH44" s="119">
        <v>42</v>
      </c>
      <c r="AI44" s="27" t="s">
        <v>508</v>
      </c>
      <c r="AJ44" s="27" t="s">
        <v>555</v>
      </c>
    </row>
    <row r="45" spans="2:36">
      <c r="AH45" s="119">
        <v>43</v>
      </c>
      <c r="AI45" s="27" t="s">
        <v>509</v>
      </c>
      <c r="AJ45" s="27" t="s">
        <v>556</v>
      </c>
    </row>
    <row r="46" spans="2:36">
      <c r="AH46" s="119">
        <v>44</v>
      </c>
      <c r="AI46" s="27" t="s">
        <v>510</v>
      </c>
      <c r="AJ46" s="27" t="s">
        <v>557</v>
      </c>
    </row>
    <row r="47" spans="2:36">
      <c r="AH47" s="119">
        <v>45</v>
      </c>
      <c r="AI47" s="27" t="s">
        <v>511</v>
      </c>
      <c r="AJ47" s="27" t="s">
        <v>558</v>
      </c>
    </row>
    <row r="48" spans="2:36">
      <c r="AH48" s="119">
        <v>46</v>
      </c>
      <c r="AI48" s="27" t="s">
        <v>512</v>
      </c>
      <c r="AJ48" s="27" t="s">
        <v>559</v>
      </c>
    </row>
    <row r="49" spans="34:36">
      <c r="AH49" s="119">
        <v>47</v>
      </c>
      <c r="AI49" s="27" t="s">
        <v>513</v>
      </c>
      <c r="AJ49" s="27" t="s">
        <v>560</v>
      </c>
    </row>
  </sheetData>
  <sheetProtection algorithmName="SHA-512" hashValue="Dw7DvLEmmJQ2xUR3xn1+uPI9eF45GVHoXaSIq4iXrf0+uqUGcDSpHWArYIyp/+hims+Eyl25DW9xwfX/+adjNg==" saltValue="Z+JUeLENWOCsPNDnnH4HNg==" spinCount="100000" sheet="1"/>
  <protectedRanges>
    <protectedRange sqref="C8:AF17" name="範囲1"/>
    <protectedRange sqref="C27:AC34" name="範囲2"/>
  </protectedRanges>
  <mergeCells count="192">
    <mergeCell ref="W7:AC7"/>
    <mergeCell ref="AD7:AF7"/>
    <mergeCell ref="C8:E8"/>
    <mergeCell ref="G8:H8"/>
    <mergeCell ref="I8:J8"/>
    <mergeCell ref="L8:M8"/>
    <mergeCell ref="N8:O8"/>
    <mergeCell ref="P8:T8"/>
    <mergeCell ref="U8:V8"/>
    <mergeCell ref="W8:AC8"/>
    <mergeCell ref="C6:E7"/>
    <mergeCell ref="F6:J6"/>
    <mergeCell ref="K6:O6"/>
    <mergeCell ref="P6:AF6"/>
    <mergeCell ref="G7:H7"/>
    <mergeCell ref="I7:J7"/>
    <mergeCell ref="L7:M7"/>
    <mergeCell ref="N7:O7"/>
    <mergeCell ref="P7:T7"/>
    <mergeCell ref="U7:V7"/>
    <mergeCell ref="AD8:AF8"/>
    <mergeCell ref="C9:E9"/>
    <mergeCell ref="G9:H9"/>
    <mergeCell ref="I9:J9"/>
    <mergeCell ref="L9:M9"/>
    <mergeCell ref="N9:O9"/>
    <mergeCell ref="P9:T9"/>
    <mergeCell ref="U9:V9"/>
    <mergeCell ref="W9:AC9"/>
    <mergeCell ref="AD9:AF9"/>
    <mergeCell ref="U10:V10"/>
    <mergeCell ref="W10:AC10"/>
    <mergeCell ref="AD10:AF10"/>
    <mergeCell ref="C11:E11"/>
    <mergeCell ref="G11:H11"/>
    <mergeCell ref="I11:J11"/>
    <mergeCell ref="L11:M11"/>
    <mergeCell ref="N11:O11"/>
    <mergeCell ref="P11:T11"/>
    <mergeCell ref="U11:V11"/>
    <mergeCell ref="C10:E10"/>
    <mergeCell ref="G10:H10"/>
    <mergeCell ref="I10:J10"/>
    <mergeCell ref="L10:M10"/>
    <mergeCell ref="N10:O10"/>
    <mergeCell ref="P10:T10"/>
    <mergeCell ref="W11:AC11"/>
    <mergeCell ref="AD11:AF11"/>
    <mergeCell ref="C12:E12"/>
    <mergeCell ref="G12:H12"/>
    <mergeCell ref="I12:J12"/>
    <mergeCell ref="L12:M12"/>
    <mergeCell ref="N12:O12"/>
    <mergeCell ref="P12:T12"/>
    <mergeCell ref="U12:V12"/>
    <mergeCell ref="W12:AC12"/>
    <mergeCell ref="AD12:AF12"/>
    <mergeCell ref="C13:E13"/>
    <mergeCell ref="G13:H13"/>
    <mergeCell ref="I13:J13"/>
    <mergeCell ref="L13:M13"/>
    <mergeCell ref="N13:O13"/>
    <mergeCell ref="P13:T13"/>
    <mergeCell ref="U13:V13"/>
    <mergeCell ref="W13:AC13"/>
    <mergeCell ref="AD13:AF13"/>
    <mergeCell ref="U14:V14"/>
    <mergeCell ref="W14:AC14"/>
    <mergeCell ref="AD14:AF14"/>
    <mergeCell ref="C15:E15"/>
    <mergeCell ref="G15:H15"/>
    <mergeCell ref="I15:J15"/>
    <mergeCell ref="L15:M15"/>
    <mergeCell ref="N15:O15"/>
    <mergeCell ref="P15:T15"/>
    <mergeCell ref="U15:V15"/>
    <mergeCell ref="C14:E14"/>
    <mergeCell ref="G14:H14"/>
    <mergeCell ref="I14:J14"/>
    <mergeCell ref="L14:M14"/>
    <mergeCell ref="N14:O14"/>
    <mergeCell ref="P14:T14"/>
    <mergeCell ref="W15:AC15"/>
    <mergeCell ref="AD15:AF15"/>
    <mergeCell ref="C16:E16"/>
    <mergeCell ref="G16:H16"/>
    <mergeCell ref="I16:J16"/>
    <mergeCell ref="L16:M16"/>
    <mergeCell ref="N16:O16"/>
    <mergeCell ref="P16:T16"/>
    <mergeCell ref="U16:V16"/>
    <mergeCell ref="W16:AC16"/>
    <mergeCell ref="AD16:AF16"/>
    <mergeCell ref="C17:E17"/>
    <mergeCell ref="G17:H17"/>
    <mergeCell ref="I17:J17"/>
    <mergeCell ref="L17:M17"/>
    <mergeCell ref="N17:O17"/>
    <mergeCell ref="P17:T17"/>
    <mergeCell ref="U17:V17"/>
    <mergeCell ref="W17:AC17"/>
    <mergeCell ref="AD17:AF17"/>
    <mergeCell ref="C25:W25"/>
    <mergeCell ref="X25:AC25"/>
    <mergeCell ref="C26:H26"/>
    <mergeCell ref="I26:J26"/>
    <mergeCell ref="K26:L26"/>
    <mergeCell ref="M26:N26"/>
    <mergeCell ref="O26:T26"/>
    <mergeCell ref="U26:W26"/>
    <mergeCell ref="X26:Y26"/>
    <mergeCell ref="AB26:AC26"/>
    <mergeCell ref="X27:Y27"/>
    <mergeCell ref="AB27:AC27"/>
    <mergeCell ref="C28:H28"/>
    <mergeCell ref="I28:J28"/>
    <mergeCell ref="K28:L28"/>
    <mergeCell ref="M28:N28"/>
    <mergeCell ref="O28:T28"/>
    <mergeCell ref="U28:W28"/>
    <mergeCell ref="X28:Y28"/>
    <mergeCell ref="AB28:AC28"/>
    <mergeCell ref="C27:H27"/>
    <mergeCell ref="I27:J27"/>
    <mergeCell ref="K27:L27"/>
    <mergeCell ref="M27:N27"/>
    <mergeCell ref="O27:T27"/>
    <mergeCell ref="U27:W27"/>
    <mergeCell ref="X29:Y29"/>
    <mergeCell ref="AB29:AC29"/>
    <mergeCell ref="C30:H30"/>
    <mergeCell ref="I30:J30"/>
    <mergeCell ref="K30:L30"/>
    <mergeCell ref="M30:N30"/>
    <mergeCell ref="O30:T30"/>
    <mergeCell ref="U30:W30"/>
    <mergeCell ref="X30:Y30"/>
    <mergeCell ref="AB30:AC30"/>
    <mergeCell ref="C29:H29"/>
    <mergeCell ref="I29:J29"/>
    <mergeCell ref="K29:L29"/>
    <mergeCell ref="M29:N29"/>
    <mergeCell ref="O29:T29"/>
    <mergeCell ref="U29:W29"/>
    <mergeCell ref="X31:Y31"/>
    <mergeCell ref="AB31:AC31"/>
    <mergeCell ref="C32:H32"/>
    <mergeCell ref="I32:J32"/>
    <mergeCell ref="K32:L32"/>
    <mergeCell ref="M32:N32"/>
    <mergeCell ref="O32:T32"/>
    <mergeCell ref="U32:W32"/>
    <mergeCell ref="X32:Y32"/>
    <mergeCell ref="AB32:AC32"/>
    <mergeCell ref="C31:H31"/>
    <mergeCell ref="I31:J31"/>
    <mergeCell ref="K31:L31"/>
    <mergeCell ref="M31:N31"/>
    <mergeCell ref="O31:T31"/>
    <mergeCell ref="U31:W31"/>
    <mergeCell ref="X33:Y33"/>
    <mergeCell ref="AB33:AC33"/>
    <mergeCell ref="C34:H34"/>
    <mergeCell ref="I34:J34"/>
    <mergeCell ref="K34:L34"/>
    <mergeCell ref="M34:N34"/>
    <mergeCell ref="O34:T34"/>
    <mergeCell ref="U34:W34"/>
    <mergeCell ref="X34:Y34"/>
    <mergeCell ref="AB34:AC34"/>
    <mergeCell ref="C33:H33"/>
    <mergeCell ref="I33:J33"/>
    <mergeCell ref="K33:L33"/>
    <mergeCell ref="M33:N33"/>
    <mergeCell ref="O33:T33"/>
    <mergeCell ref="U33:W33"/>
    <mergeCell ref="X35:Y35"/>
    <mergeCell ref="AB35:AC35"/>
    <mergeCell ref="C36:H36"/>
    <mergeCell ref="I36:J36"/>
    <mergeCell ref="K36:L36"/>
    <mergeCell ref="M36:N36"/>
    <mergeCell ref="O36:T36"/>
    <mergeCell ref="U36:W36"/>
    <mergeCell ref="X36:Y36"/>
    <mergeCell ref="AB36:AC36"/>
    <mergeCell ref="C35:H35"/>
    <mergeCell ref="I35:J35"/>
    <mergeCell ref="K35:L35"/>
    <mergeCell ref="M35:N35"/>
    <mergeCell ref="O35:T35"/>
    <mergeCell ref="U35:W35"/>
  </mergeCells>
  <phoneticPr fontId="2"/>
  <dataValidations count="9">
    <dataValidation type="list" allowBlank="1" showInputMessage="1" showErrorMessage="1" sqref="F8:F17 JB8:JB17 SX8:SX17 ACT8:ACT17 AMP8:AMP17 AWL8:AWL17 BGH8:BGH17 BQD8:BQD17 BZZ8:BZZ17 CJV8:CJV17 CTR8:CTR17 DDN8:DDN17 DNJ8:DNJ17 DXF8:DXF17 EHB8:EHB17 EQX8:EQX17 FAT8:FAT17 FKP8:FKP17 FUL8:FUL17 GEH8:GEH17 GOD8:GOD17 GXZ8:GXZ17 HHV8:HHV17 HRR8:HRR17 IBN8:IBN17 ILJ8:ILJ17 IVF8:IVF17 JFB8:JFB17 JOX8:JOX17 JYT8:JYT17 KIP8:KIP17 KSL8:KSL17 LCH8:LCH17 LMD8:LMD17 LVZ8:LVZ17 MFV8:MFV17 MPR8:MPR17 MZN8:MZN17 NJJ8:NJJ17 NTF8:NTF17 ODB8:ODB17 OMX8:OMX17 OWT8:OWT17 PGP8:PGP17 PQL8:PQL17 QAH8:QAH17 QKD8:QKD17 QTZ8:QTZ17 RDV8:RDV17 RNR8:RNR17 RXN8:RXN17 SHJ8:SHJ17 SRF8:SRF17 TBB8:TBB17 TKX8:TKX17 TUT8:TUT17 UEP8:UEP17 UOL8:UOL17 UYH8:UYH17 VID8:VID17 VRZ8:VRZ17 WBV8:WBV17 WLR8:WLR17 WVN8:WVN17 F65544:F65553 JB65544:JB65553 SX65544:SX65553 ACT65544:ACT65553 AMP65544:AMP65553 AWL65544:AWL65553 BGH65544:BGH65553 BQD65544:BQD65553 BZZ65544:BZZ65553 CJV65544:CJV65553 CTR65544:CTR65553 DDN65544:DDN65553 DNJ65544:DNJ65553 DXF65544:DXF65553 EHB65544:EHB65553 EQX65544:EQX65553 FAT65544:FAT65553 FKP65544:FKP65553 FUL65544:FUL65553 GEH65544:GEH65553 GOD65544:GOD65553 GXZ65544:GXZ65553 HHV65544:HHV65553 HRR65544:HRR65553 IBN65544:IBN65553 ILJ65544:ILJ65553 IVF65544:IVF65553 JFB65544:JFB65553 JOX65544:JOX65553 JYT65544:JYT65553 KIP65544:KIP65553 KSL65544:KSL65553 LCH65544:LCH65553 LMD65544:LMD65553 LVZ65544:LVZ65553 MFV65544:MFV65553 MPR65544:MPR65553 MZN65544:MZN65553 NJJ65544:NJJ65553 NTF65544:NTF65553 ODB65544:ODB65553 OMX65544:OMX65553 OWT65544:OWT65553 PGP65544:PGP65553 PQL65544:PQL65553 QAH65544:QAH65553 QKD65544:QKD65553 QTZ65544:QTZ65553 RDV65544:RDV65553 RNR65544:RNR65553 RXN65544:RXN65553 SHJ65544:SHJ65553 SRF65544:SRF65553 TBB65544:TBB65553 TKX65544:TKX65553 TUT65544:TUT65553 UEP65544:UEP65553 UOL65544:UOL65553 UYH65544:UYH65553 VID65544:VID65553 VRZ65544:VRZ65553 WBV65544:WBV65553 WLR65544:WLR65553 WVN65544:WVN65553 F131080:F131089 JB131080:JB131089 SX131080:SX131089 ACT131080:ACT131089 AMP131080:AMP131089 AWL131080:AWL131089 BGH131080:BGH131089 BQD131080:BQD131089 BZZ131080:BZZ131089 CJV131080:CJV131089 CTR131080:CTR131089 DDN131080:DDN131089 DNJ131080:DNJ131089 DXF131080:DXF131089 EHB131080:EHB131089 EQX131080:EQX131089 FAT131080:FAT131089 FKP131080:FKP131089 FUL131080:FUL131089 GEH131080:GEH131089 GOD131080:GOD131089 GXZ131080:GXZ131089 HHV131080:HHV131089 HRR131080:HRR131089 IBN131080:IBN131089 ILJ131080:ILJ131089 IVF131080:IVF131089 JFB131080:JFB131089 JOX131080:JOX131089 JYT131080:JYT131089 KIP131080:KIP131089 KSL131080:KSL131089 LCH131080:LCH131089 LMD131080:LMD131089 LVZ131080:LVZ131089 MFV131080:MFV131089 MPR131080:MPR131089 MZN131080:MZN131089 NJJ131080:NJJ131089 NTF131080:NTF131089 ODB131080:ODB131089 OMX131080:OMX131089 OWT131080:OWT131089 PGP131080:PGP131089 PQL131080:PQL131089 QAH131080:QAH131089 QKD131080:QKD131089 QTZ131080:QTZ131089 RDV131080:RDV131089 RNR131080:RNR131089 RXN131080:RXN131089 SHJ131080:SHJ131089 SRF131080:SRF131089 TBB131080:TBB131089 TKX131080:TKX131089 TUT131080:TUT131089 UEP131080:UEP131089 UOL131080:UOL131089 UYH131080:UYH131089 VID131080:VID131089 VRZ131080:VRZ131089 WBV131080:WBV131089 WLR131080:WLR131089 WVN131080:WVN131089 F196616:F196625 JB196616:JB196625 SX196616:SX196625 ACT196616:ACT196625 AMP196616:AMP196625 AWL196616:AWL196625 BGH196616:BGH196625 BQD196616:BQD196625 BZZ196616:BZZ196625 CJV196616:CJV196625 CTR196616:CTR196625 DDN196616:DDN196625 DNJ196616:DNJ196625 DXF196616:DXF196625 EHB196616:EHB196625 EQX196616:EQX196625 FAT196616:FAT196625 FKP196616:FKP196625 FUL196616:FUL196625 GEH196616:GEH196625 GOD196616:GOD196625 GXZ196616:GXZ196625 HHV196616:HHV196625 HRR196616:HRR196625 IBN196616:IBN196625 ILJ196616:ILJ196625 IVF196616:IVF196625 JFB196616:JFB196625 JOX196616:JOX196625 JYT196616:JYT196625 KIP196616:KIP196625 KSL196616:KSL196625 LCH196616:LCH196625 LMD196616:LMD196625 LVZ196616:LVZ196625 MFV196616:MFV196625 MPR196616:MPR196625 MZN196616:MZN196625 NJJ196616:NJJ196625 NTF196616:NTF196625 ODB196616:ODB196625 OMX196616:OMX196625 OWT196616:OWT196625 PGP196616:PGP196625 PQL196616:PQL196625 QAH196616:QAH196625 QKD196616:QKD196625 QTZ196616:QTZ196625 RDV196616:RDV196625 RNR196616:RNR196625 RXN196616:RXN196625 SHJ196616:SHJ196625 SRF196616:SRF196625 TBB196616:TBB196625 TKX196616:TKX196625 TUT196616:TUT196625 UEP196616:UEP196625 UOL196616:UOL196625 UYH196616:UYH196625 VID196616:VID196625 VRZ196616:VRZ196625 WBV196616:WBV196625 WLR196616:WLR196625 WVN196616:WVN196625 F262152:F262161 JB262152:JB262161 SX262152:SX262161 ACT262152:ACT262161 AMP262152:AMP262161 AWL262152:AWL262161 BGH262152:BGH262161 BQD262152:BQD262161 BZZ262152:BZZ262161 CJV262152:CJV262161 CTR262152:CTR262161 DDN262152:DDN262161 DNJ262152:DNJ262161 DXF262152:DXF262161 EHB262152:EHB262161 EQX262152:EQX262161 FAT262152:FAT262161 FKP262152:FKP262161 FUL262152:FUL262161 GEH262152:GEH262161 GOD262152:GOD262161 GXZ262152:GXZ262161 HHV262152:HHV262161 HRR262152:HRR262161 IBN262152:IBN262161 ILJ262152:ILJ262161 IVF262152:IVF262161 JFB262152:JFB262161 JOX262152:JOX262161 JYT262152:JYT262161 KIP262152:KIP262161 KSL262152:KSL262161 LCH262152:LCH262161 LMD262152:LMD262161 LVZ262152:LVZ262161 MFV262152:MFV262161 MPR262152:MPR262161 MZN262152:MZN262161 NJJ262152:NJJ262161 NTF262152:NTF262161 ODB262152:ODB262161 OMX262152:OMX262161 OWT262152:OWT262161 PGP262152:PGP262161 PQL262152:PQL262161 QAH262152:QAH262161 QKD262152:QKD262161 QTZ262152:QTZ262161 RDV262152:RDV262161 RNR262152:RNR262161 RXN262152:RXN262161 SHJ262152:SHJ262161 SRF262152:SRF262161 TBB262152:TBB262161 TKX262152:TKX262161 TUT262152:TUT262161 UEP262152:UEP262161 UOL262152:UOL262161 UYH262152:UYH262161 VID262152:VID262161 VRZ262152:VRZ262161 WBV262152:WBV262161 WLR262152:WLR262161 WVN262152:WVN262161 F327688:F327697 JB327688:JB327697 SX327688:SX327697 ACT327688:ACT327697 AMP327688:AMP327697 AWL327688:AWL327697 BGH327688:BGH327697 BQD327688:BQD327697 BZZ327688:BZZ327697 CJV327688:CJV327697 CTR327688:CTR327697 DDN327688:DDN327697 DNJ327688:DNJ327697 DXF327688:DXF327697 EHB327688:EHB327697 EQX327688:EQX327697 FAT327688:FAT327697 FKP327688:FKP327697 FUL327688:FUL327697 GEH327688:GEH327697 GOD327688:GOD327697 GXZ327688:GXZ327697 HHV327688:HHV327697 HRR327688:HRR327697 IBN327688:IBN327697 ILJ327688:ILJ327697 IVF327688:IVF327697 JFB327688:JFB327697 JOX327688:JOX327697 JYT327688:JYT327697 KIP327688:KIP327697 KSL327688:KSL327697 LCH327688:LCH327697 LMD327688:LMD327697 LVZ327688:LVZ327697 MFV327688:MFV327697 MPR327688:MPR327697 MZN327688:MZN327697 NJJ327688:NJJ327697 NTF327688:NTF327697 ODB327688:ODB327697 OMX327688:OMX327697 OWT327688:OWT327697 PGP327688:PGP327697 PQL327688:PQL327697 QAH327688:QAH327697 QKD327688:QKD327697 QTZ327688:QTZ327697 RDV327688:RDV327697 RNR327688:RNR327697 RXN327688:RXN327697 SHJ327688:SHJ327697 SRF327688:SRF327697 TBB327688:TBB327697 TKX327688:TKX327697 TUT327688:TUT327697 UEP327688:UEP327697 UOL327688:UOL327697 UYH327688:UYH327697 VID327688:VID327697 VRZ327688:VRZ327697 WBV327688:WBV327697 WLR327688:WLR327697 WVN327688:WVN327697 F393224:F393233 JB393224:JB393233 SX393224:SX393233 ACT393224:ACT393233 AMP393224:AMP393233 AWL393224:AWL393233 BGH393224:BGH393233 BQD393224:BQD393233 BZZ393224:BZZ393233 CJV393224:CJV393233 CTR393224:CTR393233 DDN393224:DDN393233 DNJ393224:DNJ393233 DXF393224:DXF393233 EHB393224:EHB393233 EQX393224:EQX393233 FAT393224:FAT393233 FKP393224:FKP393233 FUL393224:FUL393233 GEH393224:GEH393233 GOD393224:GOD393233 GXZ393224:GXZ393233 HHV393224:HHV393233 HRR393224:HRR393233 IBN393224:IBN393233 ILJ393224:ILJ393233 IVF393224:IVF393233 JFB393224:JFB393233 JOX393224:JOX393233 JYT393224:JYT393233 KIP393224:KIP393233 KSL393224:KSL393233 LCH393224:LCH393233 LMD393224:LMD393233 LVZ393224:LVZ393233 MFV393224:MFV393233 MPR393224:MPR393233 MZN393224:MZN393233 NJJ393224:NJJ393233 NTF393224:NTF393233 ODB393224:ODB393233 OMX393224:OMX393233 OWT393224:OWT393233 PGP393224:PGP393233 PQL393224:PQL393233 QAH393224:QAH393233 QKD393224:QKD393233 QTZ393224:QTZ393233 RDV393224:RDV393233 RNR393224:RNR393233 RXN393224:RXN393233 SHJ393224:SHJ393233 SRF393224:SRF393233 TBB393224:TBB393233 TKX393224:TKX393233 TUT393224:TUT393233 UEP393224:UEP393233 UOL393224:UOL393233 UYH393224:UYH393233 VID393224:VID393233 VRZ393224:VRZ393233 WBV393224:WBV393233 WLR393224:WLR393233 WVN393224:WVN393233 F458760:F458769 JB458760:JB458769 SX458760:SX458769 ACT458760:ACT458769 AMP458760:AMP458769 AWL458760:AWL458769 BGH458760:BGH458769 BQD458760:BQD458769 BZZ458760:BZZ458769 CJV458760:CJV458769 CTR458760:CTR458769 DDN458760:DDN458769 DNJ458760:DNJ458769 DXF458760:DXF458769 EHB458760:EHB458769 EQX458760:EQX458769 FAT458760:FAT458769 FKP458760:FKP458769 FUL458760:FUL458769 GEH458760:GEH458769 GOD458760:GOD458769 GXZ458760:GXZ458769 HHV458760:HHV458769 HRR458760:HRR458769 IBN458760:IBN458769 ILJ458760:ILJ458769 IVF458760:IVF458769 JFB458760:JFB458769 JOX458760:JOX458769 JYT458760:JYT458769 KIP458760:KIP458769 KSL458760:KSL458769 LCH458760:LCH458769 LMD458760:LMD458769 LVZ458760:LVZ458769 MFV458760:MFV458769 MPR458760:MPR458769 MZN458760:MZN458769 NJJ458760:NJJ458769 NTF458760:NTF458769 ODB458760:ODB458769 OMX458760:OMX458769 OWT458760:OWT458769 PGP458760:PGP458769 PQL458760:PQL458769 QAH458760:QAH458769 QKD458760:QKD458769 QTZ458760:QTZ458769 RDV458760:RDV458769 RNR458760:RNR458769 RXN458760:RXN458769 SHJ458760:SHJ458769 SRF458760:SRF458769 TBB458760:TBB458769 TKX458760:TKX458769 TUT458760:TUT458769 UEP458760:UEP458769 UOL458760:UOL458769 UYH458760:UYH458769 VID458760:VID458769 VRZ458760:VRZ458769 WBV458760:WBV458769 WLR458760:WLR458769 WVN458760:WVN458769 F524296:F524305 JB524296:JB524305 SX524296:SX524305 ACT524296:ACT524305 AMP524296:AMP524305 AWL524296:AWL524305 BGH524296:BGH524305 BQD524296:BQD524305 BZZ524296:BZZ524305 CJV524296:CJV524305 CTR524296:CTR524305 DDN524296:DDN524305 DNJ524296:DNJ524305 DXF524296:DXF524305 EHB524296:EHB524305 EQX524296:EQX524305 FAT524296:FAT524305 FKP524296:FKP524305 FUL524296:FUL524305 GEH524296:GEH524305 GOD524296:GOD524305 GXZ524296:GXZ524305 HHV524296:HHV524305 HRR524296:HRR524305 IBN524296:IBN524305 ILJ524296:ILJ524305 IVF524296:IVF524305 JFB524296:JFB524305 JOX524296:JOX524305 JYT524296:JYT524305 KIP524296:KIP524305 KSL524296:KSL524305 LCH524296:LCH524305 LMD524296:LMD524305 LVZ524296:LVZ524305 MFV524296:MFV524305 MPR524296:MPR524305 MZN524296:MZN524305 NJJ524296:NJJ524305 NTF524296:NTF524305 ODB524296:ODB524305 OMX524296:OMX524305 OWT524296:OWT524305 PGP524296:PGP524305 PQL524296:PQL524305 QAH524296:QAH524305 QKD524296:QKD524305 QTZ524296:QTZ524305 RDV524296:RDV524305 RNR524296:RNR524305 RXN524296:RXN524305 SHJ524296:SHJ524305 SRF524296:SRF524305 TBB524296:TBB524305 TKX524296:TKX524305 TUT524296:TUT524305 UEP524296:UEP524305 UOL524296:UOL524305 UYH524296:UYH524305 VID524296:VID524305 VRZ524296:VRZ524305 WBV524296:WBV524305 WLR524296:WLR524305 WVN524296:WVN524305 F589832:F589841 JB589832:JB589841 SX589832:SX589841 ACT589832:ACT589841 AMP589832:AMP589841 AWL589832:AWL589841 BGH589832:BGH589841 BQD589832:BQD589841 BZZ589832:BZZ589841 CJV589832:CJV589841 CTR589832:CTR589841 DDN589832:DDN589841 DNJ589832:DNJ589841 DXF589832:DXF589841 EHB589832:EHB589841 EQX589832:EQX589841 FAT589832:FAT589841 FKP589832:FKP589841 FUL589832:FUL589841 GEH589832:GEH589841 GOD589832:GOD589841 GXZ589832:GXZ589841 HHV589832:HHV589841 HRR589832:HRR589841 IBN589832:IBN589841 ILJ589832:ILJ589841 IVF589832:IVF589841 JFB589832:JFB589841 JOX589832:JOX589841 JYT589832:JYT589841 KIP589832:KIP589841 KSL589832:KSL589841 LCH589832:LCH589841 LMD589832:LMD589841 LVZ589832:LVZ589841 MFV589832:MFV589841 MPR589832:MPR589841 MZN589832:MZN589841 NJJ589832:NJJ589841 NTF589832:NTF589841 ODB589832:ODB589841 OMX589832:OMX589841 OWT589832:OWT589841 PGP589832:PGP589841 PQL589832:PQL589841 QAH589832:QAH589841 QKD589832:QKD589841 QTZ589832:QTZ589841 RDV589832:RDV589841 RNR589832:RNR589841 RXN589832:RXN589841 SHJ589832:SHJ589841 SRF589832:SRF589841 TBB589832:TBB589841 TKX589832:TKX589841 TUT589832:TUT589841 UEP589832:UEP589841 UOL589832:UOL589841 UYH589832:UYH589841 VID589832:VID589841 VRZ589832:VRZ589841 WBV589832:WBV589841 WLR589832:WLR589841 WVN589832:WVN589841 F655368:F655377 JB655368:JB655377 SX655368:SX655377 ACT655368:ACT655377 AMP655368:AMP655377 AWL655368:AWL655377 BGH655368:BGH655377 BQD655368:BQD655377 BZZ655368:BZZ655377 CJV655368:CJV655377 CTR655368:CTR655377 DDN655368:DDN655377 DNJ655368:DNJ655377 DXF655368:DXF655377 EHB655368:EHB655377 EQX655368:EQX655377 FAT655368:FAT655377 FKP655368:FKP655377 FUL655368:FUL655377 GEH655368:GEH655377 GOD655368:GOD655377 GXZ655368:GXZ655377 HHV655368:HHV655377 HRR655368:HRR655377 IBN655368:IBN655377 ILJ655368:ILJ655377 IVF655368:IVF655377 JFB655368:JFB655377 JOX655368:JOX655377 JYT655368:JYT655377 KIP655368:KIP655377 KSL655368:KSL655377 LCH655368:LCH655377 LMD655368:LMD655377 LVZ655368:LVZ655377 MFV655368:MFV655377 MPR655368:MPR655377 MZN655368:MZN655377 NJJ655368:NJJ655377 NTF655368:NTF655377 ODB655368:ODB655377 OMX655368:OMX655377 OWT655368:OWT655377 PGP655368:PGP655377 PQL655368:PQL655377 QAH655368:QAH655377 QKD655368:QKD655377 QTZ655368:QTZ655377 RDV655368:RDV655377 RNR655368:RNR655377 RXN655368:RXN655377 SHJ655368:SHJ655377 SRF655368:SRF655377 TBB655368:TBB655377 TKX655368:TKX655377 TUT655368:TUT655377 UEP655368:UEP655377 UOL655368:UOL655377 UYH655368:UYH655377 VID655368:VID655377 VRZ655368:VRZ655377 WBV655368:WBV655377 WLR655368:WLR655377 WVN655368:WVN655377 F720904:F720913 JB720904:JB720913 SX720904:SX720913 ACT720904:ACT720913 AMP720904:AMP720913 AWL720904:AWL720913 BGH720904:BGH720913 BQD720904:BQD720913 BZZ720904:BZZ720913 CJV720904:CJV720913 CTR720904:CTR720913 DDN720904:DDN720913 DNJ720904:DNJ720913 DXF720904:DXF720913 EHB720904:EHB720913 EQX720904:EQX720913 FAT720904:FAT720913 FKP720904:FKP720913 FUL720904:FUL720913 GEH720904:GEH720913 GOD720904:GOD720913 GXZ720904:GXZ720913 HHV720904:HHV720913 HRR720904:HRR720913 IBN720904:IBN720913 ILJ720904:ILJ720913 IVF720904:IVF720913 JFB720904:JFB720913 JOX720904:JOX720913 JYT720904:JYT720913 KIP720904:KIP720913 KSL720904:KSL720913 LCH720904:LCH720913 LMD720904:LMD720913 LVZ720904:LVZ720913 MFV720904:MFV720913 MPR720904:MPR720913 MZN720904:MZN720913 NJJ720904:NJJ720913 NTF720904:NTF720913 ODB720904:ODB720913 OMX720904:OMX720913 OWT720904:OWT720913 PGP720904:PGP720913 PQL720904:PQL720913 QAH720904:QAH720913 QKD720904:QKD720913 QTZ720904:QTZ720913 RDV720904:RDV720913 RNR720904:RNR720913 RXN720904:RXN720913 SHJ720904:SHJ720913 SRF720904:SRF720913 TBB720904:TBB720913 TKX720904:TKX720913 TUT720904:TUT720913 UEP720904:UEP720913 UOL720904:UOL720913 UYH720904:UYH720913 VID720904:VID720913 VRZ720904:VRZ720913 WBV720904:WBV720913 WLR720904:WLR720913 WVN720904:WVN720913 F786440:F786449 JB786440:JB786449 SX786440:SX786449 ACT786440:ACT786449 AMP786440:AMP786449 AWL786440:AWL786449 BGH786440:BGH786449 BQD786440:BQD786449 BZZ786440:BZZ786449 CJV786440:CJV786449 CTR786440:CTR786449 DDN786440:DDN786449 DNJ786440:DNJ786449 DXF786440:DXF786449 EHB786440:EHB786449 EQX786440:EQX786449 FAT786440:FAT786449 FKP786440:FKP786449 FUL786440:FUL786449 GEH786440:GEH786449 GOD786440:GOD786449 GXZ786440:GXZ786449 HHV786440:HHV786449 HRR786440:HRR786449 IBN786440:IBN786449 ILJ786440:ILJ786449 IVF786440:IVF786449 JFB786440:JFB786449 JOX786440:JOX786449 JYT786440:JYT786449 KIP786440:KIP786449 KSL786440:KSL786449 LCH786440:LCH786449 LMD786440:LMD786449 LVZ786440:LVZ786449 MFV786440:MFV786449 MPR786440:MPR786449 MZN786440:MZN786449 NJJ786440:NJJ786449 NTF786440:NTF786449 ODB786440:ODB786449 OMX786440:OMX786449 OWT786440:OWT786449 PGP786440:PGP786449 PQL786440:PQL786449 QAH786440:QAH786449 QKD786440:QKD786449 QTZ786440:QTZ786449 RDV786440:RDV786449 RNR786440:RNR786449 RXN786440:RXN786449 SHJ786440:SHJ786449 SRF786440:SRF786449 TBB786440:TBB786449 TKX786440:TKX786449 TUT786440:TUT786449 UEP786440:UEP786449 UOL786440:UOL786449 UYH786440:UYH786449 VID786440:VID786449 VRZ786440:VRZ786449 WBV786440:WBV786449 WLR786440:WLR786449 WVN786440:WVN786449 F851976:F851985 JB851976:JB851985 SX851976:SX851985 ACT851976:ACT851985 AMP851976:AMP851985 AWL851976:AWL851985 BGH851976:BGH851985 BQD851976:BQD851985 BZZ851976:BZZ851985 CJV851976:CJV851985 CTR851976:CTR851985 DDN851976:DDN851985 DNJ851976:DNJ851985 DXF851976:DXF851985 EHB851976:EHB851985 EQX851976:EQX851985 FAT851976:FAT851985 FKP851976:FKP851985 FUL851976:FUL851985 GEH851976:GEH851985 GOD851976:GOD851985 GXZ851976:GXZ851985 HHV851976:HHV851985 HRR851976:HRR851985 IBN851976:IBN851985 ILJ851976:ILJ851985 IVF851976:IVF851985 JFB851976:JFB851985 JOX851976:JOX851985 JYT851976:JYT851985 KIP851976:KIP851985 KSL851976:KSL851985 LCH851976:LCH851985 LMD851976:LMD851985 LVZ851976:LVZ851985 MFV851976:MFV851985 MPR851976:MPR851985 MZN851976:MZN851985 NJJ851976:NJJ851985 NTF851976:NTF851985 ODB851976:ODB851985 OMX851976:OMX851985 OWT851976:OWT851985 PGP851976:PGP851985 PQL851976:PQL851985 QAH851976:QAH851985 QKD851976:QKD851985 QTZ851976:QTZ851985 RDV851976:RDV851985 RNR851976:RNR851985 RXN851976:RXN851985 SHJ851976:SHJ851985 SRF851976:SRF851985 TBB851976:TBB851985 TKX851976:TKX851985 TUT851976:TUT851985 UEP851976:UEP851985 UOL851976:UOL851985 UYH851976:UYH851985 VID851976:VID851985 VRZ851976:VRZ851985 WBV851976:WBV851985 WLR851976:WLR851985 WVN851976:WVN851985 F917512:F917521 JB917512:JB917521 SX917512:SX917521 ACT917512:ACT917521 AMP917512:AMP917521 AWL917512:AWL917521 BGH917512:BGH917521 BQD917512:BQD917521 BZZ917512:BZZ917521 CJV917512:CJV917521 CTR917512:CTR917521 DDN917512:DDN917521 DNJ917512:DNJ917521 DXF917512:DXF917521 EHB917512:EHB917521 EQX917512:EQX917521 FAT917512:FAT917521 FKP917512:FKP917521 FUL917512:FUL917521 GEH917512:GEH917521 GOD917512:GOD917521 GXZ917512:GXZ917521 HHV917512:HHV917521 HRR917512:HRR917521 IBN917512:IBN917521 ILJ917512:ILJ917521 IVF917512:IVF917521 JFB917512:JFB917521 JOX917512:JOX917521 JYT917512:JYT917521 KIP917512:KIP917521 KSL917512:KSL917521 LCH917512:LCH917521 LMD917512:LMD917521 LVZ917512:LVZ917521 MFV917512:MFV917521 MPR917512:MPR917521 MZN917512:MZN917521 NJJ917512:NJJ917521 NTF917512:NTF917521 ODB917512:ODB917521 OMX917512:OMX917521 OWT917512:OWT917521 PGP917512:PGP917521 PQL917512:PQL917521 QAH917512:QAH917521 QKD917512:QKD917521 QTZ917512:QTZ917521 RDV917512:RDV917521 RNR917512:RNR917521 RXN917512:RXN917521 SHJ917512:SHJ917521 SRF917512:SRF917521 TBB917512:TBB917521 TKX917512:TKX917521 TUT917512:TUT917521 UEP917512:UEP917521 UOL917512:UOL917521 UYH917512:UYH917521 VID917512:VID917521 VRZ917512:VRZ917521 WBV917512:WBV917521 WLR917512:WLR917521 WVN917512:WVN917521 F983048:F983057 JB983048:JB983057 SX983048:SX983057 ACT983048:ACT983057 AMP983048:AMP983057 AWL983048:AWL983057 BGH983048:BGH983057 BQD983048:BQD983057 BZZ983048:BZZ983057 CJV983048:CJV983057 CTR983048:CTR983057 DDN983048:DDN983057 DNJ983048:DNJ983057 DXF983048:DXF983057 EHB983048:EHB983057 EQX983048:EQX983057 FAT983048:FAT983057 FKP983048:FKP983057 FUL983048:FUL983057 GEH983048:GEH983057 GOD983048:GOD983057 GXZ983048:GXZ983057 HHV983048:HHV983057 HRR983048:HRR983057 IBN983048:IBN983057 ILJ983048:ILJ983057 IVF983048:IVF983057 JFB983048:JFB983057 JOX983048:JOX983057 JYT983048:JYT983057 KIP983048:KIP983057 KSL983048:KSL983057 LCH983048:LCH983057 LMD983048:LMD983057 LVZ983048:LVZ983057 MFV983048:MFV983057 MPR983048:MPR983057 MZN983048:MZN983057 NJJ983048:NJJ983057 NTF983048:NTF983057 ODB983048:ODB983057 OMX983048:OMX983057 OWT983048:OWT983057 PGP983048:PGP983057 PQL983048:PQL983057 QAH983048:QAH983057 QKD983048:QKD983057 QTZ983048:QTZ983057 RDV983048:RDV983057 RNR983048:RNR983057 RXN983048:RXN983057 SHJ983048:SHJ983057 SRF983048:SRF983057 TBB983048:TBB983057 TKX983048:TKX983057 TUT983048:TUT983057 UEP983048:UEP983057 UOL983048:UOL983057 UYH983048:UYH983057 VID983048:VID983057 VRZ983048:VRZ983057 WBV983048:WBV983057 WLR983048:WLR983057 WVN983048:WVN983057 WVS983048:WVS983057 JG8:JG17 TC8:TC17 ACY8:ACY17 AMU8:AMU17 AWQ8:AWQ17 BGM8:BGM17 BQI8:BQI17 CAE8:CAE17 CKA8:CKA17 CTW8:CTW17 DDS8:DDS17 DNO8:DNO17 DXK8:DXK17 EHG8:EHG17 ERC8:ERC17 FAY8:FAY17 FKU8:FKU17 FUQ8:FUQ17 GEM8:GEM17 GOI8:GOI17 GYE8:GYE17 HIA8:HIA17 HRW8:HRW17 IBS8:IBS17 ILO8:ILO17 IVK8:IVK17 JFG8:JFG17 JPC8:JPC17 JYY8:JYY17 KIU8:KIU17 KSQ8:KSQ17 LCM8:LCM17 LMI8:LMI17 LWE8:LWE17 MGA8:MGA17 MPW8:MPW17 MZS8:MZS17 NJO8:NJO17 NTK8:NTK17 ODG8:ODG17 ONC8:ONC17 OWY8:OWY17 PGU8:PGU17 PQQ8:PQQ17 QAM8:QAM17 QKI8:QKI17 QUE8:QUE17 REA8:REA17 RNW8:RNW17 RXS8:RXS17 SHO8:SHO17 SRK8:SRK17 TBG8:TBG17 TLC8:TLC17 TUY8:TUY17 UEU8:UEU17 UOQ8:UOQ17 UYM8:UYM17 VII8:VII17 VSE8:VSE17 WCA8:WCA17 WLW8:WLW17 WVS8:WVS17 K65544:K65553 JG65544:JG65553 TC65544:TC65553 ACY65544:ACY65553 AMU65544:AMU65553 AWQ65544:AWQ65553 BGM65544:BGM65553 BQI65544:BQI65553 CAE65544:CAE65553 CKA65544:CKA65553 CTW65544:CTW65553 DDS65544:DDS65553 DNO65544:DNO65553 DXK65544:DXK65553 EHG65544:EHG65553 ERC65544:ERC65553 FAY65544:FAY65553 FKU65544:FKU65553 FUQ65544:FUQ65553 GEM65544:GEM65553 GOI65544:GOI65553 GYE65544:GYE65553 HIA65544:HIA65553 HRW65544:HRW65553 IBS65544:IBS65553 ILO65544:ILO65553 IVK65544:IVK65553 JFG65544:JFG65553 JPC65544:JPC65553 JYY65544:JYY65553 KIU65544:KIU65553 KSQ65544:KSQ65553 LCM65544:LCM65553 LMI65544:LMI65553 LWE65544:LWE65553 MGA65544:MGA65553 MPW65544:MPW65553 MZS65544:MZS65553 NJO65544:NJO65553 NTK65544:NTK65553 ODG65544:ODG65553 ONC65544:ONC65553 OWY65544:OWY65553 PGU65544:PGU65553 PQQ65544:PQQ65553 QAM65544:QAM65553 QKI65544:QKI65553 QUE65544:QUE65553 REA65544:REA65553 RNW65544:RNW65553 RXS65544:RXS65553 SHO65544:SHO65553 SRK65544:SRK65553 TBG65544:TBG65553 TLC65544:TLC65553 TUY65544:TUY65553 UEU65544:UEU65553 UOQ65544:UOQ65553 UYM65544:UYM65553 VII65544:VII65553 VSE65544:VSE65553 WCA65544:WCA65553 WLW65544:WLW65553 WVS65544:WVS65553 K131080:K131089 JG131080:JG131089 TC131080:TC131089 ACY131080:ACY131089 AMU131080:AMU131089 AWQ131080:AWQ131089 BGM131080:BGM131089 BQI131080:BQI131089 CAE131080:CAE131089 CKA131080:CKA131089 CTW131080:CTW131089 DDS131080:DDS131089 DNO131080:DNO131089 DXK131080:DXK131089 EHG131080:EHG131089 ERC131080:ERC131089 FAY131080:FAY131089 FKU131080:FKU131089 FUQ131080:FUQ131089 GEM131080:GEM131089 GOI131080:GOI131089 GYE131080:GYE131089 HIA131080:HIA131089 HRW131080:HRW131089 IBS131080:IBS131089 ILO131080:ILO131089 IVK131080:IVK131089 JFG131080:JFG131089 JPC131080:JPC131089 JYY131080:JYY131089 KIU131080:KIU131089 KSQ131080:KSQ131089 LCM131080:LCM131089 LMI131080:LMI131089 LWE131080:LWE131089 MGA131080:MGA131089 MPW131080:MPW131089 MZS131080:MZS131089 NJO131080:NJO131089 NTK131080:NTK131089 ODG131080:ODG131089 ONC131080:ONC131089 OWY131080:OWY131089 PGU131080:PGU131089 PQQ131080:PQQ131089 QAM131080:QAM131089 QKI131080:QKI131089 QUE131080:QUE131089 REA131080:REA131089 RNW131080:RNW131089 RXS131080:RXS131089 SHO131080:SHO131089 SRK131080:SRK131089 TBG131080:TBG131089 TLC131080:TLC131089 TUY131080:TUY131089 UEU131080:UEU131089 UOQ131080:UOQ131089 UYM131080:UYM131089 VII131080:VII131089 VSE131080:VSE131089 WCA131080:WCA131089 WLW131080:WLW131089 WVS131080:WVS131089 K196616:K196625 JG196616:JG196625 TC196616:TC196625 ACY196616:ACY196625 AMU196616:AMU196625 AWQ196616:AWQ196625 BGM196616:BGM196625 BQI196616:BQI196625 CAE196616:CAE196625 CKA196616:CKA196625 CTW196616:CTW196625 DDS196616:DDS196625 DNO196616:DNO196625 DXK196616:DXK196625 EHG196616:EHG196625 ERC196616:ERC196625 FAY196616:FAY196625 FKU196616:FKU196625 FUQ196616:FUQ196625 GEM196616:GEM196625 GOI196616:GOI196625 GYE196616:GYE196625 HIA196616:HIA196625 HRW196616:HRW196625 IBS196616:IBS196625 ILO196616:ILO196625 IVK196616:IVK196625 JFG196616:JFG196625 JPC196616:JPC196625 JYY196616:JYY196625 KIU196616:KIU196625 KSQ196616:KSQ196625 LCM196616:LCM196625 LMI196616:LMI196625 LWE196616:LWE196625 MGA196616:MGA196625 MPW196616:MPW196625 MZS196616:MZS196625 NJO196616:NJO196625 NTK196616:NTK196625 ODG196616:ODG196625 ONC196616:ONC196625 OWY196616:OWY196625 PGU196616:PGU196625 PQQ196616:PQQ196625 QAM196616:QAM196625 QKI196616:QKI196625 QUE196616:QUE196625 REA196616:REA196625 RNW196616:RNW196625 RXS196616:RXS196625 SHO196616:SHO196625 SRK196616:SRK196625 TBG196616:TBG196625 TLC196616:TLC196625 TUY196616:TUY196625 UEU196616:UEU196625 UOQ196616:UOQ196625 UYM196616:UYM196625 VII196616:VII196625 VSE196616:VSE196625 WCA196616:WCA196625 WLW196616:WLW196625 WVS196616:WVS196625 K262152:K262161 JG262152:JG262161 TC262152:TC262161 ACY262152:ACY262161 AMU262152:AMU262161 AWQ262152:AWQ262161 BGM262152:BGM262161 BQI262152:BQI262161 CAE262152:CAE262161 CKA262152:CKA262161 CTW262152:CTW262161 DDS262152:DDS262161 DNO262152:DNO262161 DXK262152:DXK262161 EHG262152:EHG262161 ERC262152:ERC262161 FAY262152:FAY262161 FKU262152:FKU262161 FUQ262152:FUQ262161 GEM262152:GEM262161 GOI262152:GOI262161 GYE262152:GYE262161 HIA262152:HIA262161 HRW262152:HRW262161 IBS262152:IBS262161 ILO262152:ILO262161 IVK262152:IVK262161 JFG262152:JFG262161 JPC262152:JPC262161 JYY262152:JYY262161 KIU262152:KIU262161 KSQ262152:KSQ262161 LCM262152:LCM262161 LMI262152:LMI262161 LWE262152:LWE262161 MGA262152:MGA262161 MPW262152:MPW262161 MZS262152:MZS262161 NJO262152:NJO262161 NTK262152:NTK262161 ODG262152:ODG262161 ONC262152:ONC262161 OWY262152:OWY262161 PGU262152:PGU262161 PQQ262152:PQQ262161 QAM262152:QAM262161 QKI262152:QKI262161 QUE262152:QUE262161 REA262152:REA262161 RNW262152:RNW262161 RXS262152:RXS262161 SHO262152:SHO262161 SRK262152:SRK262161 TBG262152:TBG262161 TLC262152:TLC262161 TUY262152:TUY262161 UEU262152:UEU262161 UOQ262152:UOQ262161 UYM262152:UYM262161 VII262152:VII262161 VSE262152:VSE262161 WCA262152:WCA262161 WLW262152:WLW262161 WVS262152:WVS262161 K327688:K327697 JG327688:JG327697 TC327688:TC327697 ACY327688:ACY327697 AMU327688:AMU327697 AWQ327688:AWQ327697 BGM327688:BGM327697 BQI327688:BQI327697 CAE327688:CAE327697 CKA327688:CKA327697 CTW327688:CTW327697 DDS327688:DDS327697 DNO327688:DNO327697 DXK327688:DXK327697 EHG327688:EHG327697 ERC327688:ERC327697 FAY327688:FAY327697 FKU327688:FKU327697 FUQ327688:FUQ327697 GEM327688:GEM327697 GOI327688:GOI327697 GYE327688:GYE327697 HIA327688:HIA327697 HRW327688:HRW327697 IBS327688:IBS327697 ILO327688:ILO327697 IVK327688:IVK327697 JFG327688:JFG327697 JPC327688:JPC327697 JYY327688:JYY327697 KIU327688:KIU327697 KSQ327688:KSQ327697 LCM327688:LCM327697 LMI327688:LMI327697 LWE327688:LWE327697 MGA327688:MGA327697 MPW327688:MPW327697 MZS327688:MZS327697 NJO327688:NJO327697 NTK327688:NTK327697 ODG327688:ODG327697 ONC327688:ONC327697 OWY327688:OWY327697 PGU327688:PGU327697 PQQ327688:PQQ327697 QAM327688:QAM327697 QKI327688:QKI327697 QUE327688:QUE327697 REA327688:REA327697 RNW327688:RNW327697 RXS327688:RXS327697 SHO327688:SHO327697 SRK327688:SRK327697 TBG327688:TBG327697 TLC327688:TLC327697 TUY327688:TUY327697 UEU327688:UEU327697 UOQ327688:UOQ327697 UYM327688:UYM327697 VII327688:VII327697 VSE327688:VSE327697 WCA327688:WCA327697 WLW327688:WLW327697 WVS327688:WVS327697 K393224:K393233 JG393224:JG393233 TC393224:TC393233 ACY393224:ACY393233 AMU393224:AMU393233 AWQ393224:AWQ393233 BGM393224:BGM393233 BQI393224:BQI393233 CAE393224:CAE393233 CKA393224:CKA393233 CTW393224:CTW393233 DDS393224:DDS393233 DNO393224:DNO393233 DXK393224:DXK393233 EHG393224:EHG393233 ERC393224:ERC393233 FAY393224:FAY393233 FKU393224:FKU393233 FUQ393224:FUQ393233 GEM393224:GEM393233 GOI393224:GOI393233 GYE393224:GYE393233 HIA393224:HIA393233 HRW393224:HRW393233 IBS393224:IBS393233 ILO393224:ILO393233 IVK393224:IVK393233 JFG393224:JFG393233 JPC393224:JPC393233 JYY393224:JYY393233 KIU393224:KIU393233 KSQ393224:KSQ393233 LCM393224:LCM393233 LMI393224:LMI393233 LWE393224:LWE393233 MGA393224:MGA393233 MPW393224:MPW393233 MZS393224:MZS393233 NJO393224:NJO393233 NTK393224:NTK393233 ODG393224:ODG393233 ONC393224:ONC393233 OWY393224:OWY393233 PGU393224:PGU393233 PQQ393224:PQQ393233 QAM393224:QAM393233 QKI393224:QKI393233 QUE393224:QUE393233 REA393224:REA393233 RNW393224:RNW393233 RXS393224:RXS393233 SHO393224:SHO393233 SRK393224:SRK393233 TBG393224:TBG393233 TLC393224:TLC393233 TUY393224:TUY393233 UEU393224:UEU393233 UOQ393224:UOQ393233 UYM393224:UYM393233 VII393224:VII393233 VSE393224:VSE393233 WCA393224:WCA393233 WLW393224:WLW393233 WVS393224:WVS393233 K458760:K458769 JG458760:JG458769 TC458760:TC458769 ACY458760:ACY458769 AMU458760:AMU458769 AWQ458760:AWQ458769 BGM458760:BGM458769 BQI458760:BQI458769 CAE458760:CAE458769 CKA458760:CKA458769 CTW458760:CTW458769 DDS458760:DDS458769 DNO458760:DNO458769 DXK458760:DXK458769 EHG458760:EHG458769 ERC458760:ERC458769 FAY458760:FAY458769 FKU458760:FKU458769 FUQ458760:FUQ458769 GEM458760:GEM458769 GOI458760:GOI458769 GYE458760:GYE458769 HIA458760:HIA458769 HRW458760:HRW458769 IBS458760:IBS458769 ILO458760:ILO458769 IVK458760:IVK458769 JFG458760:JFG458769 JPC458760:JPC458769 JYY458760:JYY458769 KIU458760:KIU458769 KSQ458760:KSQ458769 LCM458760:LCM458769 LMI458760:LMI458769 LWE458760:LWE458769 MGA458760:MGA458769 MPW458760:MPW458769 MZS458760:MZS458769 NJO458760:NJO458769 NTK458760:NTK458769 ODG458760:ODG458769 ONC458760:ONC458769 OWY458760:OWY458769 PGU458760:PGU458769 PQQ458760:PQQ458769 QAM458760:QAM458769 QKI458760:QKI458769 QUE458760:QUE458769 REA458760:REA458769 RNW458760:RNW458769 RXS458760:RXS458769 SHO458760:SHO458769 SRK458760:SRK458769 TBG458760:TBG458769 TLC458760:TLC458769 TUY458760:TUY458769 UEU458760:UEU458769 UOQ458760:UOQ458769 UYM458760:UYM458769 VII458760:VII458769 VSE458760:VSE458769 WCA458760:WCA458769 WLW458760:WLW458769 WVS458760:WVS458769 K524296:K524305 JG524296:JG524305 TC524296:TC524305 ACY524296:ACY524305 AMU524296:AMU524305 AWQ524296:AWQ524305 BGM524296:BGM524305 BQI524296:BQI524305 CAE524296:CAE524305 CKA524296:CKA524305 CTW524296:CTW524305 DDS524296:DDS524305 DNO524296:DNO524305 DXK524296:DXK524305 EHG524296:EHG524305 ERC524296:ERC524305 FAY524296:FAY524305 FKU524296:FKU524305 FUQ524296:FUQ524305 GEM524296:GEM524305 GOI524296:GOI524305 GYE524296:GYE524305 HIA524296:HIA524305 HRW524296:HRW524305 IBS524296:IBS524305 ILO524296:ILO524305 IVK524296:IVK524305 JFG524296:JFG524305 JPC524296:JPC524305 JYY524296:JYY524305 KIU524296:KIU524305 KSQ524296:KSQ524305 LCM524296:LCM524305 LMI524296:LMI524305 LWE524296:LWE524305 MGA524296:MGA524305 MPW524296:MPW524305 MZS524296:MZS524305 NJO524296:NJO524305 NTK524296:NTK524305 ODG524296:ODG524305 ONC524296:ONC524305 OWY524296:OWY524305 PGU524296:PGU524305 PQQ524296:PQQ524305 QAM524296:QAM524305 QKI524296:QKI524305 QUE524296:QUE524305 REA524296:REA524305 RNW524296:RNW524305 RXS524296:RXS524305 SHO524296:SHO524305 SRK524296:SRK524305 TBG524296:TBG524305 TLC524296:TLC524305 TUY524296:TUY524305 UEU524296:UEU524305 UOQ524296:UOQ524305 UYM524296:UYM524305 VII524296:VII524305 VSE524296:VSE524305 WCA524296:WCA524305 WLW524296:WLW524305 WVS524296:WVS524305 K589832:K589841 JG589832:JG589841 TC589832:TC589841 ACY589832:ACY589841 AMU589832:AMU589841 AWQ589832:AWQ589841 BGM589832:BGM589841 BQI589832:BQI589841 CAE589832:CAE589841 CKA589832:CKA589841 CTW589832:CTW589841 DDS589832:DDS589841 DNO589832:DNO589841 DXK589832:DXK589841 EHG589832:EHG589841 ERC589832:ERC589841 FAY589832:FAY589841 FKU589832:FKU589841 FUQ589832:FUQ589841 GEM589832:GEM589841 GOI589832:GOI589841 GYE589832:GYE589841 HIA589832:HIA589841 HRW589832:HRW589841 IBS589832:IBS589841 ILO589832:ILO589841 IVK589832:IVK589841 JFG589832:JFG589841 JPC589832:JPC589841 JYY589832:JYY589841 KIU589832:KIU589841 KSQ589832:KSQ589841 LCM589832:LCM589841 LMI589832:LMI589841 LWE589832:LWE589841 MGA589832:MGA589841 MPW589832:MPW589841 MZS589832:MZS589841 NJO589832:NJO589841 NTK589832:NTK589841 ODG589832:ODG589841 ONC589832:ONC589841 OWY589832:OWY589841 PGU589832:PGU589841 PQQ589832:PQQ589841 QAM589832:QAM589841 QKI589832:QKI589841 QUE589832:QUE589841 REA589832:REA589841 RNW589832:RNW589841 RXS589832:RXS589841 SHO589832:SHO589841 SRK589832:SRK589841 TBG589832:TBG589841 TLC589832:TLC589841 TUY589832:TUY589841 UEU589832:UEU589841 UOQ589832:UOQ589841 UYM589832:UYM589841 VII589832:VII589841 VSE589832:VSE589841 WCA589832:WCA589841 WLW589832:WLW589841 WVS589832:WVS589841 K655368:K655377 JG655368:JG655377 TC655368:TC655377 ACY655368:ACY655377 AMU655368:AMU655377 AWQ655368:AWQ655377 BGM655368:BGM655377 BQI655368:BQI655377 CAE655368:CAE655377 CKA655368:CKA655377 CTW655368:CTW655377 DDS655368:DDS655377 DNO655368:DNO655377 DXK655368:DXK655377 EHG655368:EHG655377 ERC655368:ERC655377 FAY655368:FAY655377 FKU655368:FKU655377 FUQ655368:FUQ655377 GEM655368:GEM655377 GOI655368:GOI655377 GYE655368:GYE655377 HIA655368:HIA655377 HRW655368:HRW655377 IBS655368:IBS655377 ILO655368:ILO655377 IVK655368:IVK655377 JFG655368:JFG655377 JPC655368:JPC655377 JYY655368:JYY655377 KIU655368:KIU655377 KSQ655368:KSQ655377 LCM655368:LCM655377 LMI655368:LMI655377 LWE655368:LWE655377 MGA655368:MGA655377 MPW655368:MPW655377 MZS655368:MZS655377 NJO655368:NJO655377 NTK655368:NTK655377 ODG655368:ODG655377 ONC655368:ONC655377 OWY655368:OWY655377 PGU655368:PGU655377 PQQ655368:PQQ655377 QAM655368:QAM655377 QKI655368:QKI655377 QUE655368:QUE655377 REA655368:REA655377 RNW655368:RNW655377 RXS655368:RXS655377 SHO655368:SHO655377 SRK655368:SRK655377 TBG655368:TBG655377 TLC655368:TLC655377 TUY655368:TUY655377 UEU655368:UEU655377 UOQ655368:UOQ655377 UYM655368:UYM655377 VII655368:VII655377 VSE655368:VSE655377 WCA655368:WCA655377 WLW655368:WLW655377 WVS655368:WVS655377 K720904:K720913 JG720904:JG720913 TC720904:TC720913 ACY720904:ACY720913 AMU720904:AMU720913 AWQ720904:AWQ720913 BGM720904:BGM720913 BQI720904:BQI720913 CAE720904:CAE720913 CKA720904:CKA720913 CTW720904:CTW720913 DDS720904:DDS720913 DNO720904:DNO720913 DXK720904:DXK720913 EHG720904:EHG720913 ERC720904:ERC720913 FAY720904:FAY720913 FKU720904:FKU720913 FUQ720904:FUQ720913 GEM720904:GEM720913 GOI720904:GOI720913 GYE720904:GYE720913 HIA720904:HIA720913 HRW720904:HRW720913 IBS720904:IBS720913 ILO720904:ILO720913 IVK720904:IVK720913 JFG720904:JFG720913 JPC720904:JPC720913 JYY720904:JYY720913 KIU720904:KIU720913 KSQ720904:KSQ720913 LCM720904:LCM720913 LMI720904:LMI720913 LWE720904:LWE720913 MGA720904:MGA720913 MPW720904:MPW720913 MZS720904:MZS720913 NJO720904:NJO720913 NTK720904:NTK720913 ODG720904:ODG720913 ONC720904:ONC720913 OWY720904:OWY720913 PGU720904:PGU720913 PQQ720904:PQQ720913 QAM720904:QAM720913 QKI720904:QKI720913 QUE720904:QUE720913 REA720904:REA720913 RNW720904:RNW720913 RXS720904:RXS720913 SHO720904:SHO720913 SRK720904:SRK720913 TBG720904:TBG720913 TLC720904:TLC720913 TUY720904:TUY720913 UEU720904:UEU720913 UOQ720904:UOQ720913 UYM720904:UYM720913 VII720904:VII720913 VSE720904:VSE720913 WCA720904:WCA720913 WLW720904:WLW720913 WVS720904:WVS720913 K786440:K786449 JG786440:JG786449 TC786440:TC786449 ACY786440:ACY786449 AMU786440:AMU786449 AWQ786440:AWQ786449 BGM786440:BGM786449 BQI786440:BQI786449 CAE786440:CAE786449 CKA786440:CKA786449 CTW786440:CTW786449 DDS786440:DDS786449 DNO786440:DNO786449 DXK786440:DXK786449 EHG786440:EHG786449 ERC786440:ERC786449 FAY786440:FAY786449 FKU786440:FKU786449 FUQ786440:FUQ786449 GEM786440:GEM786449 GOI786440:GOI786449 GYE786440:GYE786449 HIA786440:HIA786449 HRW786440:HRW786449 IBS786440:IBS786449 ILO786440:ILO786449 IVK786440:IVK786449 JFG786440:JFG786449 JPC786440:JPC786449 JYY786440:JYY786449 KIU786440:KIU786449 KSQ786440:KSQ786449 LCM786440:LCM786449 LMI786440:LMI786449 LWE786440:LWE786449 MGA786440:MGA786449 MPW786440:MPW786449 MZS786440:MZS786449 NJO786440:NJO786449 NTK786440:NTK786449 ODG786440:ODG786449 ONC786440:ONC786449 OWY786440:OWY786449 PGU786440:PGU786449 PQQ786440:PQQ786449 QAM786440:QAM786449 QKI786440:QKI786449 QUE786440:QUE786449 REA786440:REA786449 RNW786440:RNW786449 RXS786440:RXS786449 SHO786440:SHO786449 SRK786440:SRK786449 TBG786440:TBG786449 TLC786440:TLC786449 TUY786440:TUY786449 UEU786440:UEU786449 UOQ786440:UOQ786449 UYM786440:UYM786449 VII786440:VII786449 VSE786440:VSE786449 WCA786440:WCA786449 WLW786440:WLW786449 WVS786440:WVS786449 K851976:K851985 JG851976:JG851985 TC851976:TC851985 ACY851976:ACY851985 AMU851976:AMU851985 AWQ851976:AWQ851985 BGM851976:BGM851985 BQI851976:BQI851985 CAE851976:CAE851985 CKA851976:CKA851985 CTW851976:CTW851985 DDS851976:DDS851985 DNO851976:DNO851985 DXK851976:DXK851985 EHG851976:EHG851985 ERC851976:ERC851985 FAY851976:FAY851985 FKU851976:FKU851985 FUQ851976:FUQ851985 GEM851976:GEM851985 GOI851976:GOI851985 GYE851976:GYE851985 HIA851976:HIA851985 HRW851976:HRW851985 IBS851976:IBS851985 ILO851976:ILO851985 IVK851976:IVK851985 JFG851976:JFG851985 JPC851976:JPC851985 JYY851976:JYY851985 KIU851976:KIU851985 KSQ851976:KSQ851985 LCM851976:LCM851985 LMI851976:LMI851985 LWE851976:LWE851985 MGA851976:MGA851985 MPW851976:MPW851985 MZS851976:MZS851985 NJO851976:NJO851985 NTK851976:NTK851985 ODG851976:ODG851985 ONC851976:ONC851985 OWY851976:OWY851985 PGU851976:PGU851985 PQQ851976:PQQ851985 QAM851976:QAM851985 QKI851976:QKI851985 QUE851976:QUE851985 REA851976:REA851985 RNW851976:RNW851985 RXS851976:RXS851985 SHO851976:SHO851985 SRK851976:SRK851985 TBG851976:TBG851985 TLC851976:TLC851985 TUY851976:TUY851985 UEU851976:UEU851985 UOQ851976:UOQ851985 UYM851976:UYM851985 VII851976:VII851985 VSE851976:VSE851985 WCA851976:WCA851985 WLW851976:WLW851985 WVS851976:WVS851985 K917512:K917521 JG917512:JG917521 TC917512:TC917521 ACY917512:ACY917521 AMU917512:AMU917521 AWQ917512:AWQ917521 BGM917512:BGM917521 BQI917512:BQI917521 CAE917512:CAE917521 CKA917512:CKA917521 CTW917512:CTW917521 DDS917512:DDS917521 DNO917512:DNO917521 DXK917512:DXK917521 EHG917512:EHG917521 ERC917512:ERC917521 FAY917512:FAY917521 FKU917512:FKU917521 FUQ917512:FUQ917521 GEM917512:GEM917521 GOI917512:GOI917521 GYE917512:GYE917521 HIA917512:HIA917521 HRW917512:HRW917521 IBS917512:IBS917521 ILO917512:ILO917521 IVK917512:IVK917521 JFG917512:JFG917521 JPC917512:JPC917521 JYY917512:JYY917521 KIU917512:KIU917521 KSQ917512:KSQ917521 LCM917512:LCM917521 LMI917512:LMI917521 LWE917512:LWE917521 MGA917512:MGA917521 MPW917512:MPW917521 MZS917512:MZS917521 NJO917512:NJO917521 NTK917512:NTK917521 ODG917512:ODG917521 ONC917512:ONC917521 OWY917512:OWY917521 PGU917512:PGU917521 PQQ917512:PQQ917521 QAM917512:QAM917521 QKI917512:QKI917521 QUE917512:QUE917521 REA917512:REA917521 RNW917512:RNW917521 RXS917512:RXS917521 SHO917512:SHO917521 SRK917512:SRK917521 TBG917512:TBG917521 TLC917512:TLC917521 TUY917512:TUY917521 UEU917512:UEU917521 UOQ917512:UOQ917521 UYM917512:UYM917521 VII917512:VII917521 VSE917512:VSE917521 WCA917512:WCA917521 WLW917512:WLW917521 WVS917512:WVS917521 K983048:K983057 JG983048:JG983057 TC983048:TC983057 ACY983048:ACY983057 AMU983048:AMU983057 AWQ983048:AWQ983057 BGM983048:BGM983057 BQI983048:BQI983057 CAE983048:CAE983057 CKA983048:CKA983057 CTW983048:CTW983057 DDS983048:DDS983057 DNO983048:DNO983057 DXK983048:DXK983057 EHG983048:EHG983057 ERC983048:ERC983057 FAY983048:FAY983057 FKU983048:FKU983057 FUQ983048:FUQ983057 GEM983048:GEM983057 GOI983048:GOI983057 GYE983048:GYE983057 HIA983048:HIA983057 HRW983048:HRW983057 IBS983048:IBS983057 ILO983048:ILO983057 IVK983048:IVK983057 JFG983048:JFG983057 JPC983048:JPC983057 JYY983048:JYY983057 KIU983048:KIU983057 KSQ983048:KSQ983057 LCM983048:LCM983057 LMI983048:LMI983057 LWE983048:LWE983057 MGA983048:MGA983057 MPW983048:MPW983057 MZS983048:MZS983057 NJO983048:NJO983057 NTK983048:NTK983057 ODG983048:ODG983057 ONC983048:ONC983057 OWY983048:OWY983057 PGU983048:PGU983057 PQQ983048:PQQ983057 QAM983048:QAM983057 QKI983048:QKI983057 QUE983048:QUE983057 REA983048:REA983057 RNW983048:RNW983057 RXS983048:RXS983057 SHO983048:SHO983057 SRK983048:SRK983057 TBG983048:TBG983057 TLC983048:TLC983057 TUY983048:TUY983057 UEU983048:UEU983057 UOQ983048:UOQ983057 UYM983048:UYM983057 VII983048:VII983057 VSE983048:VSE983057 WCA983048:WCA983057 WLW983048:WLW983057" xr:uid="{1BD0AA27-EDDB-4D9B-8849-BB0FABF417AC}">
      <formula1>"一級,二級,木造"</formula1>
    </dataValidation>
    <dataValidation type="list" allowBlank="1" showInputMessage="1" sqref="WWH983067:WWH983076 JV27:JV36 TR27:TR36 ADN27:ADN36 ANJ27:ANJ36 AXF27:AXF36 BHB27:BHB36 BQX27:BQX36 CAT27:CAT36 CKP27:CKP36 CUL27:CUL36 DEH27:DEH36 DOD27:DOD36 DXZ27:DXZ36 EHV27:EHV36 ERR27:ERR36 FBN27:FBN36 FLJ27:FLJ36 FVF27:FVF36 GFB27:GFB36 GOX27:GOX36 GYT27:GYT36 HIP27:HIP36 HSL27:HSL36 ICH27:ICH36 IMD27:IMD36 IVZ27:IVZ36 JFV27:JFV36 JPR27:JPR36 JZN27:JZN36 KJJ27:KJJ36 KTF27:KTF36 LDB27:LDB36 LMX27:LMX36 LWT27:LWT36 MGP27:MGP36 MQL27:MQL36 NAH27:NAH36 NKD27:NKD36 NTZ27:NTZ36 ODV27:ODV36 ONR27:ONR36 OXN27:OXN36 PHJ27:PHJ36 PRF27:PRF36 QBB27:QBB36 QKX27:QKX36 QUT27:QUT36 REP27:REP36 ROL27:ROL36 RYH27:RYH36 SID27:SID36 SRZ27:SRZ36 TBV27:TBV36 TLR27:TLR36 TVN27:TVN36 UFJ27:UFJ36 UPF27:UPF36 UZB27:UZB36 VIX27:VIX36 VST27:VST36 WCP27:WCP36 WML27:WML36 WWH27:WWH36 Z65563:Z65572 JV65563:JV65572 TR65563:TR65572 ADN65563:ADN65572 ANJ65563:ANJ65572 AXF65563:AXF65572 BHB65563:BHB65572 BQX65563:BQX65572 CAT65563:CAT65572 CKP65563:CKP65572 CUL65563:CUL65572 DEH65563:DEH65572 DOD65563:DOD65572 DXZ65563:DXZ65572 EHV65563:EHV65572 ERR65563:ERR65572 FBN65563:FBN65572 FLJ65563:FLJ65572 FVF65563:FVF65572 GFB65563:GFB65572 GOX65563:GOX65572 GYT65563:GYT65572 HIP65563:HIP65572 HSL65563:HSL65572 ICH65563:ICH65572 IMD65563:IMD65572 IVZ65563:IVZ65572 JFV65563:JFV65572 JPR65563:JPR65572 JZN65563:JZN65572 KJJ65563:KJJ65572 KTF65563:KTF65572 LDB65563:LDB65572 LMX65563:LMX65572 LWT65563:LWT65572 MGP65563:MGP65572 MQL65563:MQL65572 NAH65563:NAH65572 NKD65563:NKD65572 NTZ65563:NTZ65572 ODV65563:ODV65572 ONR65563:ONR65572 OXN65563:OXN65572 PHJ65563:PHJ65572 PRF65563:PRF65572 QBB65563:QBB65572 QKX65563:QKX65572 QUT65563:QUT65572 REP65563:REP65572 ROL65563:ROL65572 RYH65563:RYH65572 SID65563:SID65572 SRZ65563:SRZ65572 TBV65563:TBV65572 TLR65563:TLR65572 TVN65563:TVN65572 UFJ65563:UFJ65572 UPF65563:UPF65572 UZB65563:UZB65572 VIX65563:VIX65572 VST65563:VST65572 WCP65563:WCP65572 WML65563:WML65572 WWH65563:WWH65572 Z131099:Z131108 JV131099:JV131108 TR131099:TR131108 ADN131099:ADN131108 ANJ131099:ANJ131108 AXF131099:AXF131108 BHB131099:BHB131108 BQX131099:BQX131108 CAT131099:CAT131108 CKP131099:CKP131108 CUL131099:CUL131108 DEH131099:DEH131108 DOD131099:DOD131108 DXZ131099:DXZ131108 EHV131099:EHV131108 ERR131099:ERR131108 FBN131099:FBN131108 FLJ131099:FLJ131108 FVF131099:FVF131108 GFB131099:GFB131108 GOX131099:GOX131108 GYT131099:GYT131108 HIP131099:HIP131108 HSL131099:HSL131108 ICH131099:ICH131108 IMD131099:IMD131108 IVZ131099:IVZ131108 JFV131099:JFV131108 JPR131099:JPR131108 JZN131099:JZN131108 KJJ131099:KJJ131108 KTF131099:KTF131108 LDB131099:LDB131108 LMX131099:LMX131108 LWT131099:LWT131108 MGP131099:MGP131108 MQL131099:MQL131108 NAH131099:NAH131108 NKD131099:NKD131108 NTZ131099:NTZ131108 ODV131099:ODV131108 ONR131099:ONR131108 OXN131099:OXN131108 PHJ131099:PHJ131108 PRF131099:PRF131108 QBB131099:QBB131108 QKX131099:QKX131108 QUT131099:QUT131108 REP131099:REP131108 ROL131099:ROL131108 RYH131099:RYH131108 SID131099:SID131108 SRZ131099:SRZ131108 TBV131099:TBV131108 TLR131099:TLR131108 TVN131099:TVN131108 UFJ131099:UFJ131108 UPF131099:UPF131108 UZB131099:UZB131108 VIX131099:VIX131108 VST131099:VST131108 WCP131099:WCP131108 WML131099:WML131108 WWH131099:WWH131108 Z196635:Z196644 JV196635:JV196644 TR196635:TR196644 ADN196635:ADN196644 ANJ196635:ANJ196644 AXF196635:AXF196644 BHB196635:BHB196644 BQX196635:BQX196644 CAT196635:CAT196644 CKP196635:CKP196644 CUL196635:CUL196644 DEH196635:DEH196644 DOD196635:DOD196644 DXZ196635:DXZ196644 EHV196635:EHV196644 ERR196635:ERR196644 FBN196635:FBN196644 FLJ196635:FLJ196644 FVF196635:FVF196644 GFB196635:GFB196644 GOX196635:GOX196644 GYT196635:GYT196644 HIP196635:HIP196644 HSL196635:HSL196644 ICH196635:ICH196644 IMD196635:IMD196644 IVZ196635:IVZ196644 JFV196635:JFV196644 JPR196635:JPR196644 JZN196635:JZN196644 KJJ196635:KJJ196644 KTF196635:KTF196644 LDB196635:LDB196644 LMX196635:LMX196644 LWT196635:LWT196644 MGP196635:MGP196644 MQL196635:MQL196644 NAH196635:NAH196644 NKD196635:NKD196644 NTZ196635:NTZ196644 ODV196635:ODV196644 ONR196635:ONR196644 OXN196635:OXN196644 PHJ196635:PHJ196644 PRF196635:PRF196644 QBB196635:QBB196644 QKX196635:QKX196644 QUT196635:QUT196644 REP196635:REP196644 ROL196635:ROL196644 RYH196635:RYH196644 SID196635:SID196644 SRZ196635:SRZ196644 TBV196635:TBV196644 TLR196635:TLR196644 TVN196635:TVN196644 UFJ196635:UFJ196644 UPF196635:UPF196644 UZB196635:UZB196644 VIX196635:VIX196644 VST196635:VST196644 WCP196635:WCP196644 WML196635:WML196644 WWH196635:WWH196644 Z262171:Z262180 JV262171:JV262180 TR262171:TR262180 ADN262171:ADN262180 ANJ262171:ANJ262180 AXF262171:AXF262180 BHB262171:BHB262180 BQX262171:BQX262180 CAT262171:CAT262180 CKP262171:CKP262180 CUL262171:CUL262180 DEH262171:DEH262180 DOD262171:DOD262180 DXZ262171:DXZ262180 EHV262171:EHV262180 ERR262171:ERR262180 FBN262171:FBN262180 FLJ262171:FLJ262180 FVF262171:FVF262180 GFB262171:GFB262180 GOX262171:GOX262180 GYT262171:GYT262180 HIP262171:HIP262180 HSL262171:HSL262180 ICH262171:ICH262180 IMD262171:IMD262180 IVZ262171:IVZ262180 JFV262171:JFV262180 JPR262171:JPR262180 JZN262171:JZN262180 KJJ262171:KJJ262180 KTF262171:KTF262180 LDB262171:LDB262180 LMX262171:LMX262180 LWT262171:LWT262180 MGP262171:MGP262180 MQL262171:MQL262180 NAH262171:NAH262180 NKD262171:NKD262180 NTZ262171:NTZ262180 ODV262171:ODV262180 ONR262171:ONR262180 OXN262171:OXN262180 PHJ262171:PHJ262180 PRF262171:PRF262180 QBB262171:QBB262180 QKX262171:QKX262180 QUT262171:QUT262180 REP262171:REP262180 ROL262171:ROL262180 RYH262171:RYH262180 SID262171:SID262180 SRZ262171:SRZ262180 TBV262171:TBV262180 TLR262171:TLR262180 TVN262171:TVN262180 UFJ262171:UFJ262180 UPF262171:UPF262180 UZB262171:UZB262180 VIX262171:VIX262180 VST262171:VST262180 WCP262171:WCP262180 WML262171:WML262180 WWH262171:WWH262180 Z327707:Z327716 JV327707:JV327716 TR327707:TR327716 ADN327707:ADN327716 ANJ327707:ANJ327716 AXF327707:AXF327716 BHB327707:BHB327716 BQX327707:BQX327716 CAT327707:CAT327716 CKP327707:CKP327716 CUL327707:CUL327716 DEH327707:DEH327716 DOD327707:DOD327716 DXZ327707:DXZ327716 EHV327707:EHV327716 ERR327707:ERR327716 FBN327707:FBN327716 FLJ327707:FLJ327716 FVF327707:FVF327716 GFB327707:GFB327716 GOX327707:GOX327716 GYT327707:GYT327716 HIP327707:HIP327716 HSL327707:HSL327716 ICH327707:ICH327716 IMD327707:IMD327716 IVZ327707:IVZ327716 JFV327707:JFV327716 JPR327707:JPR327716 JZN327707:JZN327716 KJJ327707:KJJ327716 KTF327707:KTF327716 LDB327707:LDB327716 LMX327707:LMX327716 LWT327707:LWT327716 MGP327707:MGP327716 MQL327707:MQL327716 NAH327707:NAH327716 NKD327707:NKD327716 NTZ327707:NTZ327716 ODV327707:ODV327716 ONR327707:ONR327716 OXN327707:OXN327716 PHJ327707:PHJ327716 PRF327707:PRF327716 QBB327707:QBB327716 QKX327707:QKX327716 QUT327707:QUT327716 REP327707:REP327716 ROL327707:ROL327716 RYH327707:RYH327716 SID327707:SID327716 SRZ327707:SRZ327716 TBV327707:TBV327716 TLR327707:TLR327716 TVN327707:TVN327716 UFJ327707:UFJ327716 UPF327707:UPF327716 UZB327707:UZB327716 VIX327707:VIX327716 VST327707:VST327716 WCP327707:WCP327716 WML327707:WML327716 WWH327707:WWH327716 Z393243:Z393252 JV393243:JV393252 TR393243:TR393252 ADN393243:ADN393252 ANJ393243:ANJ393252 AXF393243:AXF393252 BHB393243:BHB393252 BQX393243:BQX393252 CAT393243:CAT393252 CKP393243:CKP393252 CUL393243:CUL393252 DEH393243:DEH393252 DOD393243:DOD393252 DXZ393243:DXZ393252 EHV393243:EHV393252 ERR393243:ERR393252 FBN393243:FBN393252 FLJ393243:FLJ393252 FVF393243:FVF393252 GFB393243:GFB393252 GOX393243:GOX393252 GYT393243:GYT393252 HIP393243:HIP393252 HSL393243:HSL393252 ICH393243:ICH393252 IMD393243:IMD393252 IVZ393243:IVZ393252 JFV393243:JFV393252 JPR393243:JPR393252 JZN393243:JZN393252 KJJ393243:KJJ393252 KTF393243:KTF393252 LDB393243:LDB393252 LMX393243:LMX393252 LWT393243:LWT393252 MGP393243:MGP393252 MQL393243:MQL393252 NAH393243:NAH393252 NKD393243:NKD393252 NTZ393243:NTZ393252 ODV393243:ODV393252 ONR393243:ONR393252 OXN393243:OXN393252 PHJ393243:PHJ393252 PRF393243:PRF393252 QBB393243:QBB393252 QKX393243:QKX393252 QUT393243:QUT393252 REP393243:REP393252 ROL393243:ROL393252 RYH393243:RYH393252 SID393243:SID393252 SRZ393243:SRZ393252 TBV393243:TBV393252 TLR393243:TLR393252 TVN393243:TVN393252 UFJ393243:UFJ393252 UPF393243:UPF393252 UZB393243:UZB393252 VIX393243:VIX393252 VST393243:VST393252 WCP393243:WCP393252 WML393243:WML393252 WWH393243:WWH393252 Z458779:Z458788 JV458779:JV458788 TR458779:TR458788 ADN458779:ADN458788 ANJ458779:ANJ458788 AXF458779:AXF458788 BHB458779:BHB458788 BQX458779:BQX458788 CAT458779:CAT458788 CKP458779:CKP458788 CUL458779:CUL458788 DEH458779:DEH458788 DOD458779:DOD458788 DXZ458779:DXZ458788 EHV458779:EHV458788 ERR458779:ERR458788 FBN458779:FBN458788 FLJ458779:FLJ458788 FVF458779:FVF458788 GFB458779:GFB458788 GOX458779:GOX458788 GYT458779:GYT458788 HIP458779:HIP458788 HSL458779:HSL458788 ICH458779:ICH458788 IMD458779:IMD458788 IVZ458779:IVZ458788 JFV458779:JFV458788 JPR458779:JPR458788 JZN458779:JZN458788 KJJ458779:KJJ458788 KTF458779:KTF458788 LDB458779:LDB458788 LMX458779:LMX458788 LWT458779:LWT458788 MGP458779:MGP458788 MQL458779:MQL458788 NAH458779:NAH458788 NKD458779:NKD458788 NTZ458779:NTZ458788 ODV458779:ODV458788 ONR458779:ONR458788 OXN458779:OXN458788 PHJ458779:PHJ458788 PRF458779:PRF458788 QBB458779:QBB458788 QKX458779:QKX458788 QUT458779:QUT458788 REP458779:REP458788 ROL458779:ROL458788 RYH458779:RYH458788 SID458779:SID458788 SRZ458779:SRZ458788 TBV458779:TBV458788 TLR458779:TLR458788 TVN458779:TVN458788 UFJ458779:UFJ458788 UPF458779:UPF458788 UZB458779:UZB458788 VIX458779:VIX458788 VST458779:VST458788 WCP458779:WCP458788 WML458779:WML458788 WWH458779:WWH458788 Z524315:Z524324 JV524315:JV524324 TR524315:TR524324 ADN524315:ADN524324 ANJ524315:ANJ524324 AXF524315:AXF524324 BHB524315:BHB524324 BQX524315:BQX524324 CAT524315:CAT524324 CKP524315:CKP524324 CUL524315:CUL524324 DEH524315:DEH524324 DOD524315:DOD524324 DXZ524315:DXZ524324 EHV524315:EHV524324 ERR524315:ERR524324 FBN524315:FBN524324 FLJ524315:FLJ524324 FVF524315:FVF524324 GFB524315:GFB524324 GOX524315:GOX524324 GYT524315:GYT524324 HIP524315:HIP524324 HSL524315:HSL524324 ICH524315:ICH524324 IMD524315:IMD524324 IVZ524315:IVZ524324 JFV524315:JFV524324 JPR524315:JPR524324 JZN524315:JZN524324 KJJ524315:KJJ524324 KTF524315:KTF524324 LDB524315:LDB524324 LMX524315:LMX524324 LWT524315:LWT524324 MGP524315:MGP524324 MQL524315:MQL524324 NAH524315:NAH524324 NKD524315:NKD524324 NTZ524315:NTZ524324 ODV524315:ODV524324 ONR524315:ONR524324 OXN524315:OXN524324 PHJ524315:PHJ524324 PRF524315:PRF524324 QBB524315:QBB524324 QKX524315:QKX524324 QUT524315:QUT524324 REP524315:REP524324 ROL524315:ROL524324 RYH524315:RYH524324 SID524315:SID524324 SRZ524315:SRZ524324 TBV524315:TBV524324 TLR524315:TLR524324 TVN524315:TVN524324 UFJ524315:UFJ524324 UPF524315:UPF524324 UZB524315:UZB524324 VIX524315:VIX524324 VST524315:VST524324 WCP524315:WCP524324 WML524315:WML524324 WWH524315:WWH524324 Z589851:Z589860 JV589851:JV589860 TR589851:TR589860 ADN589851:ADN589860 ANJ589851:ANJ589860 AXF589851:AXF589860 BHB589851:BHB589860 BQX589851:BQX589860 CAT589851:CAT589860 CKP589851:CKP589860 CUL589851:CUL589860 DEH589851:DEH589860 DOD589851:DOD589860 DXZ589851:DXZ589860 EHV589851:EHV589860 ERR589851:ERR589860 FBN589851:FBN589860 FLJ589851:FLJ589860 FVF589851:FVF589860 GFB589851:GFB589860 GOX589851:GOX589860 GYT589851:GYT589860 HIP589851:HIP589860 HSL589851:HSL589860 ICH589851:ICH589860 IMD589851:IMD589860 IVZ589851:IVZ589860 JFV589851:JFV589860 JPR589851:JPR589860 JZN589851:JZN589860 KJJ589851:KJJ589860 KTF589851:KTF589860 LDB589851:LDB589860 LMX589851:LMX589860 LWT589851:LWT589860 MGP589851:MGP589860 MQL589851:MQL589860 NAH589851:NAH589860 NKD589851:NKD589860 NTZ589851:NTZ589860 ODV589851:ODV589860 ONR589851:ONR589860 OXN589851:OXN589860 PHJ589851:PHJ589860 PRF589851:PRF589860 QBB589851:QBB589860 QKX589851:QKX589860 QUT589851:QUT589860 REP589851:REP589860 ROL589851:ROL589860 RYH589851:RYH589860 SID589851:SID589860 SRZ589851:SRZ589860 TBV589851:TBV589860 TLR589851:TLR589860 TVN589851:TVN589860 UFJ589851:UFJ589860 UPF589851:UPF589860 UZB589851:UZB589860 VIX589851:VIX589860 VST589851:VST589860 WCP589851:WCP589860 WML589851:WML589860 WWH589851:WWH589860 Z655387:Z655396 JV655387:JV655396 TR655387:TR655396 ADN655387:ADN655396 ANJ655387:ANJ655396 AXF655387:AXF655396 BHB655387:BHB655396 BQX655387:BQX655396 CAT655387:CAT655396 CKP655387:CKP655396 CUL655387:CUL655396 DEH655387:DEH655396 DOD655387:DOD655396 DXZ655387:DXZ655396 EHV655387:EHV655396 ERR655387:ERR655396 FBN655387:FBN655396 FLJ655387:FLJ655396 FVF655387:FVF655396 GFB655387:GFB655396 GOX655387:GOX655396 GYT655387:GYT655396 HIP655387:HIP655396 HSL655387:HSL655396 ICH655387:ICH655396 IMD655387:IMD655396 IVZ655387:IVZ655396 JFV655387:JFV655396 JPR655387:JPR655396 JZN655387:JZN655396 KJJ655387:KJJ655396 KTF655387:KTF655396 LDB655387:LDB655396 LMX655387:LMX655396 LWT655387:LWT655396 MGP655387:MGP655396 MQL655387:MQL655396 NAH655387:NAH655396 NKD655387:NKD655396 NTZ655387:NTZ655396 ODV655387:ODV655396 ONR655387:ONR655396 OXN655387:OXN655396 PHJ655387:PHJ655396 PRF655387:PRF655396 QBB655387:QBB655396 QKX655387:QKX655396 QUT655387:QUT655396 REP655387:REP655396 ROL655387:ROL655396 RYH655387:RYH655396 SID655387:SID655396 SRZ655387:SRZ655396 TBV655387:TBV655396 TLR655387:TLR655396 TVN655387:TVN655396 UFJ655387:UFJ655396 UPF655387:UPF655396 UZB655387:UZB655396 VIX655387:VIX655396 VST655387:VST655396 WCP655387:WCP655396 WML655387:WML655396 WWH655387:WWH655396 Z720923:Z720932 JV720923:JV720932 TR720923:TR720932 ADN720923:ADN720932 ANJ720923:ANJ720932 AXF720923:AXF720932 BHB720923:BHB720932 BQX720923:BQX720932 CAT720923:CAT720932 CKP720923:CKP720932 CUL720923:CUL720932 DEH720923:DEH720932 DOD720923:DOD720932 DXZ720923:DXZ720932 EHV720923:EHV720932 ERR720923:ERR720932 FBN720923:FBN720932 FLJ720923:FLJ720932 FVF720923:FVF720932 GFB720923:GFB720932 GOX720923:GOX720932 GYT720923:GYT720932 HIP720923:HIP720932 HSL720923:HSL720932 ICH720923:ICH720932 IMD720923:IMD720932 IVZ720923:IVZ720932 JFV720923:JFV720932 JPR720923:JPR720932 JZN720923:JZN720932 KJJ720923:KJJ720932 KTF720923:KTF720932 LDB720923:LDB720932 LMX720923:LMX720932 LWT720923:LWT720932 MGP720923:MGP720932 MQL720923:MQL720932 NAH720923:NAH720932 NKD720923:NKD720932 NTZ720923:NTZ720932 ODV720923:ODV720932 ONR720923:ONR720932 OXN720923:OXN720932 PHJ720923:PHJ720932 PRF720923:PRF720932 QBB720923:QBB720932 QKX720923:QKX720932 QUT720923:QUT720932 REP720923:REP720932 ROL720923:ROL720932 RYH720923:RYH720932 SID720923:SID720932 SRZ720923:SRZ720932 TBV720923:TBV720932 TLR720923:TLR720932 TVN720923:TVN720932 UFJ720923:UFJ720932 UPF720923:UPF720932 UZB720923:UZB720932 VIX720923:VIX720932 VST720923:VST720932 WCP720923:WCP720932 WML720923:WML720932 WWH720923:WWH720932 Z786459:Z786468 JV786459:JV786468 TR786459:TR786468 ADN786459:ADN786468 ANJ786459:ANJ786468 AXF786459:AXF786468 BHB786459:BHB786468 BQX786459:BQX786468 CAT786459:CAT786468 CKP786459:CKP786468 CUL786459:CUL786468 DEH786459:DEH786468 DOD786459:DOD786468 DXZ786459:DXZ786468 EHV786459:EHV786468 ERR786459:ERR786468 FBN786459:FBN786468 FLJ786459:FLJ786468 FVF786459:FVF786468 GFB786459:GFB786468 GOX786459:GOX786468 GYT786459:GYT786468 HIP786459:HIP786468 HSL786459:HSL786468 ICH786459:ICH786468 IMD786459:IMD786468 IVZ786459:IVZ786468 JFV786459:JFV786468 JPR786459:JPR786468 JZN786459:JZN786468 KJJ786459:KJJ786468 KTF786459:KTF786468 LDB786459:LDB786468 LMX786459:LMX786468 LWT786459:LWT786468 MGP786459:MGP786468 MQL786459:MQL786468 NAH786459:NAH786468 NKD786459:NKD786468 NTZ786459:NTZ786468 ODV786459:ODV786468 ONR786459:ONR786468 OXN786459:OXN786468 PHJ786459:PHJ786468 PRF786459:PRF786468 QBB786459:QBB786468 QKX786459:QKX786468 QUT786459:QUT786468 REP786459:REP786468 ROL786459:ROL786468 RYH786459:RYH786468 SID786459:SID786468 SRZ786459:SRZ786468 TBV786459:TBV786468 TLR786459:TLR786468 TVN786459:TVN786468 UFJ786459:UFJ786468 UPF786459:UPF786468 UZB786459:UZB786468 VIX786459:VIX786468 VST786459:VST786468 WCP786459:WCP786468 WML786459:WML786468 WWH786459:WWH786468 Z851995:Z852004 JV851995:JV852004 TR851995:TR852004 ADN851995:ADN852004 ANJ851995:ANJ852004 AXF851995:AXF852004 BHB851995:BHB852004 BQX851995:BQX852004 CAT851995:CAT852004 CKP851995:CKP852004 CUL851995:CUL852004 DEH851995:DEH852004 DOD851995:DOD852004 DXZ851995:DXZ852004 EHV851995:EHV852004 ERR851995:ERR852004 FBN851995:FBN852004 FLJ851995:FLJ852004 FVF851995:FVF852004 GFB851995:GFB852004 GOX851995:GOX852004 GYT851995:GYT852004 HIP851995:HIP852004 HSL851995:HSL852004 ICH851995:ICH852004 IMD851995:IMD852004 IVZ851995:IVZ852004 JFV851995:JFV852004 JPR851995:JPR852004 JZN851995:JZN852004 KJJ851995:KJJ852004 KTF851995:KTF852004 LDB851995:LDB852004 LMX851995:LMX852004 LWT851995:LWT852004 MGP851995:MGP852004 MQL851995:MQL852004 NAH851995:NAH852004 NKD851995:NKD852004 NTZ851995:NTZ852004 ODV851995:ODV852004 ONR851995:ONR852004 OXN851995:OXN852004 PHJ851995:PHJ852004 PRF851995:PRF852004 QBB851995:QBB852004 QKX851995:QKX852004 QUT851995:QUT852004 REP851995:REP852004 ROL851995:ROL852004 RYH851995:RYH852004 SID851995:SID852004 SRZ851995:SRZ852004 TBV851995:TBV852004 TLR851995:TLR852004 TVN851995:TVN852004 UFJ851995:UFJ852004 UPF851995:UPF852004 UZB851995:UZB852004 VIX851995:VIX852004 VST851995:VST852004 WCP851995:WCP852004 WML851995:WML852004 WWH851995:WWH852004 Z917531:Z917540 JV917531:JV917540 TR917531:TR917540 ADN917531:ADN917540 ANJ917531:ANJ917540 AXF917531:AXF917540 BHB917531:BHB917540 BQX917531:BQX917540 CAT917531:CAT917540 CKP917531:CKP917540 CUL917531:CUL917540 DEH917531:DEH917540 DOD917531:DOD917540 DXZ917531:DXZ917540 EHV917531:EHV917540 ERR917531:ERR917540 FBN917531:FBN917540 FLJ917531:FLJ917540 FVF917531:FVF917540 GFB917531:GFB917540 GOX917531:GOX917540 GYT917531:GYT917540 HIP917531:HIP917540 HSL917531:HSL917540 ICH917531:ICH917540 IMD917531:IMD917540 IVZ917531:IVZ917540 JFV917531:JFV917540 JPR917531:JPR917540 JZN917531:JZN917540 KJJ917531:KJJ917540 KTF917531:KTF917540 LDB917531:LDB917540 LMX917531:LMX917540 LWT917531:LWT917540 MGP917531:MGP917540 MQL917531:MQL917540 NAH917531:NAH917540 NKD917531:NKD917540 NTZ917531:NTZ917540 ODV917531:ODV917540 ONR917531:ONR917540 OXN917531:OXN917540 PHJ917531:PHJ917540 PRF917531:PRF917540 QBB917531:QBB917540 QKX917531:QKX917540 QUT917531:QUT917540 REP917531:REP917540 ROL917531:ROL917540 RYH917531:RYH917540 SID917531:SID917540 SRZ917531:SRZ917540 TBV917531:TBV917540 TLR917531:TLR917540 TVN917531:TVN917540 UFJ917531:UFJ917540 UPF917531:UPF917540 UZB917531:UZB917540 VIX917531:VIX917540 VST917531:VST917540 WCP917531:WCP917540 WML917531:WML917540 WWH917531:WWH917540 Z983067:Z983076 JV983067:JV983076 TR983067:TR983076 ADN983067:ADN983076 ANJ983067:ANJ983076 AXF983067:AXF983076 BHB983067:BHB983076 BQX983067:BQX983076 CAT983067:CAT983076 CKP983067:CKP983076 CUL983067:CUL983076 DEH983067:DEH983076 DOD983067:DOD983076 DXZ983067:DXZ983076 EHV983067:EHV983076 ERR983067:ERR983076 FBN983067:FBN983076 FLJ983067:FLJ983076 FVF983067:FVF983076 GFB983067:GFB983076 GOX983067:GOX983076 GYT983067:GYT983076 HIP983067:HIP983076 HSL983067:HSL983076 ICH983067:ICH983076 IMD983067:IMD983076 IVZ983067:IVZ983076 JFV983067:JFV983076 JPR983067:JPR983076 JZN983067:JZN983076 KJJ983067:KJJ983076 KTF983067:KTF983076 LDB983067:LDB983076 LMX983067:LMX983076 LWT983067:LWT983076 MGP983067:MGP983076 MQL983067:MQL983076 NAH983067:NAH983076 NKD983067:NKD983076 NTZ983067:NTZ983076 ODV983067:ODV983076 ONR983067:ONR983076 OXN983067:OXN983076 PHJ983067:PHJ983076 PRF983067:PRF983076 QBB983067:QBB983076 QKX983067:QKX983076 QUT983067:QUT983076 REP983067:REP983076 ROL983067:ROL983076 RYH983067:RYH983076 SID983067:SID983076 SRZ983067:SRZ983076 TBV983067:TBV983076 TLR983067:TLR983076 TVN983067:TVN983076 UFJ983067:UFJ983076 UPF983067:UPF983076 UZB983067:UZB983076 VIX983067:VIX983076 VST983067:VST983076 WCP983067:WCP983076 WML983067:WML983076" xr:uid="{0576A82D-08C6-4B5F-9D65-E76B11567A7B}">
      <formula1>"特,般"</formula1>
    </dataValidation>
    <dataValidation type="list" allowBlank="1" showInputMessage="1" sqref="G8:G17 WVO983048:WVO983057 WLS983048:WLS983057 WBW983048:WBW983057 VSA983048:VSA983057 VIE983048:VIE983057 UYI983048:UYI983057 UOM983048:UOM983057 UEQ983048:UEQ983057 TUU983048:TUU983057 TKY983048:TKY983057 TBC983048:TBC983057 SRG983048:SRG983057 SHK983048:SHK983057 RXO983048:RXO983057 RNS983048:RNS983057 RDW983048:RDW983057 QUA983048:QUA983057 QKE983048:QKE983057 QAI983048:QAI983057 PQM983048:PQM983057 PGQ983048:PGQ983057 OWU983048:OWU983057 OMY983048:OMY983057 ODC983048:ODC983057 NTG983048:NTG983057 NJK983048:NJK983057 MZO983048:MZO983057 MPS983048:MPS983057 MFW983048:MFW983057 LWA983048:LWA983057 LME983048:LME983057 LCI983048:LCI983057 KSM983048:KSM983057 KIQ983048:KIQ983057 JYU983048:JYU983057 JOY983048:JOY983057 JFC983048:JFC983057 IVG983048:IVG983057 ILK983048:ILK983057 IBO983048:IBO983057 HRS983048:HRS983057 HHW983048:HHW983057 GYA983048:GYA983057 GOE983048:GOE983057 GEI983048:GEI983057 FUM983048:FUM983057 FKQ983048:FKQ983057 FAU983048:FAU983057 EQY983048:EQY983057 EHC983048:EHC983057 DXG983048:DXG983057 DNK983048:DNK983057 DDO983048:DDO983057 CTS983048:CTS983057 CJW983048:CJW983057 CAA983048:CAA983057 BQE983048:BQE983057 BGI983048:BGI983057 AWM983048:AWM983057 AMQ983048:AMQ983057 ACU983048:ACU983057 SY983048:SY983057 JC983048:JC983057 G983048:G983057 WVO917512:WVO917521 WLS917512:WLS917521 WBW917512:WBW917521 VSA917512:VSA917521 VIE917512:VIE917521 UYI917512:UYI917521 UOM917512:UOM917521 UEQ917512:UEQ917521 TUU917512:TUU917521 TKY917512:TKY917521 TBC917512:TBC917521 SRG917512:SRG917521 SHK917512:SHK917521 RXO917512:RXO917521 RNS917512:RNS917521 RDW917512:RDW917521 QUA917512:QUA917521 QKE917512:QKE917521 QAI917512:QAI917521 PQM917512:PQM917521 PGQ917512:PGQ917521 OWU917512:OWU917521 OMY917512:OMY917521 ODC917512:ODC917521 NTG917512:NTG917521 NJK917512:NJK917521 MZO917512:MZO917521 MPS917512:MPS917521 MFW917512:MFW917521 LWA917512:LWA917521 LME917512:LME917521 LCI917512:LCI917521 KSM917512:KSM917521 KIQ917512:KIQ917521 JYU917512:JYU917521 JOY917512:JOY917521 JFC917512:JFC917521 IVG917512:IVG917521 ILK917512:ILK917521 IBO917512:IBO917521 HRS917512:HRS917521 HHW917512:HHW917521 GYA917512:GYA917521 GOE917512:GOE917521 GEI917512:GEI917521 FUM917512:FUM917521 FKQ917512:FKQ917521 FAU917512:FAU917521 EQY917512:EQY917521 EHC917512:EHC917521 DXG917512:DXG917521 DNK917512:DNK917521 DDO917512:DDO917521 CTS917512:CTS917521 CJW917512:CJW917521 CAA917512:CAA917521 BQE917512:BQE917521 BGI917512:BGI917521 AWM917512:AWM917521 AMQ917512:AMQ917521 ACU917512:ACU917521 SY917512:SY917521 JC917512:JC917521 G917512:G917521 WVO851976:WVO851985 WLS851976:WLS851985 WBW851976:WBW851985 VSA851976:VSA851985 VIE851976:VIE851985 UYI851976:UYI851985 UOM851976:UOM851985 UEQ851976:UEQ851985 TUU851976:TUU851985 TKY851976:TKY851985 TBC851976:TBC851985 SRG851976:SRG851985 SHK851976:SHK851985 RXO851976:RXO851985 RNS851976:RNS851985 RDW851976:RDW851985 QUA851976:QUA851985 QKE851976:QKE851985 QAI851976:QAI851985 PQM851976:PQM851985 PGQ851976:PGQ851985 OWU851976:OWU851985 OMY851976:OMY851985 ODC851976:ODC851985 NTG851976:NTG851985 NJK851976:NJK851985 MZO851976:MZO851985 MPS851976:MPS851985 MFW851976:MFW851985 LWA851976:LWA851985 LME851976:LME851985 LCI851976:LCI851985 KSM851976:KSM851985 KIQ851976:KIQ851985 JYU851976:JYU851985 JOY851976:JOY851985 JFC851976:JFC851985 IVG851976:IVG851985 ILK851976:ILK851985 IBO851976:IBO851985 HRS851976:HRS851985 HHW851976:HHW851985 GYA851976:GYA851985 GOE851976:GOE851985 GEI851976:GEI851985 FUM851976:FUM851985 FKQ851976:FKQ851985 FAU851976:FAU851985 EQY851976:EQY851985 EHC851976:EHC851985 DXG851976:DXG851985 DNK851976:DNK851985 DDO851976:DDO851985 CTS851976:CTS851985 CJW851976:CJW851985 CAA851976:CAA851985 BQE851976:BQE851985 BGI851976:BGI851985 AWM851976:AWM851985 AMQ851976:AMQ851985 ACU851976:ACU851985 SY851976:SY851985 JC851976:JC851985 G851976:G851985 WVO786440:WVO786449 WLS786440:WLS786449 WBW786440:WBW786449 VSA786440:VSA786449 VIE786440:VIE786449 UYI786440:UYI786449 UOM786440:UOM786449 UEQ786440:UEQ786449 TUU786440:TUU786449 TKY786440:TKY786449 TBC786440:TBC786449 SRG786440:SRG786449 SHK786440:SHK786449 RXO786440:RXO786449 RNS786440:RNS786449 RDW786440:RDW786449 QUA786440:QUA786449 QKE786440:QKE786449 QAI786440:QAI786449 PQM786440:PQM786449 PGQ786440:PGQ786449 OWU786440:OWU786449 OMY786440:OMY786449 ODC786440:ODC786449 NTG786440:NTG786449 NJK786440:NJK786449 MZO786440:MZO786449 MPS786440:MPS786449 MFW786440:MFW786449 LWA786440:LWA786449 LME786440:LME786449 LCI786440:LCI786449 KSM786440:KSM786449 KIQ786440:KIQ786449 JYU786440:JYU786449 JOY786440:JOY786449 JFC786440:JFC786449 IVG786440:IVG786449 ILK786440:ILK786449 IBO786440:IBO786449 HRS786440:HRS786449 HHW786440:HHW786449 GYA786440:GYA786449 GOE786440:GOE786449 GEI786440:GEI786449 FUM786440:FUM786449 FKQ786440:FKQ786449 FAU786440:FAU786449 EQY786440:EQY786449 EHC786440:EHC786449 DXG786440:DXG786449 DNK786440:DNK786449 DDO786440:DDO786449 CTS786440:CTS786449 CJW786440:CJW786449 CAA786440:CAA786449 BQE786440:BQE786449 BGI786440:BGI786449 AWM786440:AWM786449 AMQ786440:AMQ786449 ACU786440:ACU786449 SY786440:SY786449 JC786440:JC786449 G786440:G786449 WVO720904:WVO720913 WLS720904:WLS720913 WBW720904:WBW720913 VSA720904:VSA720913 VIE720904:VIE720913 UYI720904:UYI720913 UOM720904:UOM720913 UEQ720904:UEQ720913 TUU720904:TUU720913 TKY720904:TKY720913 TBC720904:TBC720913 SRG720904:SRG720913 SHK720904:SHK720913 RXO720904:RXO720913 RNS720904:RNS720913 RDW720904:RDW720913 QUA720904:QUA720913 QKE720904:QKE720913 QAI720904:QAI720913 PQM720904:PQM720913 PGQ720904:PGQ720913 OWU720904:OWU720913 OMY720904:OMY720913 ODC720904:ODC720913 NTG720904:NTG720913 NJK720904:NJK720913 MZO720904:MZO720913 MPS720904:MPS720913 MFW720904:MFW720913 LWA720904:LWA720913 LME720904:LME720913 LCI720904:LCI720913 KSM720904:KSM720913 KIQ720904:KIQ720913 JYU720904:JYU720913 JOY720904:JOY720913 JFC720904:JFC720913 IVG720904:IVG720913 ILK720904:ILK720913 IBO720904:IBO720913 HRS720904:HRS720913 HHW720904:HHW720913 GYA720904:GYA720913 GOE720904:GOE720913 GEI720904:GEI720913 FUM720904:FUM720913 FKQ720904:FKQ720913 FAU720904:FAU720913 EQY720904:EQY720913 EHC720904:EHC720913 DXG720904:DXG720913 DNK720904:DNK720913 DDO720904:DDO720913 CTS720904:CTS720913 CJW720904:CJW720913 CAA720904:CAA720913 BQE720904:BQE720913 BGI720904:BGI720913 AWM720904:AWM720913 AMQ720904:AMQ720913 ACU720904:ACU720913 SY720904:SY720913 JC720904:JC720913 G720904:G720913 WVO655368:WVO655377 WLS655368:WLS655377 WBW655368:WBW655377 VSA655368:VSA655377 VIE655368:VIE655377 UYI655368:UYI655377 UOM655368:UOM655377 UEQ655368:UEQ655377 TUU655368:TUU655377 TKY655368:TKY655377 TBC655368:TBC655377 SRG655368:SRG655377 SHK655368:SHK655377 RXO655368:RXO655377 RNS655368:RNS655377 RDW655368:RDW655377 QUA655368:QUA655377 QKE655368:QKE655377 QAI655368:QAI655377 PQM655368:PQM655377 PGQ655368:PGQ655377 OWU655368:OWU655377 OMY655368:OMY655377 ODC655368:ODC655377 NTG655368:NTG655377 NJK655368:NJK655377 MZO655368:MZO655377 MPS655368:MPS655377 MFW655368:MFW655377 LWA655368:LWA655377 LME655368:LME655377 LCI655368:LCI655377 KSM655368:KSM655377 KIQ655368:KIQ655377 JYU655368:JYU655377 JOY655368:JOY655377 JFC655368:JFC655377 IVG655368:IVG655377 ILK655368:ILK655377 IBO655368:IBO655377 HRS655368:HRS655377 HHW655368:HHW655377 GYA655368:GYA655377 GOE655368:GOE655377 GEI655368:GEI655377 FUM655368:FUM655377 FKQ655368:FKQ655377 FAU655368:FAU655377 EQY655368:EQY655377 EHC655368:EHC655377 DXG655368:DXG655377 DNK655368:DNK655377 DDO655368:DDO655377 CTS655368:CTS655377 CJW655368:CJW655377 CAA655368:CAA655377 BQE655368:BQE655377 BGI655368:BGI655377 AWM655368:AWM655377 AMQ655368:AMQ655377 ACU655368:ACU655377 SY655368:SY655377 JC655368:JC655377 G655368:G655377 WVO589832:WVO589841 WLS589832:WLS589841 WBW589832:WBW589841 VSA589832:VSA589841 VIE589832:VIE589841 UYI589832:UYI589841 UOM589832:UOM589841 UEQ589832:UEQ589841 TUU589832:TUU589841 TKY589832:TKY589841 TBC589832:TBC589841 SRG589832:SRG589841 SHK589832:SHK589841 RXO589832:RXO589841 RNS589832:RNS589841 RDW589832:RDW589841 QUA589832:QUA589841 QKE589832:QKE589841 QAI589832:QAI589841 PQM589832:PQM589841 PGQ589832:PGQ589841 OWU589832:OWU589841 OMY589832:OMY589841 ODC589832:ODC589841 NTG589832:NTG589841 NJK589832:NJK589841 MZO589832:MZO589841 MPS589832:MPS589841 MFW589832:MFW589841 LWA589832:LWA589841 LME589832:LME589841 LCI589832:LCI589841 KSM589832:KSM589841 KIQ589832:KIQ589841 JYU589832:JYU589841 JOY589832:JOY589841 JFC589832:JFC589841 IVG589832:IVG589841 ILK589832:ILK589841 IBO589832:IBO589841 HRS589832:HRS589841 HHW589832:HHW589841 GYA589832:GYA589841 GOE589832:GOE589841 GEI589832:GEI589841 FUM589832:FUM589841 FKQ589832:FKQ589841 FAU589832:FAU589841 EQY589832:EQY589841 EHC589832:EHC589841 DXG589832:DXG589841 DNK589832:DNK589841 DDO589832:DDO589841 CTS589832:CTS589841 CJW589832:CJW589841 CAA589832:CAA589841 BQE589832:BQE589841 BGI589832:BGI589841 AWM589832:AWM589841 AMQ589832:AMQ589841 ACU589832:ACU589841 SY589832:SY589841 JC589832:JC589841 G589832:G589841 WVO524296:WVO524305 WLS524296:WLS524305 WBW524296:WBW524305 VSA524296:VSA524305 VIE524296:VIE524305 UYI524296:UYI524305 UOM524296:UOM524305 UEQ524296:UEQ524305 TUU524296:TUU524305 TKY524296:TKY524305 TBC524296:TBC524305 SRG524296:SRG524305 SHK524296:SHK524305 RXO524296:RXO524305 RNS524296:RNS524305 RDW524296:RDW524305 QUA524296:QUA524305 QKE524296:QKE524305 QAI524296:QAI524305 PQM524296:PQM524305 PGQ524296:PGQ524305 OWU524296:OWU524305 OMY524296:OMY524305 ODC524296:ODC524305 NTG524296:NTG524305 NJK524296:NJK524305 MZO524296:MZO524305 MPS524296:MPS524305 MFW524296:MFW524305 LWA524296:LWA524305 LME524296:LME524305 LCI524296:LCI524305 KSM524296:KSM524305 KIQ524296:KIQ524305 JYU524296:JYU524305 JOY524296:JOY524305 JFC524296:JFC524305 IVG524296:IVG524305 ILK524296:ILK524305 IBO524296:IBO524305 HRS524296:HRS524305 HHW524296:HHW524305 GYA524296:GYA524305 GOE524296:GOE524305 GEI524296:GEI524305 FUM524296:FUM524305 FKQ524296:FKQ524305 FAU524296:FAU524305 EQY524296:EQY524305 EHC524296:EHC524305 DXG524296:DXG524305 DNK524296:DNK524305 DDO524296:DDO524305 CTS524296:CTS524305 CJW524296:CJW524305 CAA524296:CAA524305 BQE524296:BQE524305 BGI524296:BGI524305 AWM524296:AWM524305 AMQ524296:AMQ524305 ACU524296:ACU524305 SY524296:SY524305 JC524296:JC524305 G524296:G524305 WVO458760:WVO458769 WLS458760:WLS458769 WBW458760:WBW458769 VSA458760:VSA458769 VIE458760:VIE458769 UYI458760:UYI458769 UOM458760:UOM458769 UEQ458760:UEQ458769 TUU458760:TUU458769 TKY458760:TKY458769 TBC458760:TBC458769 SRG458760:SRG458769 SHK458760:SHK458769 RXO458760:RXO458769 RNS458760:RNS458769 RDW458760:RDW458769 QUA458760:QUA458769 QKE458760:QKE458769 QAI458760:QAI458769 PQM458760:PQM458769 PGQ458760:PGQ458769 OWU458760:OWU458769 OMY458760:OMY458769 ODC458760:ODC458769 NTG458760:NTG458769 NJK458760:NJK458769 MZO458760:MZO458769 MPS458760:MPS458769 MFW458760:MFW458769 LWA458760:LWA458769 LME458760:LME458769 LCI458760:LCI458769 KSM458760:KSM458769 KIQ458760:KIQ458769 JYU458760:JYU458769 JOY458760:JOY458769 JFC458760:JFC458769 IVG458760:IVG458769 ILK458760:ILK458769 IBO458760:IBO458769 HRS458760:HRS458769 HHW458760:HHW458769 GYA458760:GYA458769 GOE458760:GOE458769 GEI458760:GEI458769 FUM458760:FUM458769 FKQ458760:FKQ458769 FAU458760:FAU458769 EQY458760:EQY458769 EHC458760:EHC458769 DXG458760:DXG458769 DNK458760:DNK458769 DDO458760:DDO458769 CTS458760:CTS458769 CJW458760:CJW458769 CAA458760:CAA458769 BQE458760:BQE458769 BGI458760:BGI458769 AWM458760:AWM458769 AMQ458760:AMQ458769 ACU458760:ACU458769 SY458760:SY458769 JC458760:JC458769 G458760:G458769 WVO393224:WVO393233 WLS393224:WLS393233 WBW393224:WBW393233 VSA393224:VSA393233 VIE393224:VIE393233 UYI393224:UYI393233 UOM393224:UOM393233 UEQ393224:UEQ393233 TUU393224:TUU393233 TKY393224:TKY393233 TBC393224:TBC393233 SRG393224:SRG393233 SHK393224:SHK393233 RXO393224:RXO393233 RNS393224:RNS393233 RDW393224:RDW393233 QUA393224:QUA393233 QKE393224:QKE393233 QAI393224:QAI393233 PQM393224:PQM393233 PGQ393224:PGQ393233 OWU393224:OWU393233 OMY393224:OMY393233 ODC393224:ODC393233 NTG393224:NTG393233 NJK393224:NJK393233 MZO393224:MZO393233 MPS393224:MPS393233 MFW393224:MFW393233 LWA393224:LWA393233 LME393224:LME393233 LCI393224:LCI393233 KSM393224:KSM393233 KIQ393224:KIQ393233 JYU393224:JYU393233 JOY393224:JOY393233 JFC393224:JFC393233 IVG393224:IVG393233 ILK393224:ILK393233 IBO393224:IBO393233 HRS393224:HRS393233 HHW393224:HHW393233 GYA393224:GYA393233 GOE393224:GOE393233 GEI393224:GEI393233 FUM393224:FUM393233 FKQ393224:FKQ393233 FAU393224:FAU393233 EQY393224:EQY393233 EHC393224:EHC393233 DXG393224:DXG393233 DNK393224:DNK393233 DDO393224:DDO393233 CTS393224:CTS393233 CJW393224:CJW393233 CAA393224:CAA393233 BQE393224:BQE393233 BGI393224:BGI393233 AWM393224:AWM393233 AMQ393224:AMQ393233 ACU393224:ACU393233 SY393224:SY393233 JC393224:JC393233 G393224:G393233 WVO327688:WVO327697 WLS327688:WLS327697 WBW327688:WBW327697 VSA327688:VSA327697 VIE327688:VIE327697 UYI327688:UYI327697 UOM327688:UOM327697 UEQ327688:UEQ327697 TUU327688:TUU327697 TKY327688:TKY327697 TBC327688:TBC327697 SRG327688:SRG327697 SHK327688:SHK327697 RXO327688:RXO327697 RNS327688:RNS327697 RDW327688:RDW327697 QUA327688:QUA327697 QKE327688:QKE327697 QAI327688:QAI327697 PQM327688:PQM327697 PGQ327688:PGQ327697 OWU327688:OWU327697 OMY327688:OMY327697 ODC327688:ODC327697 NTG327688:NTG327697 NJK327688:NJK327697 MZO327688:MZO327697 MPS327688:MPS327697 MFW327688:MFW327697 LWA327688:LWA327697 LME327688:LME327697 LCI327688:LCI327697 KSM327688:KSM327697 KIQ327688:KIQ327697 JYU327688:JYU327697 JOY327688:JOY327697 JFC327688:JFC327697 IVG327688:IVG327697 ILK327688:ILK327697 IBO327688:IBO327697 HRS327688:HRS327697 HHW327688:HHW327697 GYA327688:GYA327697 GOE327688:GOE327697 GEI327688:GEI327697 FUM327688:FUM327697 FKQ327688:FKQ327697 FAU327688:FAU327697 EQY327688:EQY327697 EHC327688:EHC327697 DXG327688:DXG327697 DNK327688:DNK327697 DDO327688:DDO327697 CTS327688:CTS327697 CJW327688:CJW327697 CAA327688:CAA327697 BQE327688:BQE327697 BGI327688:BGI327697 AWM327688:AWM327697 AMQ327688:AMQ327697 ACU327688:ACU327697 SY327688:SY327697 JC327688:JC327697 G327688:G327697 WVO262152:WVO262161 WLS262152:WLS262161 WBW262152:WBW262161 VSA262152:VSA262161 VIE262152:VIE262161 UYI262152:UYI262161 UOM262152:UOM262161 UEQ262152:UEQ262161 TUU262152:TUU262161 TKY262152:TKY262161 TBC262152:TBC262161 SRG262152:SRG262161 SHK262152:SHK262161 RXO262152:RXO262161 RNS262152:RNS262161 RDW262152:RDW262161 QUA262152:QUA262161 QKE262152:QKE262161 QAI262152:QAI262161 PQM262152:PQM262161 PGQ262152:PGQ262161 OWU262152:OWU262161 OMY262152:OMY262161 ODC262152:ODC262161 NTG262152:NTG262161 NJK262152:NJK262161 MZO262152:MZO262161 MPS262152:MPS262161 MFW262152:MFW262161 LWA262152:LWA262161 LME262152:LME262161 LCI262152:LCI262161 KSM262152:KSM262161 KIQ262152:KIQ262161 JYU262152:JYU262161 JOY262152:JOY262161 JFC262152:JFC262161 IVG262152:IVG262161 ILK262152:ILK262161 IBO262152:IBO262161 HRS262152:HRS262161 HHW262152:HHW262161 GYA262152:GYA262161 GOE262152:GOE262161 GEI262152:GEI262161 FUM262152:FUM262161 FKQ262152:FKQ262161 FAU262152:FAU262161 EQY262152:EQY262161 EHC262152:EHC262161 DXG262152:DXG262161 DNK262152:DNK262161 DDO262152:DDO262161 CTS262152:CTS262161 CJW262152:CJW262161 CAA262152:CAA262161 BQE262152:BQE262161 BGI262152:BGI262161 AWM262152:AWM262161 AMQ262152:AMQ262161 ACU262152:ACU262161 SY262152:SY262161 JC262152:JC262161 G262152:G262161 WVO196616:WVO196625 WLS196616:WLS196625 WBW196616:WBW196625 VSA196616:VSA196625 VIE196616:VIE196625 UYI196616:UYI196625 UOM196616:UOM196625 UEQ196616:UEQ196625 TUU196616:TUU196625 TKY196616:TKY196625 TBC196616:TBC196625 SRG196616:SRG196625 SHK196616:SHK196625 RXO196616:RXO196625 RNS196616:RNS196625 RDW196616:RDW196625 QUA196616:QUA196625 QKE196616:QKE196625 QAI196616:QAI196625 PQM196616:PQM196625 PGQ196616:PGQ196625 OWU196616:OWU196625 OMY196616:OMY196625 ODC196616:ODC196625 NTG196616:NTG196625 NJK196616:NJK196625 MZO196616:MZO196625 MPS196616:MPS196625 MFW196616:MFW196625 LWA196616:LWA196625 LME196616:LME196625 LCI196616:LCI196625 KSM196616:KSM196625 KIQ196616:KIQ196625 JYU196616:JYU196625 JOY196616:JOY196625 JFC196616:JFC196625 IVG196616:IVG196625 ILK196616:ILK196625 IBO196616:IBO196625 HRS196616:HRS196625 HHW196616:HHW196625 GYA196616:GYA196625 GOE196616:GOE196625 GEI196616:GEI196625 FUM196616:FUM196625 FKQ196616:FKQ196625 FAU196616:FAU196625 EQY196616:EQY196625 EHC196616:EHC196625 DXG196616:DXG196625 DNK196616:DNK196625 DDO196616:DDO196625 CTS196616:CTS196625 CJW196616:CJW196625 CAA196616:CAA196625 BQE196616:BQE196625 BGI196616:BGI196625 AWM196616:AWM196625 AMQ196616:AMQ196625 ACU196616:ACU196625 SY196616:SY196625 JC196616:JC196625 G196616:G196625 WVO131080:WVO131089 WLS131080:WLS131089 WBW131080:WBW131089 VSA131080:VSA131089 VIE131080:VIE131089 UYI131080:UYI131089 UOM131080:UOM131089 UEQ131080:UEQ131089 TUU131080:TUU131089 TKY131080:TKY131089 TBC131080:TBC131089 SRG131080:SRG131089 SHK131080:SHK131089 RXO131080:RXO131089 RNS131080:RNS131089 RDW131080:RDW131089 QUA131080:QUA131089 QKE131080:QKE131089 QAI131080:QAI131089 PQM131080:PQM131089 PGQ131080:PGQ131089 OWU131080:OWU131089 OMY131080:OMY131089 ODC131080:ODC131089 NTG131080:NTG131089 NJK131080:NJK131089 MZO131080:MZO131089 MPS131080:MPS131089 MFW131080:MFW131089 LWA131080:LWA131089 LME131080:LME131089 LCI131080:LCI131089 KSM131080:KSM131089 KIQ131080:KIQ131089 JYU131080:JYU131089 JOY131080:JOY131089 JFC131080:JFC131089 IVG131080:IVG131089 ILK131080:ILK131089 IBO131080:IBO131089 HRS131080:HRS131089 HHW131080:HHW131089 GYA131080:GYA131089 GOE131080:GOE131089 GEI131080:GEI131089 FUM131080:FUM131089 FKQ131080:FKQ131089 FAU131080:FAU131089 EQY131080:EQY131089 EHC131080:EHC131089 DXG131080:DXG131089 DNK131080:DNK131089 DDO131080:DDO131089 CTS131080:CTS131089 CJW131080:CJW131089 CAA131080:CAA131089 BQE131080:BQE131089 BGI131080:BGI131089 AWM131080:AWM131089 AMQ131080:AMQ131089 ACU131080:ACU131089 SY131080:SY131089 JC131080:JC131089 G131080:G131089 WVO65544:WVO65553 WLS65544:WLS65553 WBW65544:WBW65553 VSA65544:VSA65553 VIE65544:VIE65553 UYI65544:UYI65553 UOM65544:UOM65553 UEQ65544:UEQ65553 TUU65544:TUU65553 TKY65544:TKY65553 TBC65544:TBC65553 SRG65544:SRG65553 SHK65544:SHK65553 RXO65544:RXO65553 RNS65544:RNS65553 RDW65544:RDW65553 QUA65544:QUA65553 QKE65544:QKE65553 QAI65544:QAI65553 PQM65544:PQM65553 PGQ65544:PGQ65553 OWU65544:OWU65553 OMY65544:OMY65553 ODC65544:ODC65553 NTG65544:NTG65553 NJK65544:NJK65553 MZO65544:MZO65553 MPS65544:MPS65553 MFW65544:MFW65553 LWA65544:LWA65553 LME65544:LME65553 LCI65544:LCI65553 KSM65544:KSM65553 KIQ65544:KIQ65553 JYU65544:JYU65553 JOY65544:JOY65553 JFC65544:JFC65553 IVG65544:IVG65553 ILK65544:ILK65553 IBO65544:IBO65553 HRS65544:HRS65553 HHW65544:HHW65553 GYA65544:GYA65553 GOE65544:GOE65553 GEI65544:GEI65553 FUM65544:FUM65553 FKQ65544:FKQ65553 FAU65544:FAU65553 EQY65544:EQY65553 EHC65544:EHC65553 DXG65544:DXG65553 DNK65544:DNK65553 DDO65544:DDO65553 CTS65544:CTS65553 CJW65544:CJW65553 CAA65544:CAA65553 BQE65544:BQE65553 BGI65544:BGI65553 AWM65544:AWM65553 AMQ65544:AMQ65553 ACU65544:ACU65553 SY65544:SY65553 JC65544:JC65553 G65544:G65553 WVO8:WVO17 WLS8:WLS17 WBW8:WBW17 VSA8:VSA17 VIE8:VIE17 UYI8:UYI17 UOM8:UOM17 UEQ8:UEQ17 TUU8:TUU17 TKY8:TKY17 TBC8:TBC17 SRG8:SRG17 SHK8:SHK17 RXO8:RXO17 RNS8:RNS17 RDW8:RDW17 QUA8:QUA17 QKE8:QKE17 QAI8:QAI17 PQM8:PQM17 PGQ8:PGQ17 OWU8:OWU17 OMY8:OMY17 ODC8:ODC17 NTG8:NTG17 NJK8:NJK17 MZO8:MZO17 MPS8:MPS17 MFW8:MFW17 LWA8:LWA17 LME8:LME17 LCI8:LCI17 KSM8:KSM17 KIQ8:KIQ17 JYU8:JYU17 JOY8:JOY17 JFC8:JFC17 IVG8:IVG17 ILK8:ILK17 IBO8:IBO17 HRS8:HRS17 HHW8:HHW17 GYA8:GYA17 GOE8:GOE17 GEI8:GEI17 FUM8:FUM17 FKQ8:FKQ17 FAU8:FAU17 EQY8:EQY17 EHC8:EHC17 DXG8:DXG17 DNK8:DNK17 DDO8:DDO17 CTS8:CTS17 CJW8:CJW17 CAA8:CAA17 BQE8:BQE17 BGI8:BGI17 AWM8:AWM17 AMQ8:AMQ17 ACU8:ACU17 SY8:SY17 JC8:JC17" xr:uid="{6B30DEDA-3E7E-438F-AF4D-71FF5764053B}">
      <formula1>$AJ$2:$AJ$19</formula1>
    </dataValidation>
    <dataValidation type="list" allowBlank="1" showInputMessage="1" sqref="WVT983048:WVT983057 WLX983048:WLX983057 WCB983048:WCB983057 VSF983048:VSF983057 VIJ983048:VIJ983057 UYN983048:UYN983057 UOR983048:UOR983057 UEV983048:UEV983057 TUZ983048:TUZ983057 TLD983048:TLD983057 TBH983048:TBH983057 SRL983048:SRL983057 SHP983048:SHP983057 RXT983048:RXT983057 RNX983048:RNX983057 REB983048:REB983057 QUF983048:QUF983057 QKJ983048:QKJ983057 QAN983048:QAN983057 PQR983048:PQR983057 PGV983048:PGV983057 OWZ983048:OWZ983057 OND983048:OND983057 ODH983048:ODH983057 NTL983048:NTL983057 NJP983048:NJP983057 MZT983048:MZT983057 MPX983048:MPX983057 MGB983048:MGB983057 LWF983048:LWF983057 LMJ983048:LMJ983057 LCN983048:LCN983057 KSR983048:KSR983057 KIV983048:KIV983057 JYZ983048:JYZ983057 JPD983048:JPD983057 JFH983048:JFH983057 IVL983048:IVL983057 ILP983048:ILP983057 IBT983048:IBT983057 HRX983048:HRX983057 HIB983048:HIB983057 GYF983048:GYF983057 GOJ983048:GOJ983057 GEN983048:GEN983057 FUR983048:FUR983057 FKV983048:FKV983057 FAZ983048:FAZ983057 ERD983048:ERD983057 EHH983048:EHH983057 DXL983048:DXL983057 DNP983048:DNP983057 DDT983048:DDT983057 CTX983048:CTX983057 CKB983048:CKB983057 CAF983048:CAF983057 BQJ983048:BQJ983057 BGN983048:BGN983057 AWR983048:AWR983057 AMV983048:AMV983057 ACZ983048:ACZ983057 TD983048:TD983057 JH983048:JH983057 L983048:L983057 WVT917512:WVT917521 WLX917512:WLX917521 WCB917512:WCB917521 VSF917512:VSF917521 VIJ917512:VIJ917521 UYN917512:UYN917521 UOR917512:UOR917521 UEV917512:UEV917521 TUZ917512:TUZ917521 TLD917512:TLD917521 TBH917512:TBH917521 SRL917512:SRL917521 SHP917512:SHP917521 RXT917512:RXT917521 RNX917512:RNX917521 REB917512:REB917521 QUF917512:QUF917521 QKJ917512:QKJ917521 QAN917512:QAN917521 PQR917512:PQR917521 PGV917512:PGV917521 OWZ917512:OWZ917521 OND917512:OND917521 ODH917512:ODH917521 NTL917512:NTL917521 NJP917512:NJP917521 MZT917512:MZT917521 MPX917512:MPX917521 MGB917512:MGB917521 LWF917512:LWF917521 LMJ917512:LMJ917521 LCN917512:LCN917521 KSR917512:KSR917521 KIV917512:KIV917521 JYZ917512:JYZ917521 JPD917512:JPD917521 JFH917512:JFH917521 IVL917512:IVL917521 ILP917512:ILP917521 IBT917512:IBT917521 HRX917512:HRX917521 HIB917512:HIB917521 GYF917512:GYF917521 GOJ917512:GOJ917521 GEN917512:GEN917521 FUR917512:FUR917521 FKV917512:FKV917521 FAZ917512:FAZ917521 ERD917512:ERD917521 EHH917512:EHH917521 DXL917512:DXL917521 DNP917512:DNP917521 DDT917512:DDT917521 CTX917512:CTX917521 CKB917512:CKB917521 CAF917512:CAF917521 BQJ917512:BQJ917521 BGN917512:BGN917521 AWR917512:AWR917521 AMV917512:AMV917521 ACZ917512:ACZ917521 TD917512:TD917521 JH917512:JH917521 L917512:L917521 WVT851976:WVT851985 WLX851976:WLX851985 WCB851976:WCB851985 VSF851976:VSF851985 VIJ851976:VIJ851985 UYN851976:UYN851985 UOR851976:UOR851985 UEV851976:UEV851985 TUZ851976:TUZ851985 TLD851976:TLD851985 TBH851976:TBH851985 SRL851976:SRL851985 SHP851976:SHP851985 RXT851976:RXT851985 RNX851976:RNX851985 REB851976:REB851985 QUF851976:QUF851985 QKJ851976:QKJ851985 QAN851976:QAN851985 PQR851976:PQR851985 PGV851976:PGV851985 OWZ851976:OWZ851985 OND851976:OND851985 ODH851976:ODH851985 NTL851976:NTL851985 NJP851976:NJP851985 MZT851976:MZT851985 MPX851976:MPX851985 MGB851976:MGB851985 LWF851976:LWF851985 LMJ851976:LMJ851985 LCN851976:LCN851985 KSR851976:KSR851985 KIV851976:KIV851985 JYZ851976:JYZ851985 JPD851976:JPD851985 JFH851976:JFH851985 IVL851976:IVL851985 ILP851976:ILP851985 IBT851976:IBT851985 HRX851976:HRX851985 HIB851976:HIB851985 GYF851976:GYF851985 GOJ851976:GOJ851985 GEN851976:GEN851985 FUR851976:FUR851985 FKV851976:FKV851985 FAZ851976:FAZ851985 ERD851976:ERD851985 EHH851976:EHH851985 DXL851976:DXL851985 DNP851976:DNP851985 DDT851976:DDT851985 CTX851976:CTX851985 CKB851976:CKB851985 CAF851976:CAF851985 BQJ851976:BQJ851985 BGN851976:BGN851985 AWR851976:AWR851985 AMV851976:AMV851985 ACZ851976:ACZ851985 TD851976:TD851985 JH851976:JH851985 L851976:L851985 WVT786440:WVT786449 WLX786440:WLX786449 WCB786440:WCB786449 VSF786440:VSF786449 VIJ786440:VIJ786449 UYN786440:UYN786449 UOR786440:UOR786449 UEV786440:UEV786449 TUZ786440:TUZ786449 TLD786440:TLD786449 TBH786440:TBH786449 SRL786440:SRL786449 SHP786440:SHP786449 RXT786440:RXT786449 RNX786440:RNX786449 REB786440:REB786449 QUF786440:QUF786449 QKJ786440:QKJ786449 QAN786440:QAN786449 PQR786440:PQR786449 PGV786440:PGV786449 OWZ786440:OWZ786449 OND786440:OND786449 ODH786440:ODH786449 NTL786440:NTL786449 NJP786440:NJP786449 MZT786440:MZT786449 MPX786440:MPX786449 MGB786440:MGB786449 LWF786440:LWF786449 LMJ786440:LMJ786449 LCN786440:LCN786449 KSR786440:KSR786449 KIV786440:KIV786449 JYZ786440:JYZ786449 JPD786440:JPD786449 JFH786440:JFH786449 IVL786440:IVL786449 ILP786440:ILP786449 IBT786440:IBT786449 HRX786440:HRX786449 HIB786440:HIB786449 GYF786440:GYF786449 GOJ786440:GOJ786449 GEN786440:GEN786449 FUR786440:FUR786449 FKV786440:FKV786449 FAZ786440:FAZ786449 ERD786440:ERD786449 EHH786440:EHH786449 DXL786440:DXL786449 DNP786440:DNP786449 DDT786440:DDT786449 CTX786440:CTX786449 CKB786440:CKB786449 CAF786440:CAF786449 BQJ786440:BQJ786449 BGN786440:BGN786449 AWR786440:AWR786449 AMV786440:AMV786449 ACZ786440:ACZ786449 TD786440:TD786449 JH786440:JH786449 L786440:L786449 WVT720904:WVT720913 WLX720904:WLX720913 WCB720904:WCB720913 VSF720904:VSF720913 VIJ720904:VIJ720913 UYN720904:UYN720913 UOR720904:UOR720913 UEV720904:UEV720913 TUZ720904:TUZ720913 TLD720904:TLD720913 TBH720904:TBH720913 SRL720904:SRL720913 SHP720904:SHP720913 RXT720904:RXT720913 RNX720904:RNX720913 REB720904:REB720913 QUF720904:QUF720913 QKJ720904:QKJ720913 QAN720904:QAN720913 PQR720904:PQR720913 PGV720904:PGV720913 OWZ720904:OWZ720913 OND720904:OND720913 ODH720904:ODH720913 NTL720904:NTL720913 NJP720904:NJP720913 MZT720904:MZT720913 MPX720904:MPX720913 MGB720904:MGB720913 LWF720904:LWF720913 LMJ720904:LMJ720913 LCN720904:LCN720913 KSR720904:KSR720913 KIV720904:KIV720913 JYZ720904:JYZ720913 JPD720904:JPD720913 JFH720904:JFH720913 IVL720904:IVL720913 ILP720904:ILP720913 IBT720904:IBT720913 HRX720904:HRX720913 HIB720904:HIB720913 GYF720904:GYF720913 GOJ720904:GOJ720913 GEN720904:GEN720913 FUR720904:FUR720913 FKV720904:FKV720913 FAZ720904:FAZ720913 ERD720904:ERD720913 EHH720904:EHH720913 DXL720904:DXL720913 DNP720904:DNP720913 DDT720904:DDT720913 CTX720904:CTX720913 CKB720904:CKB720913 CAF720904:CAF720913 BQJ720904:BQJ720913 BGN720904:BGN720913 AWR720904:AWR720913 AMV720904:AMV720913 ACZ720904:ACZ720913 TD720904:TD720913 JH720904:JH720913 L720904:L720913 WVT655368:WVT655377 WLX655368:WLX655377 WCB655368:WCB655377 VSF655368:VSF655377 VIJ655368:VIJ655377 UYN655368:UYN655377 UOR655368:UOR655377 UEV655368:UEV655377 TUZ655368:TUZ655377 TLD655368:TLD655377 TBH655368:TBH655377 SRL655368:SRL655377 SHP655368:SHP655377 RXT655368:RXT655377 RNX655368:RNX655377 REB655368:REB655377 QUF655368:QUF655377 QKJ655368:QKJ655377 QAN655368:QAN655377 PQR655368:PQR655377 PGV655368:PGV655377 OWZ655368:OWZ655377 OND655368:OND655377 ODH655368:ODH655377 NTL655368:NTL655377 NJP655368:NJP655377 MZT655368:MZT655377 MPX655368:MPX655377 MGB655368:MGB655377 LWF655368:LWF655377 LMJ655368:LMJ655377 LCN655368:LCN655377 KSR655368:KSR655377 KIV655368:KIV655377 JYZ655368:JYZ655377 JPD655368:JPD655377 JFH655368:JFH655377 IVL655368:IVL655377 ILP655368:ILP655377 IBT655368:IBT655377 HRX655368:HRX655377 HIB655368:HIB655377 GYF655368:GYF655377 GOJ655368:GOJ655377 GEN655368:GEN655377 FUR655368:FUR655377 FKV655368:FKV655377 FAZ655368:FAZ655377 ERD655368:ERD655377 EHH655368:EHH655377 DXL655368:DXL655377 DNP655368:DNP655377 DDT655368:DDT655377 CTX655368:CTX655377 CKB655368:CKB655377 CAF655368:CAF655377 BQJ655368:BQJ655377 BGN655368:BGN655377 AWR655368:AWR655377 AMV655368:AMV655377 ACZ655368:ACZ655377 TD655368:TD655377 JH655368:JH655377 L655368:L655377 WVT589832:WVT589841 WLX589832:WLX589841 WCB589832:WCB589841 VSF589832:VSF589841 VIJ589832:VIJ589841 UYN589832:UYN589841 UOR589832:UOR589841 UEV589832:UEV589841 TUZ589832:TUZ589841 TLD589832:TLD589841 TBH589832:TBH589841 SRL589832:SRL589841 SHP589832:SHP589841 RXT589832:RXT589841 RNX589832:RNX589841 REB589832:REB589841 QUF589832:QUF589841 QKJ589832:QKJ589841 QAN589832:QAN589841 PQR589832:PQR589841 PGV589832:PGV589841 OWZ589832:OWZ589841 OND589832:OND589841 ODH589832:ODH589841 NTL589832:NTL589841 NJP589832:NJP589841 MZT589832:MZT589841 MPX589832:MPX589841 MGB589832:MGB589841 LWF589832:LWF589841 LMJ589832:LMJ589841 LCN589832:LCN589841 KSR589832:KSR589841 KIV589832:KIV589841 JYZ589832:JYZ589841 JPD589832:JPD589841 JFH589832:JFH589841 IVL589832:IVL589841 ILP589832:ILP589841 IBT589832:IBT589841 HRX589832:HRX589841 HIB589832:HIB589841 GYF589832:GYF589841 GOJ589832:GOJ589841 GEN589832:GEN589841 FUR589832:FUR589841 FKV589832:FKV589841 FAZ589832:FAZ589841 ERD589832:ERD589841 EHH589832:EHH589841 DXL589832:DXL589841 DNP589832:DNP589841 DDT589832:DDT589841 CTX589832:CTX589841 CKB589832:CKB589841 CAF589832:CAF589841 BQJ589832:BQJ589841 BGN589832:BGN589841 AWR589832:AWR589841 AMV589832:AMV589841 ACZ589832:ACZ589841 TD589832:TD589841 JH589832:JH589841 L589832:L589841 WVT524296:WVT524305 WLX524296:WLX524305 WCB524296:WCB524305 VSF524296:VSF524305 VIJ524296:VIJ524305 UYN524296:UYN524305 UOR524296:UOR524305 UEV524296:UEV524305 TUZ524296:TUZ524305 TLD524296:TLD524305 TBH524296:TBH524305 SRL524296:SRL524305 SHP524296:SHP524305 RXT524296:RXT524305 RNX524296:RNX524305 REB524296:REB524305 QUF524296:QUF524305 QKJ524296:QKJ524305 QAN524296:QAN524305 PQR524296:PQR524305 PGV524296:PGV524305 OWZ524296:OWZ524305 OND524296:OND524305 ODH524296:ODH524305 NTL524296:NTL524305 NJP524296:NJP524305 MZT524296:MZT524305 MPX524296:MPX524305 MGB524296:MGB524305 LWF524296:LWF524305 LMJ524296:LMJ524305 LCN524296:LCN524305 KSR524296:KSR524305 KIV524296:KIV524305 JYZ524296:JYZ524305 JPD524296:JPD524305 JFH524296:JFH524305 IVL524296:IVL524305 ILP524296:ILP524305 IBT524296:IBT524305 HRX524296:HRX524305 HIB524296:HIB524305 GYF524296:GYF524305 GOJ524296:GOJ524305 GEN524296:GEN524305 FUR524296:FUR524305 FKV524296:FKV524305 FAZ524296:FAZ524305 ERD524296:ERD524305 EHH524296:EHH524305 DXL524296:DXL524305 DNP524296:DNP524305 DDT524296:DDT524305 CTX524296:CTX524305 CKB524296:CKB524305 CAF524296:CAF524305 BQJ524296:BQJ524305 BGN524296:BGN524305 AWR524296:AWR524305 AMV524296:AMV524305 ACZ524296:ACZ524305 TD524296:TD524305 JH524296:JH524305 L524296:L524305 WVT458760:WVT458769 WLX458760:WLX458769 WCB458760:WCB458769 VSF458760:VSF458769 VIJ458760:VIJ458769 UYN458760:UYN458769 UOR458760:UOR458769 UEV458760:UEV458769 TUZ458760:TUZ458769 TLD458760:TLD458769 TBH458760:TBH458769 SRL458760:SRL458769 SHP458760:SHP458769 RXT458760:RXT458769 RNX458760:RNX458769 REB458760:REB458769 QUF458760:QUF458769 QKJ458760:QKJ458769 QAN458760:QAN458769 PQR458760:PQR458769 PGV458760:PGV458769 OWZ458760:OWZ458769 OND458760:OND458769 ODH458760:ODH458769 NTL458760:NTL458769 NJP458760:NJP458769 MZT458760:MZT458769 MPX458760:MPX458769 MGB458760:MGB458769 LWF458760:LWF458769 LMJ458760:LMJ458769 LCN458760:LCN458769 KSR458760:KSR458769 KIV458760:KIV458769 JYZ458760:JYZ458769 JPD458760:JPD458769 JFH458760:JFH458769 IVL458760:IVL458769 ILP458760:ILP458769 IBT458760:IBT458769 HRX458760:HRX458769 HIB458760:HIB458769 GYF458760:GYF458769 GOJ458760:GOJ458769 GEN458760:GEN458769 FUR458760:FUR458769 FKV458760:FKV458769 FAZ458760:FAZ458769 ERD458760:ERD458769 EHH458760:EHH458769 DXL458760:DXL458769 DNP458760:DNP458769 DDT458760:DDT458769 CTX458760:CTX458769 CKB458760:CKB458769 CAF458760:CAF458769 BQJ458760:BQJ458769 BGN458760:BGN458769 AWR458760:AWR458769 AMV458760:AMV458769 ACZ458760:ACZ458769 TD458760:TD458769 JH458760:JH458769 L458760:L458769 WVT393224:WVT393233 WLX393224:WLX393233 WCB393224:WCB393233 VSF393224:VSF393233 VIJ393224:VIJ393233 UYN393224:UYN393233 UOR393224:UOR393233 UEV393224:UEV393233 TUZ393224:TUZ393233 TLD393224:TLD393233 TBH393224:TBH393233 SRL393224:SRL393233 SHP393224:SHP393233 RXT393224:RXT393233 RNX393224:RNX393233 REB393224:REB393233 QUF393224:QUF393233 QKJ393224:QKJ393233 QAN393224:QAN393233 PQR393224:PQR393233 PGV393224:PGV393233 OWZ393224:OWZ393233 OND393224:OND393233 ODH393224:ODH393233 NTL393224:NTL393233 NJP393224:NJP393233 MZT393224:MZT393233 MPX393224:MPX393233 MGB393224:MGB393233 LWF393224:LWF393233 LMJ393224:LMJ393233 LCN393224:LCN393233 KSR393224:KSR393233 KIV393224:KIV393233 JYZ393224:JYZ393233 JPD393224:JPD393233 JFH393224:JFH393233 IVL393224:IVL393233 ILP393224:ILP393233 IBT393224:IBT393233 HRX393224:HRX393233 HIB393224:HIB393233 GYF393224:GYF393233 GOJ393224:GOJ393233 GEN393224:GEN393233 FUR393224:FUR393233 FKV393224:FKV393233 FAZ393224:FAZ393233 ERD393224:ERD393233 EHH393224:EHH393233 DXL393224:DXL393233 DNP393224:DNP393233 DDT393224:DDT393233 CTX393224:CTX393233 CKB393224:CKB393233 CAF393224:CAF393233 BQJ393224:BQJ393233 BGN393224:BGN393233 AWR393224:AWR393233 AMV393224:AMV393233 ACZ393224:ACZ393233 TD393224:TD393233 JH393224:JH393233 L393224:L393233 WVT327688:WVT327697 WLX327688:WLX327697 WCB327688:WCB327697 VSF327688:VSF327697 VIJ327688:VIJ327697 UYN327688:UYN327697 UOR327688:UOR327697 UEV327688:UEV327697 TUZ327688:TUZ327697 TLD327688:TLD327697 TBH327688:TBH327697 SRL327688:SRL327697 SHP327688:SHP327697 RXT327688:RXT327697 RNX327688:RNX327697 REB327688:REB327697 QUF327688:QUF327697 QKJ327688:QKJ327697 QAN327688:QAN327697 PQR327688:PQR327697 PGV327688:PGV327697 OWZ327688:OWZ327697 OND327688:OND327697 ODH327688:ODH327697 NTL327688:NTL327697 NJP327688:NJP327697 MZT327688:MZT327697 MPX327688:MPX327697 MGB327688:MGB327697 LWF327688:LWF327697 LMJ327688:LMJ327697 LCN327688:LCN327697 KSR327688:KSR327697 KIV327688:KIV327697 JYZ327688:JYZ327697 JPD327688:JPD327697 JFH327688:JFH327697 IVL327688:IVL327697 ILP327688:ILP327697 IBT327688:IBT327697 HRX327688:HRX327697 HIB327688:HIB327697 GYF327688:GYF327697 GOJ327688:GOJ327697 GEN327688:GEN327697 FUR327688:FUR327697 FKV327688:FKV327697 FAZ327688:FAZ327697 ERD327688:ERD327697 EHH327688:EHH327697 DXL327688:DXL327697 DNP327688:DNP327697 DDT327688:DDT327697 CTX327688:CTX327697 CKB327688:CKB327697 CAF327688:CAF327697 BQJ327688:BQJ327697 BGN327688:BGN327697 AWR327688:AWR327697 AMV327688:AMV327697 ACZ327688:ACZ327697 TD327688:TD327697 JH327688:JH327697 L327688:L327697 WVT262152:WVT262161 WLX262152:WLX262161 WCB262152:WCB262161 VSF262152:VSF262161 VIJ262152:VIJ262161 UYN262152:UYN262161 UOR262152:UOR262161 UEV262152:UEV262161 TUZ262152:TUZ262161 TLD262152:TLD262161 TBH262152:TBH262161 SRL262152:SRL262161 SHP262152:SHP262161 RXT262152:RXT262161 RNX262152:RNX262161 REB262152:REB262161 QUF262152:QUF262161 QKJ262152:QKJ262161 QAN262152:QAN262161 PQR262152:PQR262161 PGV262152:PGV262161 OWZ262152:OWZ262161 OND262152:OND262161 ODH262152:ODH262161 NTL262152:NTL262161 NJP262152:NJP262161 MZT262152:MZT262161 MPX262152:MPX262161 MGB262152:MGB262161 LWF262152:LWF262161 LMJ262152:LMJ262161 LCN262152:LCN262161 KSR262152:KSR262161 KIV262152:KIV262161 JYZ262152:JYZ262161 JPD262152:JPD262161 JFH262152:JFH262161 IVL262152:IVL262161 ILP262152:ILP262161 IBT262152:IBT262161 HRX262152:HRX262161 HIB262152:HIB262161 GYF262152:GYF262161 GOJ262152:GOJ262161 GEN262152:GEN262161 FUR262152:FUR262161 FKV262152:FKV262161 FAZ262152:FAZ262161 ERD262152:ERD262161 EHH262152:EHH262161 DXL262152:DXL262161 DNP262152:DNP262161 DDT262152:DDT262161 CTX262152:CTX262161 CKB262152:CKB262161 CAF262152:CAF262161 BQJ262152:BQJ262161 BGN262152:BGN262161 AWR262152:AWR262161 AMV262152:AMV262161 ACZ262152:ACZ262161 TD262152:TD262161 JH262152:JH262161 L262152:L262161 WVT196616:WVT196625 WLX196616:WLX196625 WCB196616:WCB196625 VSF196616:VSF196625 VIJ196616:VIJ196625 UYN196616:UYN196625 UOR196616:UOR196625 UEV196616:UEV196625 TUZ196616:TUZ196625 TLD196616:TLD196625 TBH196616:TBH196625 SRL196616:SRL196625 SHP196616:SHP196625 RXT196616:RXT196625 RNX196616:RNX196625 REB196616:REB196625 QUF196616:QUF196625 QKJ196616:QKJ196625 QAN196616:QAN196625 PQR196616:PQR196625 PGV196616:PGV196625 OWZ196616:OWZ196625 OND196616:OND196625 ODH196616:ODH196625 NTL196616:NTL196625 NJP196616:NJP196625 MZT196616:MZT196625 MPX196616:MPX196625 MGB196616:MGB196625 LWF196616:LWF196625 LMJ196616:LMJ196625 LCN196616:LCN196625 KSR196616:KSR196625 KIV196616:KIV196625 JYZ196616:JYZ196625 JPD196616:JPD196625 JFH196616:JFH196625 IVL196616:IVL196625 ILP196616:ILP196625 IBT196616:IBT196625 HRX196616:HRX196625 HIB196616:HIB196625 GYF196616:GYF196625 GOJ196616:GOJ196625 GEN196616:GEN196625 FUR196616:FUR196625 FKV196616:FKV196625 FAZ196616:FAZ196625 ERD196616:ERD196625 EHH196616:EHH196625 DXL196616:DXL196625 DNP196616:DNP196625 DDT196616:DDT196625 CTX196616:CTX196625 CKB196616:CKB196625 CAF196616:CAF196625 BQJ196616:BQJ196625 BGN196616:BGN196625 AWR196616:AWR196625 AMV196616:AMV196625 ACZ196616:ACZ196625 TD196616:TD196625 JH196616:JH196625 L196616:L196625 WVT131080:WVT131089 WLX131080:WLX131089 WCB131080:WCB131089 VSF131080:VSF131089 VIJ131080:VIJ131089 UYN131080:UYN131089 UOR131080:UOR131089 UEV131080:UEV131089 TUZ131080:TUZ131089 TLD131080:TLD131089 TBH131080:TBH131089 SRL131080:SRL131089 SHP131080:SHP131089 RXT131080:RXT131089 RNX131080:RNX131089 REB131080:REB131089 QUF131080:QUF131089 QKJ131080:QKJ131089 QAN131080:QAN131089 PQR131080:PQR131089 PGV131080:PGV131089 OWZ131080:OWZ131089 OND131080:OND131089 ODH131080:ODH131089 NTL131080:NTL131089 NJP131080:NJP131089 MZT131080:MZT131089 MPX131080:MPX131089 MGB131080:MGB131089 LWF131080:LWF131089 LMJ131080:LMJ131089 LCN131080:LCN131089 KSR131080:KSR131089 KIV131080:KIV131089 JYZ131080:JYZ131089 JPD131080:JPD131089 JFH131080:JFH131089 IVL131080:IVL131089 ILP131080:ILP131089 IBT131080:IBT131089 HRX131080:HRX131089 HIB131080:HIB131089 GYF131080:GYF131089 GOJ131080:GOJ131089 GEN131080:GEN131089 FUR131080:FUR131089 FKV131080:FKV131089 FAZ131080:FAZ131089 ERD131080:ERD131089 EHH131080:EHH131089 DXL131080:DXL131089 DNP131080:DNP131089 DDT131080:DDT131089 CTX131080:CTX131089 CKB131080:CKB131089 CAF131080:CAF131089 BQJ131080:BQJ131089 BGN131080:BGN131089 AWR131080:AWR131089 AMV131080:AMV131089 ACZ131080:ACZ131089 TD131080:TD131089 JH131080:JH131089 L131080:L131089 WVT65544:WVT65553 WLX65544:WLX65553 WCB65544:WCB65553 VSF65544:VSF65553 VIJ65544:VIJ65553 UYN65544:UYN65553 UOR65544:UOR65553 UEV65544:UEV65553 TUZ65544:TUZ65553 TLD65544:TLD65553 TBH65544:TBH65553 SRL65544:SRL65553 SHP65544:SHP65553 RXT65544:RXT65553 RNX65544:RNX65553 REB65544:REB65553 QUF65544:QUF65553 QKJ65544:QKJ65553 QAN65544:QAN65553 PQR65544:PQR65553 PGV65544:PGV65553 OWZ65544:OWZ65553 OND65544:OND65553 ODH65544:ODH65553 NTL65544:NTL65553 NJP65544:NJP65553 MZT65544:MZT65553 MPX65544:MPX65553 MGB65544:MGB65553 LWF65544:LWF65553 LMJ65544:LMJ65553 LCN65544:LCN65553 KSR65544:KSR65553 KIV65544:KIV65553 JYZ65544:JYZ65553 JPD65544:JPD65553 JFH65544:JFH65553 IVL65544:IVL65553 ILP65544:ILP65553 IBT65544:IBT65553 HRX65544:HRX65553 HIB65544:HIB65553 GYF65544:GYF65553 GOJ65544:GOJ65553 GEN65544:GEN65553 FUR65544:FUR65553 FKV65544:FKV65553 FAZ65544:FAZ65553 ERD65544:ERD65553 EHH65544:EHH65553 DXL65544:DXL65553 DNP65544:DNP65553 DDT65544:DDT65553 CTX65544:CTX65553 CKB65544:CKB65553 CAF65544:CAF65553 BQJ65544:BQJ65553 BGN65544:BGN65553 AWR65544:AWR65553 AMV65544:AMV65553 ACZ65544:ACZ65553 TD65544:TD65553 JH65544:JH65553 L65544:L65553 WVT8:WVT17 WLX8:WLX17 WCB8:WCB17 VSF8:VSF17 VIJ8:VIJ17 UYN8:UYN17 UOR8:UOR17 UEV8:UEV17 TUZ8:TUZ17 TLD8:TLD17 TBH8:TBH17 SRL8:SRL17 SHP8:SHP17 RXT8:RXT17 RNX8:RNX17 REB8:REB17 QUF8:QUF17 QKJ8:QKJ17 QAN8:QAN17 PQR8:PQR17 PGV8:PGV17 OWZ8:OWZ17 OND8:OND17 ODH8:ODH17 NTL8:NTL17 NJP8:NJP17 MZT8:MZT17 MPX8:MPX17 MGB8:MGB17 LWF8:LWF17 LMJ8:LMJ17 LCN8:LCN17 KSR8:KSR17 KIV8:KIV17 JYZ8:JYZ17 JPD8:JPD17 JFH8:JFH17 IVL8:IVL17 ILP8:ILP17 IBT8:IBT17 HRX8:HRX17 HIB8:HIB17 GYF8:GYF17 GOJ8:GOJ17 GEN8:GEN17 FUR8:FUR17 FKV8:FKV17 FAZ8:FAZ17 ERD8:ERD17 EHH8:EHH17 DXL8:DXL17 DNP8:DNP17 DDT8:DDT17 CTX8:CTX17 CKB8:CKB17 CAF8:CAF17 BQJ8:BQJ17 BGN8:BGN17 AWR8:AWR17 AMV8:AMV17 ACZ8:ACZ17 TD8:TD17 JH8:JH17" xr:uid="{656D3896-A6A0-43FA-A947-8E7D9E80674B}">
      <formula1>$AI$2:$AI$19</formula1>
    </dataValidation>
    <dataValidation type="list" allowBlank="1" showInputMessage="1" showErrorMessage="1" sqref="WWF983067:WWF983076 WMJ983067:WMJ983076 WCN983067:WCN983076 VSR983067:VSR983076 VIV983067:VIV983076 UYZ983067:UYZ983076 UPD983067:UPD983076 UFH983067:UFH983076 TVL983067:TVL983076 TLP983067:TLP983076 TBT983067:TBT983076 SRX983067:SRX983076 SIB983067:SIB983076 RYF983067:RYF983076 ROJ983067:ROJ983076 REN983067:REN983076 QUR983067:QUR983076 QKV983067:QKV983076 QAZ983067:QAZ983076 PRD983067:PRD983076 PHH983067:PHH983076 OXL983067:OXL983076 ONP983067:ONP983076 ODT983067:ODT983076 NTX983067:NTX983076 NKB983067:NKB983076 NAF983067:NAF983076 MQJ983067:MQJ983076 MGN983067:MGN983076 LWR983067:LWR983076 LMV983067:LMV983076 LCZ983067:LCZ983076 KTD983067:KTD983076 KJH983067:KJH983076 JZL983067:JZL983076 JPP983067:JPP983076 JFT983067:JFT983076 IVX983067:IVX983076 IMB983067:IMB983076 ICF983067:ICF983076 HSJ983067:HSJ983076 HIN983067:HIN983076 GYR983067:GYR983076 GOV983067:GOV983076 GEZ983067:GEZ983076 FVD983067:FVD983076 FLH983067:FLH983076 FBL983067:FBL983076 ERP983067:ERP983076 EHT983067:EHT983076 DXX983067:DXX983076 DOB983067:DOB983076 DEF983067:DEF983076 CUJ983067:CUJ983076 CKN983067:CKN983076 CAR983067:CAR983076 BQV983067:BQV983076 BGZ983067:BGZ983076 AXD983067:AXD983076 ANH983067:ANH983076 ADL983067:ADL983076 TP983067:TP983076 JT983067:JT983076 X983067:X983076 WWF917531:WWF917540 WMJ917531:WMJ917540 WCN917531:WCN917540 VSR917531:VSR917540 VIV917531:VIV917540 UYZ917531:UYZ917540 UPD917531:UPD917540 UFH917531:UFH917540 TVL917531:TVL917540 TLP917531:TLP917540 TBT917531:TBT917540 SRX917531:SRX917540 SIB917531:SIB917540 RYF917531:RYF917540 ROJ917531:ROJ917540 REN917531:REN917540 QUR917531:QUR917540 QKV917531:QKV917540 QAZ917531:QAZ917540 PRD917531:PRD917540 PHH917531:PHH917540 OXL917531:OXL917540 ONP917531:ONP917540 ODT917531:ODT917540 NTX917531:NTX917540 NKB917531:NKB917540 NAF917531:NAF917540 MQJ917531:MQJ917540 MGN917531:MGN917540 LWR917531:LWR917540 LMV917531:LMV917540 LCZ917531:LCZ917540 KTD917531:KTD917540 KJH917531:KJH917540 JZL917531:JZL917540 JPP917531:JPP917540 JFT917531:JFT917540 IVX917531:IVX917540 IMB917531:IMB917540 ICF917531:ICF917540 HSJ917531:HSJ917540 HIN917531:HIN917540 GYR917531:GYR917540 GOV917531:GOV917540 GEZ917531:GEZ917540 FVD917531:FVD917540 FLH917531:FLH917540 FBL917531:FBL917540 ERP917531:ERP917540 EHT917531:EHT917540 DXX917531:DXX917540 DOB917531:DOB917540 DEF917531:DEF917540 CUJ917531:CUJ917540 CKN917531:CKN917540 CAR917531:CAR917540 BQV917531:BQV917540 BGZ917531:BGZ917540 AXD917531:AXD917540 ANH917531:ANH917540 ADL917531:ADL917540 TP917531:TP917540 JT917531:JT917540 X917531:X917540 WWF851995:WWF852004 WMJ851995:WMJ852004 WCN851995:WCN852004 VSR851995:VSR852004 VIV851995:VIV852004 UYZ851995:UYZ852004 UPD851995:UPD852004 UFH851995:UFH852004 TVL851995:TVL852004 TLP851995:TLP852004 TBT851995:TBT852004 SRX851995:SRX852004 SIB851995:SIB852004 RYF851995:RYF852004 ROJ851995:ROJ852004 REN851995:REN852004 QUR851995:QUR852004 QKV851995:QKV852004 QAZ851995:QAZ852004 PRD851995:PRD852004 PHH851995:PHH852004 OXL851995:OXL852004 ONP851995:ONP852004 ODT851995:ODT852004 NTX851995:NTX852004 NKB851995:NKB852004 NAF851995:NAF852004 MQJ851995:MQJ852004 MGN851995:MGN852004 LWR851995:LWR852004 LMV851995:LMV852004 LCZ851995:LCZ852004 KTD851995:KTD852004 KJH851995:KJH852004 JZL851995:JZL852004 JPP851995:JPP852004 JFT851995:JFT852004 IVX851995:IVX852004 IMB851995:IMB852004 ICF851995:ICF852004 HSJ851995:HSJ852004 HIN851995:HIN852004 GYR851995:GYR852004 GOV851995:GOV852004 GEZ851995:GEZ852004 FVD851995:FVD852004 FLH851995:FLH852004 FBL851995:FBL852004 ERP851995:ERP852004 EHT851995:EHT852004 DXX851995:DXX852004 DOB851995:DOB852004 DEF851995:DEF852004 CUJ851995:CUJ852004 CKN851995:CKN852004 CAR851995:CAR852004 BQV851995:BQV852004 BGZ851995:BGZ852004 AXD851995:AXD852004 ANH851995:ANH852004 ADL851995:ADL852004 TP851995:TP852004 JT851995:JT852004 X851995:X852004 WWF786459:WWF786468 WMJ786459:WMJ786468 WCN786459:WCN786468 VSR786459:VSR786468 VIV786459:VIV786468 UYZ786459:UYZ786468 UPD786459:UPD786468 UFH786459:UFH786468 TVL786459:TVL786468 TLP786459:TLP786468 TBT786459:TBT786468 SRX786459:SRX786468 SIB786459:SIB786468 RYF786459:RYF786468 ROJ786459:ROJ786468 REN786459:REN786468 QUR786459:QUR786468 QKV786459:QKV786468 QAZ786459:QAZ786468 PRD786459:PRD786468 PHH786459:PHH786468 OXL786459:OXL786468 ONP786459:ONP786468 ODT786459:ODT786468 NTX786459:NTX786468 NKB786459:NKB786468 NAF786459:NAF786468 MQJ786459:MQJ786468 MGN786459:MGN786468 LWR786459:LWR786468 LMV786459:LMV786468 LCZ786459:LCZ786468 KTD786459:KTD786468 KJH786459:KJH786468 JZL786459:JZL786468 JPP786459:JPP786468 JFT786459:JFT786468 IVX786459:IVX786468 IMB786459:IMB786468 ICF786459:ICF786468 HSJ786459:HSJ786468 HIN786459:HIN786468 GYR786459:GYR786468 GOV786459:GOV786468 GEZ786459:GEZ786468 FVD786459:FVD786468 FLH786459:FLH786468 FBL786459:FBL786468 ERP786459:ERP786468 EHT786459:EHT786468 DXX786459:DXX786468 DOB786459:DOB786468 DEF786459:DEF786468 CUJ786459:CUJ786468 CKN786459:CKN786468 CAR786459:CAR786468 BQV786459:BQV786468 BGZ786459:BGZ786468 AXD786459:AXD786468 ANH786459:ANH786468 ADL786459:ADL786468 TP786459:TP786468 JT786459:JT786468 X786459:X786468 WWF720923:WWF720932 WMJ720923:WMJ720932 WCN720923:WCN720932 VSR720923:VSR720932 VIV720923:VIV720932 UYZ720923:UYZ720932 UPD720923:UPD720932 UFH720923:UFH720932 TVL720923:TVL720932 TLP720923:TLP720932 TBT720923:TBT720932 SRX720923:SRX720932 SIB720923:SIB720932 RYF720923:RYF720932 ROJ720923:ROJ720932 REN720923:REN720932 QUR720923:QUR720932 QKV720923:QKV720932 QAZ720923:QAZ720932 PRD720923:PRD720932 PHH720923:PHH720932 OXL720923:OXL720932 ONP720923:ONP720932 ODT720923:ODT720932 NTX720923:NTX720932 NKB720923:NKB720932 NAF720923:NAF720932 MQJ720923:MQJ720932 MGN720923:MGN720932 LWR720923:LWR720932 LMV720923:LMV720932 LCZ720923:LCZ720932 KTD720923:KTD720932 KJH720923:KJH720932 JZL720923:JZL720932 JPP720923:JPP720932 JFT720923:JFT720932 IVX720923:IVX720932 IMB720923:IMB720932 ICF720923:ICF720932 HSJ720923:HSJ720932 HIN720923:HIN720932 GYR720923:GYR720932 GOV720923:GOV720932 GEZ720923:GEZ720932 FVD720923:FVD720932 FLH720923:FLH720932 FBL720923:FBL720932 ERP720923:ERP720932 EHT720923:EHT720932 DXX720923:DXX720932 DOB720923:DOB720932 DEF720923:DEF720932 CUJ720923:CUJ720932 CKN720923:CKN720932 CAR720923:CAR720932 BQV720923:BQV720932 BGZ720923:BGZ720932 AXD720923:AXD720932 ANH720923:ANH720932 ADL720923:ADL720932 TP720923:TP720932 JT720923:JT720932 X720923:X720932 WWF655387:WWF655396 WMJ655387:WMJ655396 WCN655387:WCN655396 VSR655387:VSR655396 VIV655387:VIV655396 UYZ655387:UYZ655396 UPD655387:UPD655396 UFH655387:UFH655396 TVL655387:TVL655396 TLP655387:TLP655396 TBT655387:TBT655396 SRX655387:SRX655396 SIB655387:SIB655396 RYF655387:RYF655396 ROJ655387:ROJ655396 REN655387:REN655396 QUR655387:QUR655396 QKV655387:QKV655396 QAZ655387:QAZ655396 PRD655387:PRD655396 PHH655387:PHH655396 OXL655387:OXL655396 ONP655387:ONP655396 ODT655387:ODT655396 NTX655387:NTX655396 NKB655387:NKB655396 NAF655387:NAF655396 MQJ655387:MQJ655396 MGN655387:MGN655396 LWR655387:LWR655396 LMV655387:LMV655396 LCZ655387:LCZ655396 KTD655387:KTD655396 KJH655387:KJH655396 JZL655387:JZL655396 JPP655387:JPP655396 JFT655387:JFT655396 IVX655387:IVX655396 IMB655387:IMB655396 ICF655387:ICF655396 HSJ655387:HSJ655396 HIN655387:HIN655396 GYR655387:GYR655396 GOV655387:GOV655396 GEZ655387:GEZ655396 FVD655387:FVD655396 FLH655387:FLH655396 FBL655387:FBL655396 ERP655387:ERP655396 EHT655387:EHT655396 DXX655387:DXX655396 DOB655387:DOB655396 DEF655387:DEF655396 CUJ655387:CUJ655396 CKN655387:CKN655396 CAR655387:CAR655396 BQV655387:BQV655396 BGZ655387:BGZ655396 AXD655387:AXD655396 ANH655387:ANH655396 ADL655387:ADL655396 TP655387:TP655396 JT655387:JT655396 X655387:X655396 WWF589851:WWF589860 WMJ589851:WMJ589860 WCN589851:WCN589860 VSR589851:VSR589860 VIV589851:VIV589860 UYZ589851:UYZ589860 UPD589851:UPD589860 UFH589851:UFH589860 TVL589851:TVL589860 TLP589851:TLP589860 TBT589851:TBT589860 SRX589851:SRX589860 SIB589851:SIB589860 RYF589851:RYF589860 ROJ589851:ROJ589860 REN589851:REN589860 QUR589851:QUR589860 QKV589851:QKV589860 QAZ589851:QAZ589860 PRD589851:PRD589860 PHH589851:PHH589860 OXL589851:OXL589860 ONP589851:ONP589860 ODT589851:ODT589860 NTX589851:NTX589860 NKB589851:NKB589860 NAF589851:NAF589860 MQJ589851:MQJ589860 MGN589851:MGN589860 LWR589851:LWR589860 LMV589851:LMV589860 LCZ589851:LCZ589860 KTD589851:KTD589860 KJH589851:KJH589860 JZL589851:JZL589860 JPP589851:JPP589860 JFT589851:JFT589860 IVX589851:IVX589860 IMB589851:IMB589860 ICF589851:ICF589860 HSJ589851:HSJ589860 HIN589851:HIN589860 GYR589851:GYR589860 GOV589851:GOV589860 GEZ589851:GEZ589860 FVD589851:FVD589860 FLH589851:FLH589860 FBL589851:FBL589860 ERP589851:ERP589860 EHT589851:EHT589860 DXX589851:DXX589860 DOB589851:DOB589860 DEF589851:DEF589860 CUJ589851:CUJ589860 CKN589851:CKN589860 CAR589851:CAR589860 BQV589851:BQV589860 BGZ589851:BGZ589860 AXD589851:AXD589860 ANH589851:ANH589860 ADL589851:ADL589860 TP589851:TP589860 JT589851:JT589860 X589851:X589860 WWF524315:WWF524324 WMJ524315:WMJ524324 WCN524315:WCN524324 VSR524315:VSR524324 VIV524315:VIV524324 UYZ524315:UYZ524324 UPD524315:UPD524324 UFH524315:UFH524324 TVL524315:TVL524324 TLP524315:TLP524324 TBT524315:TBT524324 SRX524315:SRX524324 SIB524315:SIB524324 RYF524315:RYF524324 ROJ524315:ROJ524324 REN524315:REN524324 QUR524315:QUR524324 QKV524315:QKV524324 QAZ524315:QAZ524324 PRD524315:PRD524324 PHH524315:PHH524324 OXL524315:OXL524324 ONP524315:ONP524324 ODT524315:ODT524324 NTX524315:NTX524324 NKB524315:NKB524324 NAF524315:NAF524324 MQJ524315:MQJ524324 MGN524315:MGN524324 LWR524315:LWR524324 LMV524315:LMV524324 LCZ524315:LCZ524324 KTD524315:KTD524324 KJH524315:KJH524324 JZL524315:JZL524324 JPP524315:JPP524324 JFT524315:JFT524324 IVX524315:IVX524324 IMB524315:IMB524324 ICF524315:ICF524324 HSJ524315:HSJ524324 HIN524315:HIN524324 GYR524315:GYR524324 GOV524315:GOV524324 GEZ524315:GEZ524324 FVD524315:FVD524324 FLH524315:FLH524324 FBL524315:FBL524324 ERP524315:ERP524324 EHT524315:EHT524324 DXX524315:DXX524324 DOB524315:DOB524324 DEF524315:DEF524324 CUJ524315:CUJ524324 CKN524315:CKN524324 CAR524315:CAR524324 BQV524315:BQV524324 BGZ524315:BGZ524324 AXD524315:AXD524324 ANH524315:ANH524324 ADL524315:ADL524324 TP524315:TP524324 JT524315:JT524324 X524315:X524324 WWF458779:WWF458788 WMJ458779:WMJ458788 WCN458779:WCN458788 VSR458779:VSR458788 VIV458779:VIV458788 UYZ458779:UYZ458788 UPD458779:UPD458788 UFH458779:UFH458788 TVL458779:TVL458788 TLP458779:TLP458788 TBT458779:TBT458788 SRX458779:SRX458788 SIB458779:SIB458788 RYF458779:RYF458788 ROJ458779:ROJ458788 REN458779:REN458788 QUR458779:QUR458788 QKV458779:QKV458788 QAZ458779:QAZ458788 PRD458779:PRD458788 PHH458779:PHH458788 OXL458779:OXL458788 ONP458779:ONP458788 ODT458779:ODT458788 NTX458779:NTX458788 NKB458779:NKB458788 NAF458779:NAF458788 MQJ458779:MQJ458788 MGN458779:MGN458788 LWR458779:LWR458788 LMV458779:LMV458788 LCZ458779:LCZ458788 KTD458779:KTD458788 KJH458779:KJH458788 JZL458779:JZL458788 JPP458779:JPP458788 JFT458779:JFT458788 IVX458779:IVX458788 IMB458779:IMB458788 ICF458779:ICF458788 HSJ458779:HSJ458788 HIN458779:HIN458788 GYR458779:GYR458788 GOV458779:GOV458788 GEZ458779:GEZ458788 FVD458779:FVD458788 FLH458779:FLH458788 FBL458779:FBL458788 ERP458779:ERP458788 EHT458779:EHT458788 DXX458779:DXX458788 DOB458779:DOB458788 DEF458779:DEF458788 CUJ458779:CUJ458788 CKN458779:CKN458788 CAR458779:CAR458788 BQV458779:BQV458788 BGZ458779:BGZ458788 AXD458779:AXD458788 ANH458779:ANH458788 ADL458779:ADL458788 TP458779:TP458788 JT458779:JT458788 X458779:X458788 WWF393243:WWF393252 WMJ393243:WMJ393252 WCN393243:WCN393252 VSR393243:VSR393252 VIV393243:VIV393252 UYZ393243:UYZ393252 UPD393243:UPD393252 UFH393243:UFH393252 TVL393243:TVL393252 TLP393243:TLP393252 TBT393243:TBT393252 SRX393243:SRX393252 SIB393243:SIB393252 RYF393243:RYF393252 ROJ393243:ROJ393252 REN393243:REN393252 QUR393243:QUR393252 QKV393243:QKV393252 QAZ393243:QAZ393252 PRD393243:PRD393252 PHH393243:PHH393252 OXL393243:OXL393252 ONP393243:ONP393252 ODT393243:ODT393252 NTX393243:NTX393252 NKB393243:NKB393252 NAF393243:NAF393252 MQJ393243:MQJ393252 MGN393243:MGN393252 LWR393243:LWR393252 LMV393243:LMV393252 LCZ393243:LCZ393252 KTD393243:KTD393252 KJH393243:KJH393252 JZL393243:JZL393252 JPP393243:JPP393252 JFT393243:JFT393252 IVX393243:IVX393252 IMB393243:IMB393252 ICF393243:ICF393252 HSJ393243:HSJ393252 HIN393243:HIN393252 GYR393243:GYR393252 GOV393243:GOV393252 GEZ393243:GEZ393252 FVD393243:FVD393252 FLH393243:FLH393252 FBL393243:FBL393252 ERP393243:ERP393252 EHT393243:EHT393252 DXX393243:DXX393252 DOB393243:DOB393252 DEF393243:DEF393252 CUJ393243:CUJ393252 CKN393243:CKN393252 CAR393243:CAR393252 BQV393243:BQV393252 BGZ393243:BGZ393252 AXD393243:AXD393252 ANH393243:ANH393252 ADL393243:ADL393252 TP393243:TP393252 JT393243:JT393252 X393243:X393252 WWF327707:WWF327716 WMJ327707:WMJ327716 WCN327707:WCN327716 VSR327707:VSR327716 VIV327707:VIV327716 UYZ327707:UYZ327716 UPD327707:UPD327716 UFH327707:UFH327716 TVL327707:TVL327716 TLP327707:TLP327716 TBT327707:TBT327716 SRX327707:SRX327716 SIB327707:SIB327716 RYF327707:RYF327716 ROJ327707:ROJ327716 REN327707:REN327716 QUR327707:QUR327716 QKV327707:QKV327716 QAZ327707:QAZ327716 PRD327707:PRD327716 PHH327707:PHH327716 OXL327707:OXL327716 ONP327707:ONP327716 ODT327707:ODT327716 NTX327707:NTX327716 NKB327707:NKB327716 NAF327707:NAF327716 MQJ327707:MQJ327716 MGN327707:MGN327716 LWR327707:LWR327716 LMV327707:LMV327716 LCZ327707:LCZ327716 KTD327707:KTD327716 KJH327707:KJH327716 JZL327707:JZL327716 JPP327707:JPP327716 JFT327707:JFT327716 IVX327707:IVX327716 IMB327707:IMB327716 ICF327707:ICF327716 HSJ327707:HSJ327716 HIN327707:HIN327716 GYR327707:GYR327716 GOV327707:GOV327716 GEZ327707:GEZ327716 FVD327707:FVD327716 FLH327707:FLH327716 FBL327707:FBL327716 ERP327707:ERP327716 EHT327707:EHT327716 DXX327707:DXX327716 DOB327707:DOB327716 DEF327707:DEF327716 CUJ327707:CUJ327716 CKN327707:CKN327716 CAR327707:CAR327716 BQV327707:BQV327716 BGZ327707:BGZ327716 AXD327707:AXD327716 ANH327707:ANH327716 ADL327707:ADL327716 TP327707:TP327716 JT327707:JT327716 X327707:X327716 WWF262171:WWF262180 WMJ262171:WMJ262180 WCN262171:WCN262180 VSR262171:VSR262180 VIV262171:VIV262180 UYZ262171:UYZ262180 UPD262171:UPD262180 UFH262171:UFH262180 TVL262171:TVL262180 TLP262171:TLP262180 TBT262171:TBT262180 SRX262171:SRX262180 SIB262171:SIB262180 RYF262171:RYF262180 ROJ262171:ROJ262180 REN262171:REN262180 QUR262171:QUR262180 QKV262171:QKV262180 QAZ262171:QAZ262180 PRD262171:PRD262180 PHH262171:PHH262180 OXL262171:OXL262180 ONP262171:ONP262180 ODT262171:ODT262180 NTX262171:NTX262180 NKB262171:NKB262180 NAF262171:NAF262180 MQJ262171:MQJ262180 MGN262171:MGN262180 LWR262171:LWR262180 LMV262171:LMV262180 LCZ262171:LCZ262180 KTD262171:KTD262180 KJH262171:KJH262180 JZL262171:JZL262180 JPP262171:JPP262180 JFT262171:JFT262180 IVX262171:IVX262180 IMB262171:IMB262180 ICF262171:ICF262180 HSJ262171:HSJ262180 HIN262171:HIN262180 GYR262171:GYR262180 GOV262171:GOV262180 GEZ262171:GEZ262180 FVD262171:FVD262180 FLH262171:FLH262180 FBL262171:FBL262180 ERP262171:ERP262180 EHT262171:EHT262180 DXX262171:DXX262180 DOB262171:DOB262180 DEF262171:DEF262180 CUJ262171:CUJ262180 CKN262171:CKN262180 CAR262171:CAR262180 BQV262171:BQV262180 BGZ262171:BGZ262180 AXD262171:AXD262180 ANH262171:ANH262180 ADL262171:ADL262180 TP262171:TP262180 JT262171:JT262180 X262171:X262180 WWF196635:WWF196644 WMJ196635:WMJ196644 WCN196635:WCN196644 VSR196635:VSR196644 VIV196635:VIV196644 UYZ196635:UYZ196644 UPD196635:UPD196644 UFH196635:UFH196644 TVL196635:TVL196644 TLP196635:TLP196644 TBT196635:TBT196644 SRX196635:SRX196644 SIB196635:SIB196644 RYF196635:RYF196644 ROJ196635:ROJ196644 REN196635:REN196644 QUR196635:QUR196644 QKV196635:QKV196644 QAZ196635:QAZ196644 PRD196635:PRD196644 PHH196635:PHH196644 OXL196635:OXL196644 ONP196635:ONP196644 ODT196635:ODT196644 NTX196635:NTX196644 NKB196635:NKB196644 NAF196635:NAF196644 MQJ196635:MQJ196644 MGN196635:MGN196644 LWR196635:LWR196644 LMV196635:LMV196644 LCZ196635:LCZ196644 KTD196635:KTD196644 KJH196635:KJH196644 JZL196635:JZL196644 JPP196635:JPP196644 JFT196635:JFT196644 IVX196635:IVX196644 IMB196635:IMB196644 ICF196635:ICF196644 HSJ196635:HSJ196644 HIN196635:HIN196644 GYR196635:GYR196644 GOV196635:GOV196644 GEZ196635:GEZ196644 FVD196635:FVD196644 FLH196635:FLH196644 FBL196635:FBL196644 ERP196635:ERP196644 EHT196635:EHT196644 DXX196635:DXX196644 DOB196635:DOB196644 DEF196635:DEF196644 CUJ196635:CUJ196644 CKN196635:CKN196644 CAR196635:CAR196644 BQV196635:BQV196644 BGZ196635:BGZ196644 AXD196635:AXD196644 ANH196635:ANH196644 ADL196635:ADL196644 TP196635:TP196644 JT196635:JT196644 X196635:X196644 WWF131099:WWF131108 WMJ131099:WMJ131108 WCN131099:WCN131108 VSR131099:VSR131108 VIV131099:VIV131108 UYZ131099:UYZ131108 UPD131099:UPD131108 UFH131099:UFH131108 TVL131099:TVL131108 TLP131099:TLP131108 TBT131099:TBT131108 SRX131099:SRX131108 SIB131099:SIB131108 RYF131099:RYF131108 ROJ131099:ROJ131108 REN131099:REN131108 QUR131099:QUR131108 QKV131099:QKV131108 QAZ131099:QAZ131108 PRD131099:PRD131108 PHH131099:PHH131108 OXL131099:OXL131108 ONP131099:ONP131108 ODT131099:ODT131108 NTX131099:NTX131108 NKB131099:NKB131108 NAF131099:NAF131108 MQJ131099:MQJ131108 MGN131099:MGN131108 LWR131099:LWR131108 LMV131099:LMV131108 LCZ131099:LCZ131108 KTD131099:KTD131108 KJH131099:KJH131108 JZL131099:JZL131108 JPP131099:JPP131108 JFT131099:JFT131108 IVX131099:IVX131108 IMB131099:IMB131108 ICF131099:ICF131108 HSJ131099:HSJ131108 HIN131099:HIN131108 GYR131099:GYR131108 GOV131099:GOV131108 GEZ131099:GEZ131108 FVD131099:FVD131108 FLH131099:FLH131108 FBL131099:FBL131108 ERP131099:ERP131108 EHT131099:EHT131108 DXX131099:DXX131108 DOB131099:DOB131108 DEF131099:DEF131108 CUJ131099:CUJ131108 CKN131099:CKN131108 CAR131099:CAR131108 BQV131099:BQV131108 BGZ131099:BGZ131108 AXD131099:AXD131108 ANH131099:ANH131108 ADL131099:ADL131108 TP131099:TP131108 JT131099:JT131108 X131099:X131108 WWF65563:WWF65572 WMJ65563:WMJ65572 WCN65563:WCN65572 VSR65563:VSR65572 VIV65563:VIV65572 UYZ65563:UYZ65572 UPD65563:UPD65572 UFH65563:UFH65572 TVL65563:TVL65572 TLP65563:TLP65572 TBT65563:TBT65572 SRX65563:SRX65572 SIB65563:SIB65572 RYF65563:RYF65572 ROJ65563:ROJ65572 REN65563:REN65572 QUR65563:QUR65572 QKV65563:QKV65572 QAZ65563:QAZ65572 PRD65563:PRD65572 PHH65563:PHH65572 OXL65563:OXL65572 ONP65563:ONP65572 ODT65563:ODT65572 NTX65563:NTX65572 NKB65563:NKB65572 NAF65563:NAF65572 MQJ65563:MQJ65572 MGN65563:MGN65572 LWR65563:LWR65572 LMV65563:LMV65572 LCZ65563:LCZ65572 KTD65563:KTD65572 KJH65563:KJH65572 JZL65563:JZL65572 JPP65563:JPP65572 JFT65563:JFT65572 IVX65563:IVX65572 IMB65563:IMB65572 ICF65563:ICF65572 HSJ65563:HSJ65572 HIN65563:HIN65572 GYR65563:GYR65572 GOV65563:GOV65572 GEZ65563:GEZ65572 FVD65563:FVD65572 FLH65563:FLH65572 FBL65563:FBL65572 ERP65563:ERP65572 EHT65563:EHT65572 DXX65563:DXX65572 DOB65563:DOB65572 DEF65563:DEF65572 CUJ65563:CUJ65572 CKN65563:CKN65572 CAR65563:CAR65572 BQV65563:BQV65572 BGZ65563:BGZ65572 AXD65563:AXD65572 ANH65563:ANH65572 ADL65563:ADL65572 TP65563:TP65572 JT65563:JT65572 X65563:X65572 WWF27:WWF36 WMJ27:WMJ36 WCN27:WCN36 VSR27:VSR36 VIV27:VIV36 UYZ27:UYZ36 UPD27:UPD36 UFH27:UFH36 TVL27:TVL36 TLP27:TLP36 TBT27:TBT36 SRX27:SRX36 SIB27:SIB36 RYF27:RYF36 ROJ27:ROJ36 REN27:REN36 QUR27:QUR36 QKV27:QKV36 QAZ27:QAZ36 PRD27:PRD36 PHH27:PHH36 OXL27:OXL36 ONP27:ONP36 ODT27:ODT36 NTX27:NTX36 NKB27:NKB36 NAF27:NAF36 MQJ27:MQJ36 MGN27:MGN36 LWR27:LWR36 LMV27:LMV36 LCZ27:LCZ36 KTD27:KTD36 KJH27:KJH36 JZL27:JZL36 JPP27:JPP36 JFT27:JFT36 IVX27:IVX36 IMB27:IMB36 ICF27:ICF36 HSJ27:HSJ36 HIN27:HIN36 GYR27:GYR36 GOV27:GOV36 GEZ27:GEZ36 FVD27:FVD36 FLH27:FLH36 FBL27:FBL36 ERP27:ERP36 EHT27:EHT36 DXX27:DXX36 DOB27:DOB36 DEF27:DEF36 CUJ27:CUJ36 CKN27:CKN36 CAR27:CAR36 BQV27:BQV36 BGZ27:BGZ36 AXD27:AXD36 ANH27:ANH36 ADL27:ADL36 TP27:TP36 JT27:JT36" xr:uid="{D0E2F795-69A4-4575-87CE-DB40624B863A}">
      <formula1>$AJ$2:$AJ$19</formula1>
    </dataValidation>
    <dataValidation type="list" allowBlank="1" showInputMessage="1" showErrorMessage="1" sqref="X27:Y36" xr:uid="{47065D2E-ACD8-47CC-9D79-4369866EA1B8}">
      <formula1>$AJ$1:$AJ$49</formula1>
    </dataValidation>
    <dataValidation type="list" allowBlank="1" showInputMessage="1" sqref="Z27:Z36" xr:uid="{D5EE8417-1728-4284-BB3E-1B62B970952A}">
      <formula1>"特,般,　"</formula1>
    </dataValidation>
    <dataValidation type="list" allowBlank="1" showInputMessage="1" showErrorMessage="1" sqref="K8:K17" xr:uid="{1DA3FED4-168C-47E2-927C-4E9E1E43C7BA}">
      <formula1>"　,一級,二級,木造"</formula1>
    </dataValidation>
    <dataValidation type="list" allowBlank="1" showInputMessage="1" sqref="L8:M17" xr:uid="{9D0E5CBC-0B7A-4E4C-BC7E-4354EBAD8E6E}">
      <formula1>$AI$1:$AI$49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r:uid="{D2A77435-9A94-4B1D-AD77-A7D067E60922}">
          <xm:sqref>UFR983042 KD17 TZ17 ADV17 ANR17 AXN17 BHJ17 BRF17 CBB17 CKX17 CUT17 DEP17 DOL17 DYH17 EID17 ERZ17 FBV17 FLR17 FVN17 GFJ17 GPF17 GZB17 HIX17 HST17 ICP17 IML17 IWH17 JGD17 JPZ17 JZV17 KJR17 KTN17 LDJ17 LNF17 LXB17 MGX17 MQT17 NAP17 NKL17 NUH17 OED17 ONZ17 OXV17 PHR17 PRN17 QBJ17 QLF17 QVB17 REX17 ROT17 RYP17 SIL17 SSH17 TCD17 TLZ17 TVV17 UFR17 UPN17 UZJ17 VJF17 VTB17 WCX17 WMT17 WWP17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UPN983042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UZJ983042 KD13 TZ13 ADV13 ANR13 AXN13 BHJ13 BRF13 CBB13 CKX13 CUT13 DEP13 DOL13 DYH13 EID13 ERZ13 FBV13 FLR13 FVN13 GFJ13 GPF13 GZB13 HIX13 HST13 ICP13 IML13 IWH13 JGD13 JPZ13 JZV13 KJR13 KTN13 LDJ13 LNF13 LXB13 MGX13 MQT13 NAP13 NKL13 NUH13 OED13 ONZ13 OXV13 PHR13 PRN13 QBJ13 QLF13 QVB13 REX13 ROT13 RYP13 SIL13 SSH13 TCD13 TLZ13 TVV13 UFR13 UPN13 UZJ13 VJF13 VTB13 WCX13 WMT13 WWP13 AH65549 KD65549 TZ65549 ADV65549 ANR65549 AXN65549 BHJ65549 BRF65549 CBB65549 CKX65549 CUT65549 DEP65549 DOL65549 DYH65549 EID65549 ERZ65549 FBV65549 FLR65549 FVN65549 GFJ65549 GPF65549 GZB65549 HIX65549 HST65549 ICP65549 IML65549 IWH65549 JGD65549 JPZ65549 JZV65549 KJR65549 KTN65549 LDJ65549 LNF65549 LXB65549 MGX65549 MQT65549 NAP65549 NKL65549 NUH65549 OED65549 ONZ65549 OXV65549 PHR65549 PRN65549 QBJ65549 QLF65549 QVB65549 REX65549 ROT65549 RYP65549 SIL65549 SSH65549 TCD65549 TLZ65549 TVV65549 UFR65549 UPN65549 UZJ65549 VJF65549 VTB65549 WCX65549 WMT65549 WWP65549 AH131085 KD131085 TZ131085 ADV131085 ANR131085 AXN131085 BHJ131085 BRF131085 CBB131085 CKX131085 CUT131085 DEP131085 DOL131085 DYH131085 EID131085 ERZ131085 FBV131085 FLR131085 FVN131085 GFJ131085 GPF131085 GZB131085 HIX131085 HST131085 ICP131085 IML131085 IWH131085 JGD131085 JPZ131085 JZV131085 KJR131085 KTN131085 LDJ131085 LNF131085 LXB131085 MGX131085 MQT131085 NAP131085 NKL131085 NUH131085 OED131085 ONZ131085 OXV131085 PHR131085 PRN131085 QBJ131085 QLF131085 QVB131085 REX131085 ROT131085 RYP131085 SIL131085 SSH131085 TCD131085 TLZ131085 TVV131085 UFR131085 UPN131085 UZJ131085 VJF131085 VTB131085 WCX131085 WMT131085 WWP131085 AH196621 KD196621 TZ196621 ADV196621 ANR196621 AXN196621 BHJ196621 BRF196621 CBB196621 CKX196621 CUT196621 DEP196621 DOL196621 DYH196621 EID196621 ERZ196621 FBV196621 FLR196621 FVN196621 GFJ196621 GPF196621 GZB196621 HIX196621 HST196621 ICP196621 IML196621 IWH196621 JGD196621 JPZ196621 JZV196621 KJR196621 KTN196621 LDJ196621 LNF196621 LXB196621 MGX196621 MQT196621 NAP196621 NKL196621 NUH196621 OED196621 ONZ196621 OXV196621 PHR196621 PRN196621 QBJ196621 QLF196621 QVB196621 REX196621 ROT196621 RYP196621 SIL196621 SSH196621 TCD196621 TLZ196621 TVV196621 UFR196621 UPN196621 UZJ196621 VJF196621 VTB196621 WCX196621 WMT196621 WWP196621 AH262157 KD262157 TZ262157 ADV262157 ANR262157 AXN262157 BHJ262157 BRF262157 CBB262157 CKX262157 CUT262157 DEP262157 DOL262157 DYH262157 EID262157 ERZ262157 FBV262157 FLR262157 FVN262157 GFJ262157 GPF262157 GZB262157 HIX262157 HST262157 ICP262157 IML262157 IWH262157 JGD262157 JPZ262157 JZV262157 KJR262157 KTN262157 LDJ262157 LNF262157 LXB262157 MGX262157 MQT262157 NAP262157 NKL262157 NUH262157 OED262157 ONZ262157 OXV262157 PHR262157 PRN262157 QBJ262157 QLF262157 QVB262157 REX262157 ROT262157 RYP262157 SIL262157 SSH262157 TCD262157 TLZ262157 TVV262157 UFR262157 UPN262157 UZJ262157 VJF262157 VTB262157 WCX262157 WMT262157 WWP262157 AH327693 KD327693 TZ327693 ADV327693 ANR327693 AXN327693 BHJ327693 BRF327693 CBB327693 CKX327693 CUT327693 DEP327693 DOL327693 DYH327693 EID327693 ERZ327693 FBV327693 FLR327693 FVN327693 GFJ327693 GPF327693 GZB327693 HIX327693 HST327693 ICP327693 IML327693 IWH327693 JGD327693 JPZ327693 JZV327693 KJR327693 KTN327693 LDJ327693 LNF327693 LXB327693 MGX327693 MQT327693 NAP327693 NKL327693 NUH327693 OED327693 ONZ327693 OXV327693 PHR327693 PRN327693 QBJ327693 QLF327693 QVB327693 REX327693 ROT327693 RYP327693 SIL327693 SSH327693 TCD327693 TLZ327693 TVV327693 UFR327693 UPN327693 UZJ327693 VJF327693 VTB327693 WCX327693 WMT327693 WWP327693 AH393229 KD393229 TZ393229 ADV393229 ANR393229 AXN393229 BHJ393229 BRF393229 CBB393229 CKX393229 CUT393229 DEP393229 DOL393229 DYH393229 EID393229 ERZ393229 FBV393229 FLR393229 FVN393229 GFJ393229 GPF393229 GZB393229 HIX393229 HST393229 ICP393229 IML393229 IWH393229 JGD393229 JPZ393229 JZV393229 KJR393229 KTN393229 LDJ393229 LNF393229 LXB393229 MGX393229 MQT393229 NAP393229 NKL393229 NUH393229 OED393229 ONZ393229 OXV393229 PHR393229 PRN393229 QBJ393229 QLF393229 QVB393229 REX393229 ROT393229 RYP393229 SIL393229 SSH393229 TCD393229 TLZ393229 TVV393229 UFR393229 UPN393229 UZJ393229 VJF393229 VTB393229 WCX393229 WMT393229 WWP393229 AH458765 KD458765 TZ458765 ADV458765 ANR458765 AXN458765 BHJ458765 BRF458765 CBB458765 CKX458765 CUT458765 DEP458765 DOL458765 DYH458765 EID458765 ERZ458765 FBV458765 FLR458765 FVN458765 GFJ458765 GPF458765 GZB458765 HIX458765 HST458765 ICP458765 IML458765 IWH458765 JGD458765 JPZ458765 JZV458765 KJR458765 KTN458765 LDJ458765 LNF458765 LXB458765 MGX458765 MQT458765 NAP458765 NKL458765 NUH458765 OED458765 ONZ458765 OXV458765 PHR458765 PRN458765 QBJ458765 QLF458765 QVB458765 REX458765 ROT458765 RYP458765 SIL458765 SSH458765 TCD458765 TLZ458765 TVV458765 UFR458765 UPN458765 UZJ458765 VJF458765 VTB458765 WCX458765 WMT458765 WWP458765 AH524301 KD524301 TZ524301 ADV524301 ANR524301 AXN524301 BHJ524301 BRF524301 CBB524301 CKX524301 CUT524301 DEP524301 DOL524301 DYH524301 EID524301 ERZ524301 FBV524301 FLR524301 FVN524301 GFJ524301 GPF524301 GZB524301 HIX524301 HST524301 ICP524301 IML524301 IWH524301 JGD524301 JPZ524301 JZV524301 KJR524301 KTN524301 LDJ524301 LNF524301 LXB524301 MGX524301 MQT524301 NAP524301 NKL524301 NUH524301 OED524301 ONZ524301 OXV524301 PHR524301 PRN524301 QBJ524301 QLF524301 QVB524301 REX524301 ROT524301 RYP524301 SIL524301 SSH524301 TCD524301 TLZ524301 TVV524301 UFR524301 UPN524301 UZJ524301 VJF524301 VTB524301 WCX524301 WMT524301 WWP524301 AH589837 KD589837 TZ589837 ADV589837 ANR589837 AXN589837 BHJ589837 BRF589837 CBB589837 CKX589837 CUT589837 DEP589837 DOL589837 DYH589837 EID589837 ERZ589837 FBV589837 FLR589837 FVN589837 GFJ589837 GPF589837 GZB589837 HIX589837 HST589837 ICP589837 IML589837 IWH589837 JGD589837 JPZ589837 JZV589837 KJR589837 KTN589837 LDJ589837 LNF589837 LXB589837 MGX589837 MQT589837 NAP589837 NKL589837 NUH589837 OED589837 ONZ589837 OXV589837 PHR589837 PRN589837 QBJ589837 QLF589837 QVB589837 REX589837 ROT589837 RYP589837 SIL589837 SSH589837 TCD589837 TLZ589837 TVV589837 UFR589837 UPN589837 UZJ589837 VJF589837 VTB589837 WCX589837 WMT589837 WWP589837 AH655373 KD655373 TZ655373 ADV655373 ANR655373 AXN655373 BHJ655373 BRF655373 CBB655373 CKX655373 CUT655373 DEP655373 DOL655373 DYH655373 EID655373 ERZ655373 FBV655373 FLR655373 FVN655373 GFJ655373 GPF655373 GZB655373 HIX655373 HST655373 ICP655373 IML655373 IWH655373 JGD655373 JPZ655373 JZV655373 KJR655373 KTN655373 LDJ655373 LNF655373 LXB655373 MGX655373 MQT655373 NAP655373 NKL655373 NUH655373 OED655373 ONZ655373 OXV655373 PHR655373 PRN655373 QBJ655373 QLF655373 QVB655373 REX655373 ROT655373 RYP655373 SIL655373 SSH655373 TCD655373 TLZ655373 TVV655373 UFR655373 UPN655373 UZJ655373 VJF655373 VTB655373 WCX655373 WMT655373 WWP655373 AH720909 KD720909 TZ720909 ADV720909 ANR720909 AXN720909 BHJ720909 BRF720909 CBB720909 CKX720909 CUT720909 DEP720909 DOL720909 DYH720909 EID720909 ERZ720909 FBV720909 FLR720909 FVN720909 GFJ720909 GPF720909 GZB720909 HIX720909 HST720909 ICP720909 IML720909 IWH720909 JGD720909 JPZ720909 JZV720909 KJR720909 KTN720909 LDJ720909 LNF720909 LXB720909 MGX720909 MQT720909 NAP720909 NKL720909 NUH720909 OED720909 ONZ720909 OXV720909 PHR720909 PRN720909 QBJ720909 QLF720909 QVB720909 REX720909 ROT720909 RYP720909 SIL720909 SSH720909 TCD720909 TLZ720909 TVV720909 UFR720909 UPN720909 UZJ720909 VJF720909 VTB720909 WCX720909 WMT720909 WWP720909 AH786445 KD786445 TZ786445 ADV786445 ANR786445 AXN786445 BHJ786445 BRF786445 CBB786445 CKX786445 CUT786445 DEP786445 DOL786445 DYH786445 EID786445 ERZ786445 FBV786445 FLR786445 FVN786445 GFJ786445 GPF786445 GZB786445 HIX786445 HST786445 ICP786445 IML786445 IWH786445 JGD786445 JPZ786445 JZV786445 KJR786445 KTN786445 LDJ786445 LNF786445 LXB786445 MGX786445 MQT786445 NAP786445 NKL786445 NUH786445 OED786445 ONZ786445 OXV786445 PHR786445 PRN786445 QBJ786445 QLF786445 QVB786445 REX786445 ROT786445 RYP786445 SIL786445 SSH786445 TCD786445 TLZ786445 TVV786445 UFR786445 UPN786445 UZJ786445 VJF786445 VTB786445 WCX786445 WMT786445 WWP786445 AH851981 KD851981 TZ851981 ADV851981 ANR851981 AXN851981 BHJ851981 BRF851981 CBB851981 CKX851981 CUT851981 DEP851981 DOL851981 DYH851981 EID851981 ERZ851981 FBV851981 FLR851981 FVN851981 GFJ851981 GPF851981 GZB851981 HIX851981 HST851981 ICP851981 IML851981 IWH851981 JGD851981 JPZ851981 JZV851981 KJR851981 KTN851981 LDJ851981 LNF851981 LXB851981 MGX851981 MQT851981 NAP851981 NKL851981 NUH851981 OED851981 ONZ851981 OXV851981 PHR851981 PRN851981 QBJ851981 QLF851981 QVB851981 REX851981 ROT851981 RYP851981 SIL851981 SSH851981 TCD851981 TLZ851981 TVV851981 UFR851981 UPN851981 UZJ851981 VJF851981 VTB851981 WCX851981 WMT851981 WWP851981 AH917517 KD917517 TZ917517 ADV917517 ANR917517 AXN917517 BHJ917517 BRF917517 CBB917517 CKX917517 CUT917517 DEP917517 DOL917517 DYH917517 EID917517 ERZ917517 FBV917517 FLR917517 FVN917517 GFJ917517 GPF917517 GZB917517 HIX917517 HST917517 ICP917517 IML917517 IWH917517 JGD917517 JPZ917517 JZV917517 KJR917517 KTN917517 LDJ917517 LNF917517 LXB917517 MGX917517 MQT917517 NAP917517 NKL917517 NUH917517 OED917517 ONZ917517 OXV917517 PHR917517 PRN917517 QBJ917517 QLF917517 QVB917517 REX917517 ROT917517 RYP917517 SIL917517 SSH917517 TCD917517 TLZ917517 TVV917517 UFR917517 UPN917517 UZJ917517 VJF917517 VTB917517 WCX917517 WMT917517 WWP917517 AH983053 KD983053 TZ983053 ADV983053 ANR983053 AXN983053 BHJ983053 BRF983053 CBB983053 CKX983053 CUT983053 DEP983053 DOL983053 DYH983053 EID983053 ERZ983053 FBV983053 FLR983053 FVN983053 GFJ983053 GPF983053 GZB983053 HIX983053 HST983053 ICP983053 IML983053 IWH983053 JGD983053 JPZ983053 JZV983053 KJR983053 KTN983053 LDJ983053 LNF983053 LXB983053 MGX983053 MQT983053 NAP983053 NKL983053 NUH983053 OED983053 ONZ983053 OXV983053 PHR983053 PRN983053 QBJ983053 QLF983053 QVB983053 REX983053 ROT983053 RYP983053 SIL983053 SSH983053 TCD983053 TLZ983053 TVV983053 UFR983053 UPN983053 UZJ983053 VJF983053 VTB983053 WCX983053 WMT983053 WWP983053 VJF983042 KD11 TZ11 ADV11 ANR11 AXN11 BHJ11 BRF11 CBB11 CKX11 CUT11 DEP11 DOL11 DYH11 EID11 ERZ11 FBV11 FLR11 FVN11 GFJ11 GPF11 GZB11 HIX11 HST11 ICP11 IML11 IWH11 JGD11 JPZ11 JZV11 KJR11 KTN11 LDJ11 LNF11 LXB11 MGX11 MQT11 NAP11 NKL11 NUH11 OED11 ONZ11 OXV11 PHR11 PRN11 QBJ11 QLF11 QVB11 REX11 ROT11 RYP11 SIL11 SSH11 TCD11 TLZ11 TVV11 UFR11 UPN11 UZJ11 VJF11 VTB11 WCX11 WMT11 WWP11 AH65547 KD65547 TZ65547 ADV65547 ANR65547 AXN65547 BHJ65547 BRF65547 CBB65547 CKX65547 CUT65547 DEP65547 DOL65547 DYH65547 EID65547 ERZ65547 FBV65547 FLR65547 FVN65547 GFJ65547 GPF65547 GZB65547 HIX65547 HST65547 ICP65547 IML65547 IWH65547 JGD65547 JPZ65547 JZV65547 KJR65547 KTN65547 LDJ65547 LNF65547 LXB65547 MGX65547 MQT65547 NAP65547 NKL65547 NUH65547 OED65547 ONZ65547 OXV65547 PHR65547 PRN65547 QBJ65547 QLF65547 QVB65547 REX65547 ROT65547 RYP65547 SIL65547 SSH65547 TCD65547 TLZ65547 TVV65547 UFR65547 UPN65547 UZJ65547 VJF65547 VTB65547 WCX65547 WMT65547 WWP65547 AH131083 KD131083 TZ131083 ADV131083 ANR131083 AXN131083 BHJ131083 BRF131083 CBB131083 CKX131083 CUT131083 DEP131083 DOL131083 DYH131083 EID131083 ERZ131083 FBV131083 FLR131083 FVN131083 GFJ131083 GPF131083 GZB131083 HIX131083 HST131083 ICP131083 IML131083 IWH131083 JGD131083 JPZ131083 JZV131083 KJR131083 KTN131083 LDJ131083 LNF131083 LXB131083 MGX131083 MQT131083 NAP131083 NKL131083 NUH131083 OED131083 ONZ131083 OXV131083 PHR131083 PRN131083 QBJ131083 QLF131083 QVB131083 REX131083 ROT131083 RYP131083 SIL131083 SSH131083 TCD131083 TLZ131083 TVV131083 UFR131083 UPN131083 UZJ131083 VJF131083 VTB131083 WCX131083 WMT131083 WWP131083 AH196619 KD196619 TZ196619 ADV196619 ANR196619 AXN196619 BHJ196619 BRF196619 CBB196619 CKX196619 CUT196619 DEP196619 DOL196619 DYH196619 EID196619 ERZ196619 FBV196619 FLR196619 FVN196619 GFJ196619 GPF196619 GZB196619 HIX196619 HST196619 ICP196619 IML196619 IWH196619 JGD196619 JPZ196619 JZV196619 KJR196619 KTN196619 LDJ196619 LNF196619 LXB196619 MGX196619 MQT196619 NAP196619 NKL196619 NUH196619 OED196619 ONZ196619 OXV196619 PHR196619 PRN196619 QBJ196619 QLF196619 QVB196619 REX196619 ROT196619 RYP196619 SIL196619 SSH196619 TCD196619 TLZ196619 TVV196619 UFR196619 UPN196619 UZJ196619 VJF196619 VTB196619 WCX196619 WMT196619 WWP196619 AH262155 KD262155 TZ262155 ADV262155 ANR262155 AXN262155 BHJ262155 BRF262155 CBB262155 CKX262155 CUT262155 DEP262155 DOL262155 DYH262155 EID262155 ERZ262155 FBV262155 FLR262155 FVN262155 GFJ262155 GPF262155 GZB262155 HIX262155 HST262155 ICP262155 IML262155 IWH262155 JGD262155 JPZ262155 JZV262155 KJR262155 KTN262155 LDJ262155 LNF262155 LXB262155 MGX262155 MQT262155 NAP262155 NKL262155 NUH262155 OED262155 ONZ262155 OXV262155 PHR262155 PRN262155 QBJ262155 QLF262155 QVB262155 REX262155 ROT262155 RYP262155 SIL262155 SSH262155 TCD262155 TLZ262155 TVV262155 UFR262155 UPN262155 UZJ262155 VJF262155 VTB262155 WCX262155 WMT262155 WWP262155 AH327691 KD327691 TZ327691 ADV327691 ANR327691 AXN327691 BHJ327691 BRF327691 CBB327691 CKX327691 CUT327691 DEP327691 DOL327691 DYH327691 EID327691 ERZ327691 FBV327691 FLR327691 FVN327691 GFJ327691 GPF327691 GZB327691 HIX327691 HST327691 ICP327691 IML327691 IWH327691 JGD327691 JPZ327691 JZV327691 KJR327691 KTN327691 LDJ327691 LNF327691 LXB327691 MGX327691 MQT327691 NAP327691 NKL327691 NUH327691 OED327691 ONZ327691 OXV327691 PHR327691 PRN327691 QBJ327691 QLF327691 QVB327691 REX327691 ROT327691 RYP327691 SIL327691 SSH327691 TCD327691 TLZ327691 TVV327691 UFR327691 UPN327691 UZJ327691 VJF327691 VTB327691 WCX327691 WMT327691 WWP327691 AH393227 KD393227 TZ393227 ADV393227 ANR393227 AXN393227 BHJ393227 BRF393227 CBB393227 CKX393227 CUT393227 DEP393227 DOL393227 DYH393227 EID393227 ERZ393227 FBV393227 FLR393227 FVN393227 GFJ393227 GPF393227 GZB393227 HIX393227 HST393227 ICP393227 IML393227 IWH393227 JGD393227 JPZ393227 JZV393227 KJR393227 KTN393227 LDJ393227 LNF393227 LXB393227 MGX393227 MQT393227 NAP393227 NKL393227 NUH393227 OED393227 ONZ393227 OXV393227 PHR393227 PRN393227 QBJ393227 QLF393227 QVB393227 REX393227 ROT393227 RYP393227 SIL393227 SSH393227 TCD393227 TLZ393227 TVV393227 UFR393227 UPN393227 UZJ393227 VJF393227 VTB393227 WCX393227 WMT393227 WWP393227 AH458763 KD458763 TZ458763 ADV458763 ANR458763 AXN458763 BHJ458763 BRF458763 CBB458763 CKX458763 CUT458763 DEP458763 DOL458763 DYH458763 EID458763 ERZ458763 FBV458763 FLR458763 FVN458763 GFJ458763 GPF458763 GZB458763 HIX458763 HST458763 ICP458763 IML458763 IWH458763 JGD458763 JPZ458763 JZV458763 KJR458763 KTN458763 LDJ458763 LNF458763 LXB458763 MGX458763 MQT458763 NAP458763 NKL458763 NUH458763 OED458763 ONZ458763 OXV458763 PHR458763 PRN458763 QBJ458763 QLF458763 QVB458763 REX458763 ROT458763 RYP458763 SIL458763 SSH458763 TCD458763 TLZ458763 TVV458763 UFR458763 UPN458763 UZJ458763 VJF458763 VTB458763 WCX458763 WMT458763 WWP458763 AH524299 KD524299 TZ524299 ADV524299 ANR524299 AXN524299 BHJ524299 BRF524299 CBB524299 CKX524299 CUT524299 DEP524299 DOL524299 DYH524299 EID524299 ERZ524299 FBV524299 FLR524299 FVN524299 GFJ524299 GPF524299 GZB524299 HIX524299 HST524299 ICP524299 IML524299 IWH524299 JGD524299 JPZ524299 JZV524299 KJR524299 KTN524299 LDJ524299 LNF524299 LXB524299 MGX524299 MQT524299 NAP524299 NKL524299 NUH524299 OED524299 ONZ524299 OXV524299 PHR524299 PRN524299 QBJ524299 QLF524299 QVB524299 REX524299 ROT524299 RYP524299 SIL524299 SSH524299 TCD524299 TLZ524299 TVV524299 UFR524299 UPN524299 UZJ524299 VJF524299 VTB524299 WCX524299 WMT524299 WWP524299 AH589835 KD589835 TZ589835 ADV589835 ANR589835 AXN589835 BHJ589835 BRF589835 CBB589835 CKX589835 CUT589835 DEP589835 DOL589835 DYH589835 EID589835 ERZ589835 FBV589835 FLR589835 FVN589835 GFJ589835 GPF589835 GZB589835 HIX589835 HST589835 ICP589835 IML589835 IWH589835 JGD589835 JPZ589835 JZV589835 KJR589835 KTN589835 LDJ589835 LNF589835 LXB589835 MGX589835 MQT589835 NAP589835 NKL589835 NUH589835 OED589835 ONZ589835 OXV589835 PHR589835 PRN589835 QBJ589835 QLF589835 QVB589835 REX589835 ROT589835 RYP589835 SIL589835 SSH589835 TCD589835 TLZ589835 TVV589835 UFR589835 UPN589835 UZJ589835 VJF589835 VTB589835 WCX589835 WMT589835 WWP589835 AH655371 KD655371 TZ655371 ADV655371 ANR655371 AXN655371 BHJ655371 BRF655371 CBB655371 CKX655371 CUT655371 DEP655371 DOL655371 DYH655371 EID655371 ERZ655371 FBV655371 FLR655371 FVN655371 GFJ655371 GPF655371 GZB655371 HIX655371 HST655371 ICP655371 IML655371 IWH655371 JGD655371 JPZ655371 JZV655371 KJR655371 KTN655371 LDJ655371 LNF655371 LXB655371 MGX655371 MQT655371 NAP655371 NKL655371 NUH655371 OED655371 ONZ655371 OXV655371 PHR655371 PRN655371 QBJ655371 QLF655371 QVB655371 REX655371 ROT655371 RYP655371 SIL655371 SSH655371 TCD655371 TLZ655371 TVV655371 UFR655371 UPN655371 UZJ655371 VJF655371 VTB655371 WCX655371 WMT655371 WWP655371 AH720907 KD720907 TZ720907 ADV720907 ANR720907 AXN720907 BHJ720907 BRF720907 CBB720907 CKX720907 CUT720907 DEP720907 DOL720907 DYH720907 EID720907 ERZ720907 FBV720907 FLR720907 FVN720907 GFJ720907 GPF720907 GZB720907 HIX720907 HST720907 ICP720907 IML720907 IWH720907 JGD720907 JPZ720907 JZV720907 KJR720907 KTN720907 LDJ720907 LNF720907 LXB720907 MGX720907 MQT720907 NAP720907 NKL720907 NUH720907 OED720907 ONZ720907 OXV720907 PHR720907 PRN720907 QBJ720907 QLF720907 QVB720907 REX720907 ROT720907 RYP720907 SIL720907 SSH720907 TCD720907 TLZ720907 TVV720907 UFR720907 UPN720907 UZJ720907 VJF720907 VTB720907 WCX720907 WMT720907 WWP720907 AH786443 KD786443 TZ786443 ADV786443 ANR786443 AXN786443 BHJ786443 BRF786443 CBB786443 CKX786443 CUT786443 DEP786443 DOL786443 DYH786443 EID786443 ERZ786443 FBV786443 FLR786443 FVN786443 GFJ786443 GPF786443 GZB786443 HIX786443 HST786443 ICP786443 IML786443 IWH786443 JGD786443 JPZ786443 JZV786443 KJR786443 KTN786443 LDJ786443 LNF786443 LXB786443 MGX786443 MQT786443 NAP786443 NKL786443 NUH786443 OED786443 ONZ786443 OXV786443 PHR786443 PRN786443 QBJ786443 QLF786443 QVB786443 REX786443 ROT786443 RYP786443 SIL786443 SSH786443 TCD786443 TLZ786443 TVV786443 UFR786443 UPN786443 UZJ786443 VJF786443 VTB786443 WCX786443 WMT786443 WWP786443 AH851979 KD851979 TZ851979 ADV851979 ANR851979 AXN851979 BHJ851979 BRF851979 CBB851979 CKX851979 CUT851979 DEP851979 DOL851979 DYH851979 EID851979 ERZ851979 FBV851979 FLR851979 FVN851979 GFJ851979 GPF851979 GZB851979 HIX851979 HST851979 ICP851979 IML851979 IWH851979 JGD851979 JPZ851979 JZV851979 KJR851979 KTN851979 LDJ851979 LNF851979 LXB851979 MGX851979 MQT851979 NAP851979 NKL851979 NUH851979 OED851979 ONZ851979 OXV851979 PHR851979 PRN851979 QBJ851979 QLF851979 QVB851979 REX851979 ROT851979 RYP851979 SIL851979 SSH851979 TCD851979 TLZ851979 TVV851979 UFR851979 UPN851979 UZJ851979 VJF851979 VTB851979 WCX851979 WMT851979 WWP851979 AH917515 KD917515 TZ917515 ADV917515 ANR917515 AXN917515 BHJ917515 BRF917515 CBB917515 CKX917515 CUT917515 DEP917515 DOL917515 DYH917515 EID917515 ERZ917515 FBV917515 FLR917515 FVN917515 GFJ917515 GPF917515 GZB917515 HIX917515 HST917515 ICP917515 IML917515 IWH917515 JGD917515 JPZ917515 JZV917515 KJR917515 KTN917515 LDJ917515 LNF917515 LXB917515 MGX917515 MQT917515 NAP917515 NKL917515 NUH917515 OED917515 ONZ917515 OXV917515 PHR917515 PRN917515 QBJ917515 QLF917515 QVB917515 REX917515 ROT917515 RYP917515 SIL917515 SSH917515 TCD917515 TLZ917515 TVV917515 UFR917515 UPN917515 UZJ917515 VJF917515 VTB917515 WCX917515 WMT917515 WWP917515 AH983051 KD983051 TZ983051 ADV983051 ANR983051 AXN983051 BHJ983051 BRF983051 CBB983051 CKX983051 CUT983051 DEP983051 DOL983051 DYH983051 EID983051 ERZ983051 FBV983051 FLR983051 FVN983051 GFJ983051 GPF983051 GZB983051 HIX983051 HST983051 ICP983051 IML983051 IWH983051 JGD983051 JPZ983051 JZV983051 KJR983051 KTN983051 LDJ983051 LNF983051 LXB983051 MGX983051 MQT983051 NAP983051 NKL983051 NUH983051 OED983051 ONZ983051 OXV983051 PHR983051 PRN983051 QBJ983051 QLF983051 QVB983051 REX983051 ROT983051 RYP983051 SIL983051 SSH983051 TCD983051 TLZ983051 TVV983051 UFR983051 UPN983051 UZJ983051 VJF983051 VTB983051 WCX983051 WMT983051 WWP983051 VTB983042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WCX983042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AH65543 KD65543 TZ65543 ADV65543 ANR65543 AXN65543 BHJ65543 BRF65543 CBB65543 CKX65543 CUT65543 DEP65543 DOL65543 DYH65543 EID65543 ERZ65543 FBV65543 FLR65543 FVN65543 GFJ65543 GPF65543 GZB65543 HIX65543 HST65543 ICP65543 IML65543 IWH65543 JGD65543 JPZ65543 JZV65543 KJR65543 KTN65543 LDJ65543 LNF65543 LXB65543 MGX65543 MQT65543 NAP65543 NKL65543 NUH65543 OED65543 ONZ65543 OXV65543 PHR65543 PRN65543 QBJ65543 QLF65543 QVB65543 REX65543 ROT65543 RYP65543 SIL65543 SSH65543 TCD65543 TLZ65543 TVV65543 UFR65543 UPN65543 UZJ65543 VJF65543 VTB65543 WCX65543 WMT65543 WWP65543 AH131079 KD131079 TZ131079 ADV131079 ANR131079 AXN131079 BHJ131079 BRF131079 CBB131079 CKX131079 CUT131079 DEP131079 DOL131079 DYH131079 EID131079 ERZ131079 FBV131079 FLR131079 FVN131079 GFJ131079 GPF131079 GZB131079 HIX131079 HST131079 ICP131079 IML131079 IWH131079 JGD131079 JPZ131079 JZV131079 KJR131079 KTN131079 LDJ131079 LNF131079 LXB131079 MGX131079 MQT131079 NAP131079 NKL131079 NUH131079 OED131079 ONZ131079 OXV131079 PHR131079 PRN131079 QBJ131079 QLF131079 QVB131079 REX131079 ROT131079 RYP131079 SIL131079 SSH131079 TCD131079 TLZ131079 TVV131079 UFR131079 UPN131079 UZJ131079 VJF131079 VTB131079 WCX131079 WMT131079 WWP131079 AH196615 KD196615 TZ196615 ADV196615 ANR196615 AXN196615 BHJ196615 BRF196615 CBB196615 CKX196615 CUT196615 DEP196615 DOL196615 DYH196615 EID196615 ERZ196615 FBV196615 FLR196615 FVN196615 GFJ196615 GPF196615 GZB196615 HIX196615 HST196615 ICP196615 IML196615 IWH196615 JGD196615 JPZ196615 JZV196615 KJR196615 KTN196615 LDJ196615 LNF196615 LXB196615 MGX196615 MQT196615 NAP196615 NKL196615 NUH196615 OED196615 ONZ196615 OXV196615 PHR196615 PRN196615 QBJ196615 QLF196615 QVB196615 REX196615 ROT196615 RYP196615 SIL196615 SSH196615 TCD196615 TLZ196615 TVV196615 UFR196615 UPN196615 UZJ196615 VJF196615 VTB196615 WCX196615 WMT196615 WWP196615 AH262151 KD262151 TZ262151 ADV262151 ANR262151 AXN262151 BHJ262151 BRF262151 CBB262151 CKX262151 CUT262151 DEP262151 DOL262151 DYH262151 EID262151 ERZ262151 FBV262151 FLR262151 FVN262151 GFJ262151 GPF262151 GZB262151 HIX262151 HST262151 ICP262151 IML262151 IWH262151 JGD262151 JPZ262151 JZV262151 KJR262151 KTN262151 LDJ262151 LNF262151 LXB262151 MGX262151 MQT262151 NAP262151 NKL262151 NUH262151 OED262151 ONZ262151 OXV262151 PHR262151 PRN262151 QBJ262151 QLF262151 QVB262151 REX262151 ROT262151 RYP262151 SIL262151 SSH262151 TCD262151 TLZ262151 TVV262151 UFR262151 UPN262151 UZJ262151 VJF262151 VTB262151 WCX262151 WMT262151 WWP262151 AH327687 KD327687 TZ327687 ADV327687 ANR327687 AXN327687 BHJ327687 BRF327687 CBB327687 CKX327687 CUT327687 DEP327687 DOL327687 DYH327687 EID327687 ERZ327687 FBV327687 FLR327687 FVN327687 GFJ327687 GPF327687 GZB327687 HIX327687 HST327687 ICP327687 IML327687 IWH327687 JGD327687 JPZ327687 JZV327687 KJR327687 KTN327687 LDJ327687 LNF327687 LXB327687 MGX327687 MQT327687 NAP327687 NKL327687 NUH327687 OED327687 ONZ327687 OXV327687 PHR327687 PRN327687 QBJ327687 QLF327687 QVB327687 REX327687 ROT327687 RYP327687 SIL327687 SSH327687 TCD327687 TLZ327687 TVV327687 UFR327687 UPN327687 UZJ327687 VJF327687 VTB327687 WCX327687 WMT327687 WWP327687 AH393223 KD393223 TZ393223 ADV393223 ANR393223 AXN393223 BHJ393223 BRF393223 CBB393223 CKX393223 CUT393223 DEP393223 DOL393223 DYH393223 EID393223 ERZ393223 FBV393223 FLR393223 FVN393223 GFJ393223 GPF393223 GZB393223 HIX393223 HST393223 ICP393223 IML393223 IWH393223 JGD393223 JPZ393223 JZV393223 KJR393223 KTN393223 LDJ393223 LNF393223 LXB393223 MGX393223 MQT393223 NAP393223 NKL393223 NUH393223 OED393223 ONZ393223 OXV393223 PHR393223 PRN393223 QBJ393223 QLF393223 QVB393223 REX393223 ROT393223 RYP393223 SIL393223 SSH393223 TCD393223 TLZ393223 TVV393223 UFR393223 UPN393223 UZJ393223 VJF393223 VTB393223 WCX393223 WMT393223 WWP393223 AH458759 KD458759 TZ458759 ADV458759 ANR458759 AXN458759 BHJ458759 BRF458759 CBB458759 CKX458759 CUT458759 DEP458759 DOL458759 DYH458759 EID458759 ERZ458759 FBV458759 FLR458759 FVN458759 GFJ458759 GPF458759 GZB458759 HIX458759 HST458759 ICP458759 IML458759 IWH458759 JGD458759 JPZ458759 JZV458759 KJR458759 KTN458759 LDJ458759 LNF458759 LXB458759 MGX458759 MQT458759 NAP458759 NKL458759 NUH458759 OED458759 ONZ458759 OXV458759 PHR458759 PRN458759 QBJ458759 QLF458759 QVB458759 REX458759 ROT458759 RYP458759 SIL458759 SSH458759 TCD458759 TLZ458759 TVV458759 UFR458759 UPN458759 UZJ458759 VJF458759 VTB458759 WCX458759 WMT458759 WWP458759 AH524295 KD524295 TZ524295 ADV524295 ANR524295 AXN524295 BHJ524295 BRF524295 CBB524295 CKX524295 CUT524295 DEP524295 DOL524295 DYH524295 EID524295 ERZ524295 FBV524295 FLR524295 FVN524295 GFJ524295 GPF524295 GZB524295 HIX524295 HST524295 ICP524295 IML524295 IWH524295 JGD524295 JPZ524295 JZV524295 KJR524295 KTN524295 LDJ524295 LNF524295 LXB524295 MGX524295 MQT524295 NAP524295 NKL524295 NUH524295 OED524295 ONZ524295 OXV524295 PHR524295 PRN524295 QBJ524295 QLF524295 QVB524295 REX524295 ROT524295 RYP524295 SIL524295 SSH524295 TCD524295 TLZ524295 TVV524295 UFR524295 UPN524295 UZJ524295 VJF524295 VTB524295 WCX524295 WMT524295 WWP524295 AH589831 KD589831 TZ589831 ADV589831 ANR589831 AXN589831 BHJ589831 BRF589831 CBB589831 CKX589831 CUT589831 DEP589831 DOL589831 DYH589831 EID589831 ERZ589831 FBV589831 FLR589831 FVN589831 GFJ589831 GPF589831 GZB589831 HIX589831 HST589831 ICP589831 IML589831 IWH589831 JGD589831 JPZ589831 JZV589831 KJR589831 KTN589831 LDJ589831 LNF589831 LXB589831 MGX589831 MQT589831 NAP589831 NKL589831 NUH589831 OED589831 ONZ589831 OXV589831 PHR589831 PRN589831 QBJ589831 QLF589831 QVB589831 REX589831 ROT589831 RYP589831 SIL589831 SSH589831 TCD589831 TLZ589831 TVV589831 UFR589831 UPN589831 UZJ589831 VJF589831 VTB589831 WCX589831 WMT589831 WWP589831 AH655367 KD655367 TZ655367 ADV655367 ANR655367 AXN655367 BHJ655367 BRF655367 CBB655367 CKX655367 CUT655367 DEP655367 DOL655367 DYH655367 EID655367 ERZ655367 FBV655367 FLR655367 FVN655367 GFJ655367 GPF655367 GZB655367 HIX655367 HST655367 ICP655367 IML655367 IWH655367 JGD655367 JPZ655367 JZV655367 KJR655367 KTN655367 LDJ655367 LNF655367 LXB655367 MGX655367 MQT655367 NAP655367 NKL655367 NUH655367 OED655367 ONZ655367 OXV655367 PHR655367 PRN655367 QBJ655367 QLF655367 QVB655367 REX655367 ROT655367 RYP655367 SIL655367 SSH655367 TCD655367 TLZ655367 TVV655367 UFR655367 UPN655367 UZJ655367 VJF655367 VTB655367 WCX655367 WMT655367 WWP655367 AH720903 KD720903 TZ720903 ADV720903 ANR720903 AXN720903 BHJ720903 BRF720903 CBB720903 CKX720903 CUT720903 DEP720903 DOL720903 DYH720903 EID720903 ERZ720903 FBV720903 FLR720903 FVN720903 GFJ720903 GPF720903 GZB720903 HIX720903 HST720903 ICP720903 IML720903 IWH720903 JGD720903 JPZ720903 JZV720903 KJR720903 KTN720903 LDJ720903 LNF720903 LXB720903 MGX720903 MQT720903 NAP720903 NKL720903 NUH720903 OED720903 ONZ720903 OXV720903 PHR720903 PRN720903 QBJ720903 QLF720903 QVB720903 REX720903 ROT720903 RYP720903 SIL720903 SSH720903 TCD720903 TLZ720903 TVV720903 UFR720903 UPN720903 UZJ720903 VJF720903 VTB720903 WCX720903 WMT720903 WWP720903 AH786439 KD786439 TZ786439 ADV786439 ANR786439 AXN786439 BHJ786439 BRF786439 CBB786439 CKX786439 CUT786439 DEP786439 DOL786439 DYH786439 EID786439 ERZ786439 FBV786439 FLR786439 FVN786439 GFJ786439 GPF786439 GZB786439 HIX786439 HST786439 ICP786439 IML786439 IWH786439 JGD786439 JPZ786439 JZV786439 KJR786439 KTN786439 LDJ786439 LNF786439 LXB786439 MGX786439 MQT786439 NAP786439 NKL786439 NUH786439 OED786439 ONZ786439 OXV786439 PHR786439 PRN786439 QBJ786439 QLF786439 QVB786439 REX786439 ROT786439 RYP786439 SIL786439 SSH786439 TCD786439 TLZ786439 TVV786439 UFR786439 UPN786439 UZJ786439 VJF786439 VTB786439 WCX786439 WMT786439 WWP786439 AH851975 KD851975 TZ851975 ADV851975 ANR851975 AXN851975 BHJ851975 BRF851975 CBB851975 CKX851975 CUT851975 DEP851975 DOL851975 DYH851975 EID851975 ERZ851975 FBV851975 FLR851975 FVN851975 GFJ851975 GPF851975 GZB851975 HIX851975 HST851975 ICP851975 IML851975 IWH851975 JGD851975 JPZ851975 JZV851975 KJR851975 KTN851975 LDJ851975 LNF851975 LXB851975 MGX851975 MQT851975 NAP851975 NKL851975 NUH851975 OED851975 ONZ851975 OXV851975 PHR851975 PRN851975 QBJ851975 QLF851975 QVB851975 REX851975 ROT851975 RYP851975 SIL851975 SSH851975 TCD851975 TLZ851975 TVV851975 UFR851975 UPN851975 UZJ851975 VJF851975 VTB851975 WCX851975 WMT851975 WWP851975 AH917511 KD917511 TZ917511 ADV917511 ANR917511 AXN917511 BHJ917511 BRF917511 CBB917511 CKX917511 CUT917511 DEP917511 DOL917511 DYH917511 EID917511 ERZ917511 FBV917511 FLR917511 FVN917511 GFJ917511 GPF917511 GZB917511 HIX917511 HST917511 ICP917511 IML917511 IWH917511 JGD917511 JPZ917511 JZV917511 KJR917511 KTN917511 LDJ917511 LNF917511 LXB917511 MGX917511 MQT917511 NAP917511 NKL917511 NUH917511 OED917511 ONZ917511 OXV917511 PHR917511 PRN917511 QBJ917511 QLF917511 QVB917511 REX917511 ROT917511 RYP917511 SIL917511 SSH917511 TCD917511 TLZ917511 TVV917511 UFR917511 UPN917511 UZJ917511 VJF917511 VTB917511 WCX917511 WMT917511 WWP917511 AH983047 KD983047 TZ983047 ADV983047 ANR983047 AXN983047 BHJ983047 BRF983047 CBB983047 CKX983047 CUT983047 DEP983047 DOL983047 DYH983047 EID983047 ERZ983047 FBV983047 FLR983047 FVN983047 GFJ983047 GPF983047 GZB983047 HIX983047 HST983047 ICP983047 IML983047 IWH983047 JGD983047 JPZ983047 JZV983047 KJR983047 KTN983047 LDJ983047 LNF983047 LXB983047 MGX983047 MQT983047 NAP983047 NKL983047 NUH983047 OED983047 ONZ983047 OXV983047 PHR983047 PRN983047 QBJ983047 QLF983047 QVB983047 REX983047 ROT983047 RYP983047 SIL983047 SSH983047 TCD983047 TLZ983047 TVV983047 UFR983047 UPN983047 UZJ983047 VJF983047 VTB983047 WCX983047 WMT983047 WWP983047 WMT983042 KD5 TZ5 ADV5 ANR5 AXN5 BHJ5 BRF5 CBB5 CKX5 CUT5 DEP5 DOL5 DYH5 EID5 ERZ5 FBV5 FLR5 FVN5 GFJ5 GPF5 GZB5 HIX5 HST5 ICP5 IML5 IWH5 JGD5 JPZ5 JZV5 KJR5 KTN5 LDJ5 LNF5 LXB5 MGX5 MQT5 NAP5 NKL5 NUH5 OED5 ONZ5 OXV5 PHR5 PRN5 QBJ5 QLF5 QVB5 REX5 ROT5 RYP5 SIL5 SSH5 TCD5 TLZ5 TVV5 UFR5 UPN5 UZJ5 VJF5 VTB5 WCX5 WMT5 WWP5 AH65541 KD65541 TZ65541 ADV65541 ANR65541 AXN65541 BHJ65541 BRF65541 CBB65541 CKX65541 CUT65541 DEP65541 DOL65541 DYH65541 EID65541 ERZ65541 FBV65541 FLR65541 FVN65541 GFJ65541 GPF65541 GZB65541 HIX65541 HST65541 ICP65541 IML65541 IWH65541 JGD65541 JPZ65541 JZV65541 KJR65541 KTN65541 LDJ65541 LNF65541 LXB65541 MGX65541 MQT65541 NAP65541 NKL65541 NUH65541 OED65541 ONZ65541 OXV65541 PHR65541 PRN65541 QBJ65541 QLF65541 QVB65541 REX65541 ROT65541 RYP65541 SIL65541 SSH65541 TCD65541 TLZ65541 TVV65541 UFR65541 UPN65541 UZJ65541 VJF65541 VTB65541 WCX65541 WMT65541 WWP65541 AH131077 KD131077 TZ131077 ADV131077 ANR131077 AXN131077 BHJ131077 BRF131077 CBB131077 CKX131077 CUT131077 DEP131077 DOL131077 DYH131077 EID131077 ERZ131077 FBV131077 FLR131077 FVN131077 GFJ131077 GPF131077 GZB131077 HIX131077 HST131077 ICP131077 IML131077 IWH131077 JGD131077 JPZ131077 JZV131077 KJR131077 KTN131077 LDJ131077 LNF131077 LXB131077 MGX131077 MQT131077 NAP131077 NKL131077 NUH131077 OED131077 ONZ131077 OXV131077 PHR131077 PRN131077 QBJ131077 QLF131077 QVB131077 REX131077 ROT131077 RYP131077 SIL131077 SSH131077 TCD131077 TLZ131077 TVV131077 UFR131077 UPN131077 UZJ131077 VJF131077 VTB131077 WCX131077 WMT131077 WWP131077 AH196613 KD196613 TZ196613 ADV196613 ANR196613 AXN196613 BHJ196613 BRF196613 CBB196613 CKX196613 CUT196613 DEP196613 DOL196613 DYH196613 EID196613 ERZ196613 FBV196613 FLR196613 FVN196613 GFJ196613 GPF196613 GZB196613 HIX196613 HST196613 ICP196613 IML196613 IWH196613 JGD196613 JPZ196613 JZV196613 KJR196613 KTN196613 LDJ196613 LNF196613 LXB196613 MGX196613 MQT196613 NAP196613 NKL196613 NUH196613 OED196613 ONZ196613 OXV196613 PHR196613 PRN196613 QBJ196613 QLF196613 QVB196613 REX196613 ROT196613 RYP196613 SIL196613 SSH196613 TCD196613 TLZ196613 TVV196613 UFR196613 UPN196613 UZJ196613 VJF196613 VTB196613 WCX196613 WMT196613 WWP196613 AH262149 KD262149 TZ262149 ADV262149 ANR262149 AXN262149 BHJ262149 BRF262149 CBB262149 CKX262149 CUT262149 DEP262149 DOL262149 DYH262149 EID262149 ERZ262149 FBV262149 FLR262149 FVN262149 GFJ262149 GPF262149 GZB262149 HIX262149 HST262149 ICP262149 IML262149 IWH262149 JGD262149 JPZ262149 JZV262149 KJR262149 KTN262149 LDJ262149 LNF262149 LXB262149 MGX262149 MQT262149 NAP262149 NKL262149 NUH262149 OED262149 ONZ262149 OXV262149 PHR262149 PRN262149 QBJ262149 QLF262149 QVB262149 REX262149 ROT262149 RYP262149 SIL262149 SSH262149 TCD262149 TLZ262149 TVV262149 UFR262149 UPN262149 UZJ262149 VJF262149 VTB262149 WCX262149 WMT262149 WWP262149 AH327685 KD327685 TZ327685 ADV327685 ANR327685 AXN327685 BHJ327685 BRF327685 CBB327685 CKX327685 CUT327685 DEP327685 DOL327685 DYH327685 EID327685 ERZ327685 FBV327685 FLR327685 FVN327685 GFJ327685 GPF327685 GZB327685 HIX327685 HST327685 ICP327685 IML327685 IWH327685 JGD327685 JPZ327685 JZV327685 KJR327685 KTN327685 LDJ327685 LNF327685 LXB327685 MGX327685 MQT327685 NAP327685 NKL327685 NUH327685 OED327685 ONZ327685 OXV327685 PHR327685 PRN327685 QBJ327685 QLF327685 QVB327685 REX327685 ROT327685 RYP327685 SIL327685 SSH327685 TCD327685 TLZ327685 TVV327685 UFR327685 UPN327685 UZJ327685 VJF327685 VTB327685 WCX327685 WMT327685 WWP327685 AH393221 KD393221 TZ393221 ADV393221 ANR393221 AXN393221 BHJ393221 BRF393221 CBB393221 CKX393221 CUT393221 DEP393221 DOL393221 DYH393221 EID393221 ERZ393221 FBV393221 FLR393221 FVN393221 GFJ393221 GPF393221 GZB393221 HIX393221 HST393221 ICP393221 IML393221 IWH393221 JGD393221 JPZ393221 JZV393221 KJR393221 KTN393221 LDJ393221 LNF393221 LXB393221 MGX393221 MQT393221 NAP393221 NKL393221 NUH393221 OED393221 ONZ393221 OXV393221 PHR393221 PRN393221 QBJ393221 QLF393221 QVB393221 REX393221 ROT393221 RYP393221 SIL393221 SSH393221 TCD393221 TLZ393221 TVV393221 UFR393221 UPN393221 UZJ393221 VJF393221 VTB393221 WCX393221 WMT393221 WWP393221 AH458757 KD458757 TZ458757 ADV458757 ANR458757 AXN458757 BHJ458757 BRF458757 CBB458757 CKX458757 CUT458757 DEP458757 DOL458757 DYH458757 EID458757 ERZ458757 FBV458757 FLR458757 FVN458757 GFJ458757 GPF458757 GZB458757 HIX458757 HST458757 ICP458757 IML458757 IWH458757 JGD458757 JPZ458757 JZV458757 KJR458757 KTN458757 LDJ458757 LNF458757 LXB458757 MGX458757 MQT458757 NAP458757 NKL458757 NUH458757 OED458757 ONZ458757 OXV458757 PHR458757 PRN458757 QBJ458757 QLF458757 QVB458757 REX458757 ROT458757 RYP458757 SIL458757 SSH458757 TCD458757 TLZ458757 TVV458757 UFR458757 UPN458757 UZJ458757 VJF458757 VTB458757 WCX458757 WMT458757 WWP458757 AH524293 KD524293 TZ524293 ADV524293 ANR524293 AXN524293 BHJ524293 BRF524293 CBB524293 CKX524293 CUT524293 DEP524293 DOL524293 DYH524293 EID524293 ERZ524293 FBV524293 FLR524293 FVN524293 GFJ524293 GPF524293 GZB524293 HIX524293 HST524293 ICP524293 IML524293 IWH524293 JGD524293 JPZ524293 JZV524293 KJR524293 KTN524293 LDJ524293 LNF524293 LXB524293 MGX524293 MQT524293 NAP524293 NKL524293 NUH524293 OED524293 ONZ524293 OXV524293 PHR524293 PRN524293 QBJ524293 QLF524293 QVB524293 REX524293 ROT524293 RYP524293 SIL524293 SSH524293 TCD524293 TLZ524293 TVV524293 UFR524293 UPN524293 UZJ524293 VJF524293 VTB524293 WCX524293 WMT524293 WWP524293 AH589829 KD589829 TZ589829 ADV589829 ANR589829 AXN589829 BHJ589829 BRF589829 CBB589829 CKX589829 CUT589829 DEP589829 DOL589829 DYH589829 EID589829 ERZ589829 FBV589829 FLR589829 FVN589829 GFJ589829 GPF589829 GZB589829 HIX589829 HST589829 ICP589829 IML589829 IWH589829 JGD589829 JPZ589829 JZV589829 KJR589829 KTN589829 LDJ589829 LNF589829 LXB589829 MGX589829 MQT589829 NAP589829 NKL589829 NUH589829 OED589829 ONZ589829 OXV589829 PHR589829 PRN589829 QBJ589829 QLF589829 QVB589829 REX589829 ROT589829 RYP589829 SIL589829 SSH589829 TCD589829 TLZ589829 TVV589829 UFR589829 UPN589829 UZJ589829 VJF589829 VTB589829 WCX589829 WMT589829 WWP589829 AH655365 KD655365 TZ655365 ADV655365 ANR655365 AXN655365 BHJ655365 BRF655365 CBB655365 CKX655365 CUT655365 DEP655365 DOL655365 DYH655365 EID655365 ERZ655365 FBV655365 FLR655365 FVN655365 GFJ655365 GPF655365 GZB655365 HIX655365 HST655365 ICP655365 IML655365 IWH655365 JGD655365 JPZ655365 JZV655365 KJR655365 KTN655365 LDJ655365 LNF655365 LXB655365 MGX655365 MQT655365 NAP655365 NKL655365 NUH655365 OED655365 ONZ655365 OXV655365 PHR655365 PRN655365 QBJ655365 QLF655365 QVB655365 REX655365 ROT655365 RYP655365 SIL655365 SSH655365 TCD655365 TLZ655365 TVV655365 UFR655365 UPN655365 UZJ655365 VJF655365 VTB655365 WCX655365 WMT655365 WWP655365 AH720901 KD720901 TZ720901 ADV720901 ANR720901 AXN720901 BHJ720901 BRF720901 CBB720901 CKX720901 CUT720901 DEP720901 DOL720901 DYH720901 EID720901 ERZ720901 FBV720901 FLR720901 FVN720901 GFJ720901 GPF720901 GZB720901 HIX720901 HST720901 ICP720901 IML720901 IWH720901 JGD720901 JPZ720901 JZV720901 KJR720901 KTN720901 LDJ720901 LNF720901 LXB720901 MGX720901 MQT720901 NAP720901 NKL720901 NUH720901 OED720901 ONZ720901 OXV720901 PHR720901 PRN720901 QBJ720901 QLF720901 QVB720901 REX720901 ROT720901 RYP720901 SIL720901 SSH720901 TCD720901 TLZ720901 TVV720901 UFR720901 UPN720901 UZJ720901 VJF720901 VTB720901 WCX720901 WMT720901 WWP720901 AH786437 KD786437 TZ786437 ADV786437 ANR786437 AXN786437 BHJ786437 BRF786437 CBB786437 CKX786437 CUT786437 DEP786437 DOL786437 DYH786437 EID786437 ERZ786437 FBV786437 FLR786437 FVN786437 GFJ786437 GPF786437 GZB786437 HIX786437 HST786437 ICP786437 IML786437 IWH786437 JGD786437 JPZ786437 JZV786437 KJR786437 KTN786437 LDJ786437 LNF786437 LXB786437 MGX786437 MQT786437 NAP786437 NKL786437 NUH786437 OED786437 ONZ786437 OXV786437 PHR786437 PRN786437 QBJ786437 QLF786437 QVB786437 REX786437 ROT786437 RYP786437 SIL786437 SSH786437 TCD786437 TLZ786437 TVV786437 UFR786437 UPN786437 UZJ786437 VJF786437 VTB786437 WCX786437 WMT786437 WWP786437 AH851973 KD851973 TZ851973 ADV851973 ANR851973 AXN851973 BHJ851973 BRF851973 CBB851973 CKX851973 CUT851973 DEP851973 DOL851973 DYH851973 EID851973 ERZ851973 FBV851973 FLR851973 FVN851973 GFJ851973 GPF851973 GZB851973 HIX851973 HST851973 ICP851973 IML851973 IWH851973 JGD851973 JPZ851973 JZV851973 KJR851973 KTN851973 LDJ851973 LNF851973 LXB851973 MGX851973 MQT851973 NAP851973 NKL851973 NUH851973 OED851973 ONZ851973 OXV851973 PHR851973 PRN851973 QBJ851973 QLF851973 QVB851973 REX851973 ROT851973 RYP851973 SIL851973 SSH851973 TCD851973 TLZ851973 TVV851973 UFR851973 UPN851973 UZJ851973 VJF851973 VTB851973 WCX851973 WMT851973 WWP851973 AH917509 KD917509 TZ917509 ADV917509 ANR917509 AXN917509 BHJ917509 BRF917509 CBB917509 CKX917509 CUT917509 DEP917509 DOL917509 DYH917509 EID917509 ERZ917509 FBV917509 FLR917509 FVN917509 GFJ917509 GPF917509 GZB917509 HIX917509 HST917509 ICP917509 IML917509 IWH917509 JGD917509 JPZ917509 JZV917509 KJR917509 KTN917509 LDJ917509 LNF917509 LXB917509 MGX917509 MQT917509 NAP917509 NKL917509 NUH917509 OED917509 ONZ917509 OXV917509 PHR917509 PRN917509 QBJ917509 QLF917509 QVB917509 REX917509 ROT917509 RYP917509 SIL917509 SSH917509 TCD917509 TLZ917509 TVV917509 UFR917509 UPN917509 UZJ917509 VJF917509 VTB917509 WCX917509 WMT917509 WWP917509 AH983045 KD983045 TZ983045 ADV983045 ANR983045 AXN983045 BHJ983045 BRF983045 CBB983045 CKX983045 CUT983045 DEP983045 DOL983045 DYH983045 EID983045 ERZ983045 FBV983045 FLR983045 FVN983045 GFJ983045 GPF983045 GZB983045 HIX983045 HST983045 ICP983045 IML983045 IWH983045 JGD983045 JPZ983045 JZV983045 KJR983045 KTN983045 LDJ983045 LNF983045 LXB983045 MGX983045 MQT983045 NAP983045 NKL983045 NUH983045 OED983045 ONZ983045 OXV983045 PHR983045 PRN983045 QBJ983045 QLF983045 QVB983045 REX983045 ROT983045 RYP983045 SIL983045 SSH983045 TCD983045 TLZ983045 TVV983045 UFR983045 UPN983045 UZJ983045 VJF983045 VTB983045 WCX983045 WMT983045 WWP983045 WWP983042 KD2 TZ2 ADV2 ANR2 AXN2 BHJ2 BRF2 CBB2 CKX2 CUT2 DEP2 DOL2 DYH2 EID2 ERZ2 FBV2 FLR2 FVN2 GFJ2 GPF2 GZB2 HIX2 HST2 ICP2 IML2 IWH2 JGD2 JPZ2 JZV2 KJR2 KTN2 LDJ2 LNF2 LXB2 MGX2 MQT2 NAP2 NKL2 NUH2 OED2 ONZ2 OXV2 PHR2 PRN2 QBJ2 QLF2 QVB2 REX2 ROT2 RYP2 SIL2 SSH2 TCD2 TLZ2 TVV2 UFR2 UPN2 UZJ2 VJF2 VTB2 WCX2 WMT2 WWP2 AH65538 KD65538 TZ65538 ADV65538 ANR65538 AXN65538 BHJ65538 BRF65538 CBB65538 CKX65538 CUT65538 DEP65538 DOL65538 DYH65538 EID65538 ERZ65538 FBV65538 FLR65538 FVN65538 GFJ65538 GPF65538 GZB65538 HIX65538 HST65538 ICP65538 IML65538 IWH65538 JGD65538 JPZ65538 JZV65538 KJR65538 KTN65538 LDJ65538 LNF65538 LXB65538 MGX65538 MQT65538 NAP65538 NKL65538 NUH65538 OED65538 ONZ65538 OXV65538 PHR65538 PRN65538 QBJ65538 QLF65538 QVB65538 REX65538 ROT65538 RYP65538 SIL65538 SSH65538 TCD65538 TLZ65538 TVV65538 UFR65538 UPN65538 UZJ65538 VJF65538 VTB65538 WCX65538 WMT65538 WWP65538 AH131074 KD131074 TZ131074 ADV131074 ANR131074 AXN131074 BHJ131074 BRF131074 CBB131074 CKX131074 CUT131074 DEP131074 DOL131074 DYH131074 EID131074 ERZ131074 FBV131074 FLR131074 FVN131074 GFJ131074 GPF131074 GZB131074 HIX131074 HST131074 ICP131074 IML131074 IWH131074 JGD131074 JPZ131074 JZV131074 KJR131074 KTN131074 LDJ131074 LNF131074 LXB131074 MGX131074 MQT131074 NAP131074 NKL131074 NUH131074 OED131074 ONZ131074 OXV131074 PHR131074 PRN131074 QBJ131074 QLF131074 QVB131074 REX131074 ROT131074 RYP131074 SIL131074 SSH131074 TCD131074 TLZ131074 TVV131074 UFR131074 UPN131074 UZJ131074 VJF131074 VTB131074 WCX131074 WMT131074 WWP131074 AH196610 KD196610 TZ196610 ADV196610 ANR196610 AXN196610 BHJ196610 BRF196610 CBB196610 CKX196610 CUT196610 DEP196610 DOL196610 DYH196610 EID196610 ERZ196610 FBV196610 FLR196610 FVN196610 GFJ196610 GPF196610 GZB196610 HIX196610 HST196610 ICP196610 IML196610 IWH196610 JGD196610 JPZ196610 JZV196610 KJR196610 KTN196610 LDJ196610 LNF196610 LXB196610 MGX196610 MQT196610 NAP196610 NKL196610 NUH196610 OED196610 ONZ196610 OXV196610 PHR196610 PRN196610 QBJ196610 QLF196610 QVB196610 REX196610 ROT196610 RYP196610 SIL196610 SSH196610 TCD196610 TLZ196610 TVV196610 UFR196610 UPN196610 UZJ196610 VJF196610 VTB196610 WCX196610 WMT196610 WWP196610 AH262146 KD262146 TZ262146 ADV262146 ANR262146 AXN262146 BHJ262146 BRF262146 CBB262146 CKX262146 CUT262146 DEP262146 DOL262146 DYH262146 EID262146 ERZ262146 FBV262146 FLR262146 FVN262146 GFJ262146 GPF262146 GZB262146 HIX262146 HST262146 ICP262146 IML262146 IWH262146 JGD262146 JPZ262146 JZV262146 KJR262146 KTN262146 LDJ262146 LNF262146 LXB262146 MGX262146 MQT262146 NAP262146 NKL262146 NUH262146 OED262146 ONZ262146 OXV262146 PHR262146 PRN262146 QBJ262146 QLF262146 QVB262146 REX262146 ROT262146 RYP262146 SIL262146 SSH262146 TCD262146 TLZ262146 TVV262146 UFR262146 UPN262146 UZJ262146 VJF262146 VTB262146 WCX262146 WMT262146 WWP262146 AH327682 KD327682 TZ327682 ADV327682 ANR327682 AXN327682 BHJ327682 BRF327682 CBB327682 CKX327682 CUT327682 DEP327682 DOL327682 DYH327682 EID327682 ERZ327682 FBV327682 FLR327682 FVN327682 GFJ327682 GPF327682 GZB327682 HIX327682 HST327682 ICP327682 IML327682 IWH327682 JGD327682 JPZ327682 JZV327682 KJR327682 KTN327682 LDJ327682 LNF327682 LXB327682 MGX327682 MQT327682 NAP327682 NKL327682 NUH327682 OED327682 ONZ327682 OXV327682 PHR327682 PRN327682 QBJ327682 QLF327682 QVB327682 REX327682 ROT327682 RYP327682 SIL327682 SSH327682 TCD327682 TLZ327682 TVV327682 UFR327682 UPN327682 UZJ327682 VJF327682 VTB327682 WCX327682 WMT327682 WWP327682 AH393218 KD393218 TZ393218 ADV393218 ANR393218 AXN393218 BHJ393218 BRF393218 CBB393218 CKX393218 CUT393218 DEP393218 DOL393218 DYH393218 EID393218 ERZ393218 FBV393218 FLR393218 FVN393218 GFJ393218 GPF393218 GZB393218 HIX393218 HST393218 ICP393218 IML393218 IWH393218 JGD393218 JPZ393218 JZV393218 KJR393218 KTN393218 LDJ393218 LNF393218 LXB393218 MGX393218 MQT393218 NAP393218 NKL393218 NUH393218 OED393218 ONZ393218 OXV393218 PHR393218 PRN393218 QBJ393218 QLF393218 QVB393218 REX393218 ROT393218 RYP393218 SIL393218 SSH393218 TCD393218 TLZ393218 TVV393218 UFR393218 UPN393218 UZJ393218 VJF393218 VTB393218 WCX393218 WMT393218 WWP393218 AH458754 KD458754 TZ458754 ADV458754 ANR458754 AXN458754 BHJ458754 BRF458754 CBB458754 CKX458754 CUT458754 DEP458754 DOL458754 DYH458754 EID458754 ERZ458754 FBV458754 FLR458754 FVN458754 GFJ458754 GPF458754 GZB458754 HIX458754 HST458754 ICP458754 IML458754 IWH458754 JGD458754 JPZ458754 JZV458754 KJR458754 KTN458754 LDJ458754 LNF458754 LXB458754 MGX458754 MQT458754 NAP458754 NKL458754 NUH458754 OED458754 ONZ458754 OXV458754 PHR458754 PRN458754 QBJ458754 QLF458754 QVB458754 REX458754 ROT458754 RYP458754 SIL458754 SSH458754 TCD458754 TLZ458754 TVV458754 UFR458754 UPN458754 UZJ458754 VJF458754 VTB458754 WCX458754 WMT458754 WWP458754 AH524290 KD524290 TZ524290 ADV524290 ANR524290 AXN524290 BHJ524290 BRF524290 CBB524290 CKX524290 CUT524290 DEP524290 DOL524290 DYH524290 EID524290 ERZ524290 FBV524290 FLR524290 FVN524290 GFJ524290 GPF524290 GZB524290 HIX524290 HST524290 ICP524290 IML524290 IWH524290 JGD524290 JPZ524290 JZV524290 KJR524290 KTN524290 LDJ524290 LNF524290 LXB524290 MGX524290 MQT524290 NAP524290 NKL524290 NUH524290 OED524290 ONZ524290 OXV524290 PHR524290 PRN524290 QBJ524290 QLF524290 QVB524290 REX524290 ROT524290 RYP524290 SIL524290 SSH524290 TCD524290 TLZ524290 TVV524290 UFR524290 UPN524290 UZJ524290 VJF524290 VTB524290 WCX524290 WMT524290 WWP524290 AH589826 KD589826 TZ589826 ADV589826 ANR589826 AXN589826 BHJ589826 BRF589826 CBB589826 CKX589826 CUT589826 DEP589826 DOL589826 DYH589826 EID589826 ERZ589826 FBV589826 FLR589826 FVN589826 GFJ589826 GPF589826 GZB589826 HIX589826 HST589826 ICP589826 IML589826 IWH589826 JGD589826 JPZ589826 JZV589826 KJR589826 KTN589826 LDJ589826 LNF589826 LXB589826 MGX589826 MQT589826 NAP589826 NKL589826 NUH589826 OED589826 ONZ589826 OXV589826 PHR589826 PRN589826 QBJ589826 QLF589826 QVB589826 REX589826 ROT589826 RYP589826 SIL589826 SSH589826 TCD589826 TLZ589826 TVV589826 UFR589826 UPN589826 UZJ589826 VJF589826 VTB589826 WCX589826 WMT589826 WWP589826 AH655362 KD655362 TZ655362 ADV655362 ANR655362 AXN655362 BHJ655362 BRF655362 CBB655362 CKX655362 CUT655362 DEP655362 DOL655362 DYH655362 EID655362 ERZ655362 FBV655362 FLR655362 FVN655362 GFJ655362 GPF655362 GZB655362 HIX655362 HST655362 ICP655362 IML655362 IWH655362 JGD655362 JPZ655362 JZV655362 KJR655362 KTN655362 LDJ655362 LNF655362 LXB655362 MGX655362 MQT655362 NAP655362 NKL655362 NUH655362 OED655362 ONZ655362 OXV655362 PHR655362 PRN655362 QBJ655362 QLF655362 QVB655362 REX655362 ROT655362 RYP655362 SIL655362 SSH655362 TCD655362 TLZ655362 TVV655362 UFR655362 UPN655362 UZJ655362 VJF655362 VTB655362 WCX655362 WMT655362 WWP655362 AH720898 KD720898 TZ720898 ADV720898 ANR720898 AXN720898 BHJ720898 BRF720898 CBB720898 CKX720898 CUT720898 DEP720898 DOL720898 DYH720898 EID720898 ERZ720898 FBV720898 FLR720898 FVN720898 GFJ720898 GPF720898 GZB720898 HIX720898 HST720898 ICP720898 IML720898 IWH720898 JGD720898 JPZ720898 JZV720898 KJR720898 KTN720898 LDJ720898 LNF720898 LXB720898 MGX720898 MQT720898 NAP720898 NKL720898 NUH720898 OED720898 ONZ720898 OXV720898 PHR720898 PRN720898 QBJ720898 QLF720898 QVB720898 REX720898 ROT720898 RYP720898 SIL720898 SSH720898 TCD720898 TLZ720898 TVV720898 UFR720898 UPN720898 UZJ720898 VJF720898 VTB720898 WCX720898 WMT720898 WWP720898 AH786434 KD786434 TZ786434 ADV786434 ANR786434 AXN786434 BHJ786434 BRF786434 CBB786434 CKX786434 CUT786434 DEP786434 DOL786434 DYH786434 EID786434 ERZ786434 FBV786434 FLR786434 FVN786434 GFJ786434 GPF786434 GZB786434 HIX786434 HST786434 ICP786434 IML786434 IWH786434 JGD786434 JPZ786434 JZV786434 KJR786434 KTN786434 LDJ786434 LNF786434 LXB786434 MGX786434 MQT786434 NAP786434 NKL786434 NUH786434 OED786434 ONZ786434 OXV786434 PHR786434 PRN786434 QBJ786434 QLF786434 QVB786434 REX786434 ROT786434 RYP786434 SIL786434 SSH786434 TCD786434 TLZ786434 TVV786434 UFR786434 UPN786434 UZJ786434 VJF786434 VTB786434 WCX786434 WMT786434 WWP786434 AH851970 KD851970 TZ851970 ADV851970 ANR851970 AXN851970 BHJ851970 BRF851970 CBB851970 CKX851970 CUT851970 DEP851970 DOL851970 DYH851970 EID851970 ERZ851970 FBV851970 FLR851970 FVN851970 GFJ851970 GPF851970 GZB851970 HIX851970 HST851970 ICP851970 IML851970 IWH851970 JGD851970 JPZ851970 JZV851970 KJR851970 KTN851970 LDJ851970 LNF851970 LXB851970 MGX851970 MQT851970 NAP851970 NKL851970 NUH851970 OED851970 ONZ851970 OXV851970 PHR851970 PRN851970 QBJ851970 QLF851970 QVB851970 REX851970 ROT851970 RYP851970 SIL851970 SSH851970 TCD851970 TLZ851970 TVV851970 UFR851970 UPN851970 UZJ851970 VJF851970 VTB851970 WCX851970 WMT851970 WWP851970 AH917506 KD917506 TZ917506 ADV917506 ANR917506 AXN917506 BHJ917506 BRF917506 CBB917506 CKX917506 CUT917506 DEP917506 DOL917506 DYH917506 EID917506 ERZ917506 FBV917506 FLR917506 FVN917506 GFJ917506 GPF917506 GZB917506 HIX917506 HST917506 ICP917506 IML917506 IWH917506 JGD917506 JPZ917506 JZV917506 KJR917506 KTN917506 LDJ917506 LNF917506 LXB917506 MGX917506 MQT917506 NAP917506 NKL917506 NUH917506 OED917506 ONZ917506 OXV917506 PHR917506 PRN917506 QBJ917506 QLF917506 QVB917506 REX917506 ROT917506 RYP917506 SIL917506 SSH917506 TCD917506 TLZ917506 TVV917506 UFR917506 UPN917506 UZJ917506 VJF917506 VTB917506 WCX917506 WMT917506 WWP917506 AH983042 KD983042 TZ983042 ADV983042 ANR983042 AXN983042 BHJ983042 BRF983042 CBB983042 CKX983042 CUT983042 DEP983042 DOL983042 DYH983042 EID983042 ERZ983042 FBV983042 FLR983042 FVN983042 GFJ983042 GPF983042 GZB983042 HIX983042 HST983042 ICP983042 IML983042 IWH983042 JGD983042 JPZ983042 JZV983042 KJR983042 KTN983042 LDJ983042 LNF983042 LXB983042 MGX983042 MQT983042 NAP983042 NKL983042 NUH983042 OED983042 ONZ983042 OXV983042 PHR983042 PRN983042 QBJ983042 QLF983042 QVB983042 REX983042 ROT983042 RYP983042 SIL983042 SSH983042 TCD983042 TLZ983042 TVV983042 AH4 AH6 AH10 AH8 AH12 AH14 AH16 AH18 AH20 AH22 AH24 AH26 AH28 AH30 AH32 AH34 AH36 AH38 AH40 AH42 AH44 AH46 AH48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CCE0-E79D-4A7F-971E-977C5B2A33BD}">
  <dimension ref="A2:AZ77"/>
  <sheetViews>
    <sheetView view="pageBreakPreview" zoomScaleNormal="100" zoomScaleSheetLayoutView="100" workbookViewId="0"/>
  </sheetViews>
  <sheetFormatPr defaultColWidth="9" defaultRowHeight="13.2"/>
  <cols>
    <col min="1" max="4" width="2.6640625" style="134" customWidth="1"/>
    <col min="5" max="5" width="2.44140625" style="134" customWidth="1"/>
    <col min="6" max="18" width="2.6640625" style="134" customWidth="1"/>
    <col min="19" max="19" width="3" style="134" customWidth="1"/>
    <col min="20" max="35" width="2.6640625" style="134" customWidth="1"/>
    <col min="36" max="36" width="5.109375" style="134" customWidth="1"/>
    <col min="37" max="37" width="7.109375" style="134" customWidth="1"/>
    <col min="38" max="38" width="3.44140625" style="134" customWidth="1"/>
    <col min="39" max="39" width="7.33203125" style="134" customWidth="1"/>
    <col min="40" max="40" width="10.33203125" style="134" customWidth="1"/>
    <col min="41" max="45" width="5.6640625" style="134" customWidth="1"/>
    <col min="46" max="46" width="4.88671875" style="134" customWidth="1"/>
    <col min="47" max="48" width="6.33203125" style="134" customWidth="1"/>
    <col min="49" max="49" width="9.77734375" style="134" hidden="1" customWidth="1"/>
    <col min="50" max="50" width="10.6640625" style="134" hidden="1" customWidth="1"/>
    <col min="51" max="51" width="10" style="134" hidden="1" customWidth="1"/>
    <col min="52" max="52" width="11.77734375" style="134" hidden="1" customWidth="1"/>
    <col min="53" max="54" width="10.77734375" style="134" customWidth="1"/>
    <col min="55" max="16384" width="9" style="134"/>
  </cols>
  <sheetData>
    <row r="2" spans="1:52">
      <c r="A2" s="847" t="s">
        <v>27</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K2" s="199"/>
    </row>
    <row r="3" spans="1:52" ht="6.4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K3" s="527"/>
      <c r="AL3" s="527"/>
      <c r="AM3" s="527"/>
      <c r="AN3" s="527"/>
    </row>
    <row r="4" spans="1:52" ht="6.45" customHeight="1">
      <c r="AK4" s="527"/>
      <c r="AL4" s="527"/>
      <c r="AM4" s="527"/>
      <c r="AN4" s="527"/>
    </row>
    <row r="5" spans="1:52" ht="15" customHeight="1">
      <c r="A5" s="134" t="s">
        <v>1326</v>
      </c>
      <c r="AK5" s="527"/>
      <c r="AL5" s="527"/>
      <c r="AM5" s="527"/>
      <c r="AN5" s="527"/>
      <c r="AW5" s="134" t="s">
        <v>1181</v>
      </c>
    </row>
    <row r="6" spans="1:52" ht="15" customHeight="1">
      <c r="B6" s="134" t="s">
        <v>1327</v>
      </c>
      <c r="G6" s="153"/>
      <c r="J6" s="153" t="s">
        <v>1328</v>
      </c>
      <c r="K6" s="153"/>
      <c r="L6" s="548">
        <f>確３面!$M$109</f>
        <v>0</v>
      </c>
      <c r="M6" s="153" t="s">
        <v>269</v>
      </c>
      <c r="N6" s="548">
        <f>確３面!$O$109</f>
        <v>0</v>
      </c>
      <c r="O6" s="153" t="s">
        <v>173</v>
      </c>
      <c r="P6" s="548">
        <f>確３面!$Q$109</f>
        <v>0</v>
      </c>
      <c r="Q6" s="134" t="s">
        <v>271</v>
      </c>
      <c r="R6" s="134" t="s">
        <v>576</v>
      </c>
      <c r="AK6" s="529" t="s">
        <v>1461</v>
      </c>
      <c r="AL6" s="527"/>
      <c r="AM6" s="1175"/>
      <c r="AN6" s="527"/>
      <c r="AW6" s="512">
        <f>IF($L$6="元",1,$L$6)</f>
        <v>0</v>
      </c>
      <c r="AZ6" s="134">
        <f>$AX$24-$AX$23</f>
        <v>0</v>
      </c>
    </row>
    <row r="7" spans="1:52" ht="15" customHeight="1">
      <c r="B7" s="134" t="s">
        <v>1329</v>
      </c>
      <c r="G7" s="153"/>
      <c r="J7" s="153" t="s">
        <v>1328</v>
      </c>
      <c r="K7" s="153"/>
      <c r="L7" s="548">
        <f>確３面!$M$112</f>
        <v>0</v>
      </c>
      <c r="M7" s="153" t="s">
        <v>269</v>
      </c>
      <c r="N7" s="548">
        <f>確３面!$O$112</f>
        <v>0</v>
      </c>
      <c r="O7" s="153" t="s">
        <v>173</v>
      </c>
      <c r="P7" s="548">
        <f>確３面!$Q$112</f>
        <v>0</v>
      </c>
      <c r="Q7" s="134" t="s">
        <v>271</v>
      </c>
      <c r="R7" s="134" t="s">
        <v>577</v>
      </c>
      <c r="AK7" s="550" t="e">
        <f>DATEDIF($AX$11,$AX$12,"m")</f>
        <v>#VALUE!</v>
      </c>
      <c r="AL7" s="134" t="s">
        <v>270</v>
      </c>
      <c r="AM7" s="512" t="e">
        <f>$AX$12-DATE(YEAR($AX$12),MONTH($AX$12),1)+1</f>
        <v>#VALUE!</v>
      </c>
      <c r="AN7" s="134" t="s">
        <v>321</v>
      </c>
      <c r="AW7" s="512">
        <f>IF($L$7="元",1,$L$7)</f>
        <v>0</v>
      </c>
    </row>
    <row r="8" spans="1:52" ht="15" hidden="1" customHeight="1">
      <c r="K8" s="154"/>
      <c r="AK8" s="527"/>
      <c r="AL8" s="527"/>
      <c r="AM8" s="527"/>
      <c r="AN8" s="527"/>
    </row>
    <row r="9" spans="1:52" ht="6.45" customHeigh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K9" s="527"/>
      <c r="AL9" s="527"/>
      <c r="AM9" s="527"/>
      <c r="AN9" s="527"/>
    </row>
    <row r="10" spans="1:52" ht="6.45" customHeight="1">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K10" s="527"/>
      <c r="AL10" s="527"/>
      <c r="AM10" s="527"/>
      <c r="AN10" s="527"/>
    </row>
    <row r="11" spans="1:52" ht="15" customHeight="1">
      <c r="A11" s="134" t="s">
        <v>1330</v>
      </c>
      <c r="AK11" s="527"/>
      <c r="AL11" s="527"/>
      <c r="AM11" s="527"/>
      <c r="AN11" s="527"/>
      <c r="AW11" s="134" t="str">
        <f>IF($J$6="令和",(2018+$AW$6)&amp;"/"&amp;($N$6)&amp;"/"&amp;($P$6),(1988+$AW$6)&amp;"/"&amp;($N$6)&amp;"/"&amp;($P$6))</f>
        <v>2018/0/0</v>
      </c>
      <c r="AX11" s="513" t="str">
        <f>$AW$11</f>
        <v>2018/0/0</v>
      </c>
    </row>
    <row r="12" spans="1:52" ht="15" customHeight="1">
      <c r="B12" s="134" t="s">
        <v>1331</v>
      </c>
      <c r="I12" s="230" t="s">
        <v>17</v>
      </c>
      <c r="J12" s="134" t="s">
        <v>28</v>
      </c>
      <c r="N12" s="230" t="s">
        <v>17</v>
      </c>
      <c r="O12" s="134" t="s">
        <v>29</v>
      </c>
      <c r="W12" s="230" t="s">
        <v>17</v>
      </c>
      <c r="X12" s="134" t="s">
        <v>30</v>
      </c>
      <c r="AK12" s="134" t="s">
        <v>1338</v>
      </c>
      <c r="AL12" s="527"/>
      <c r="AM12" s="527"/>
      <c r="AN12" s="527"/>
      <c r="AW12" s="134" t="str">
        <f>IF($J$7="令和",(2018+$AW$7)&amp;"/"&amp;($N$7)&amp;"/"&amp;($P$7),(1988+$AW$7)&amp;"/"&amp;($N$7)&amp;"/"&amp;($P$7))</f>
        <v>2018/0/0</v>
      </c>
      <c r="AX12" s="513" t="str">
        <f>$AW$12</f>
        <v>2018/0/0</v>
      </c>
      <c r="AY12" s="134" t="e">
        <f>$AX$12-$AX$11</f>
        <v>#VALUE!</v>
      </c>
    </row>
    <row r="13" spans="1:52" ht="15" customHeight="1">
      <c r="I13" s="230" t="s">
        <v>17</v>
      </c>
      <c r="J13" s="134" t="s">
        <v>31</v>
      </c>
      <c r="N13" s="230" t="s">
        <v>17</v>
      </c>
      <c r="O13" s="134" t="s">
        <v>32</v>
      </c>
      <c r="W13" s="230" t="s">
        <v>17</v>
      </c>
      <c r="X13" s="134" t="s">
        <v>33</v>
      </c>
      <c r="AK13" s="527"/>
      <c r="AL13" s="527"/>
      <c r="AM13" s="527"/>
      <c r="AN13" s="527"/>
    </row>
    <row r="14" spans="1:52" ht="15" customHeight="1">
      <c r="B14" s="134" t="s">
        <v>1418</v>
      </c>
      <c r="AK14" s="527"/>
      <c r="AL14" s="527"/>
      <c r="AM14" s="527"/>
      <c r="AN14" s="527"/>
    </row>
    <row r="15" spans="1:52" ht="15" customHeight="1">
      <c r="I15" s="230" t="s">
        <v>17</v>
      </c>
      <c r="J15" s="134" t="s">
        <v>1332</v>
      </c>
      <c r="T15" s="230" t="s">
        <v>17</v>
      </c>
      <c r="U15" s="134" t="s">
        <v>1333</v>
      </c>
      <c r="AK15" s="134" t="s">
        <v>1338</v>
      </c>
      <c r="AL15" s="527"/>
      <c r="AM15" s="527"/>
      <c r="AN15" s="527"/>
    </row>
    <row r="16" spans="1:52" ht="15" customHeight="1">
      <c r="I16" s="230" t="s">
        <v>17</v>
      </c>
      <c r="J16" s="134" t="s">
        <v>1334</v>
      </c>
      <c r="AK16" s="527"/>
      <c r="AL16" s="527"/>
      <c r="AM16" s="527"/>
      <c r="AN16" s="527"/>
    </row>
    <row r="17" spans="1:51" ht="15" customHeight="1">
      <c r="I17" s="230" t="s">
        <v>17</v>
      </c>
      <c r="J17" s="134" t="s">
        <v>1335</v>
      </c>
      <c r="T17" s="230" t="s">
        <v>17</v>
      </c>
      <c r="U17" s="134" t="s">
        <v>1336</v>
      </c>
      <c r="AK17" s="527"/>
      <c r="AL17" s="527"/>
      <c r="AM17" s="527"/>
      <c r="AN17" s="527"/>
    </row>
    <row r="18" spans="1:51" ht="6.45" customHeight="1">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row>
    <row r="19" spans="1:51" ht="6.45"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row>
    <row r="20" spans="1:51" ht="15" customHeight="1">
      <c r="A20" s="134" t="s">
        <v>1337</v>
      </c>
    </row>
    <row r="21" spans="1:51" ht="15" customHeight="1">
      <c r="B21" s="134" t="s">
        <v>34</v>
      </c>
      <c r="G21" s="1036">
        <f>確３面!H6</f>
        <v>0</v>
      </c>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K21" s="529"/>
    </row>
    <row r="22" spans="1:51" ht="15" customHeight="1">
      <c r="G22" s="1036"/>
      <c r="H22" s="1036"/>
      <c r="I22" s="1036"/>
      <c r="J22" s="1036"/>
      <c r="K22" s="1036"/>
      <c r="L22" s="1036"/>
      <c r="M22" s="1036"/>
      <c r="N22" s="1036"/>
      <c r="O22" s="1036"/>
      <c r="P22" s="1036"/>
      <c r="Q22" s="1036"/>
      <c r="R22" s="1036"/>
      <c r="S22" s="1036"/>
      <c r="T22" s="1036"/>
      <c r="U22" s="1036"/>
      <c r="V22" s="1036"/>
      <c r="W22" s="1036"/>
      <c r="X22" s="1036"/>
      <c r="Y22" s="1036"/>
      <c r="Z22" s="1036"/>
      <c r="AA22" s="1036"/>
      <c r="AB22" s="1036"/>
      <c r="AC22" s="1036"/>
      <c r="AD22" s="1036"/>
      <c r="AE22" s="1036"/>
      <c r="AF22" s="1036"/>
      <c r="AG22" s="1036"/>
      <c r="AH22" s="1036"/>
      <c r="AI22" s="1036"/>
    </row>
    <row r="23" spans="1:51" ht="15" customHeight="1">
      <c r="B23" s="134" t="s">
        <v>35</v>
      </c>
      <c r="I23" s="230" t="str">
        <f>確３面!K15</f>
        <v>□</v>
      </c>
      <c r="J23" s="134" t="s">
        <v>36</v>
      </c>
      <c r="V23" s="230" t="str">
        <f>確３面!R15</f>
        <v>□</v>
      </c>
      <c r="W23" s="134" t="s">
        <v>37</v>
      </c>
      <c r="AK23" s="529"/>
    </row>
    <row r="24" spans="1:51" ht="15" customHeight="1">
      <c r="I24" s="230" t="str">
        <f>確３面!Y15</f>
        <v>□</v>
      </c>
      <c r="J24" s="134" t="s">
        <v>38</v>
      </c>
      <c r="V24" s="230" t="str">
        <f>確３面!C16</f>
        <v>□</v>
      </c>
      <c r="W24" s="134" t="s">
        <v>39</v>
      </c>
    </row>
    <row r="25" spans="1:51" ht="15" customHeight="1">
      <c r="I25" s="230" t="str">
        <f>確３面!K16</f>
        <v>■</v>
      </c>
      <c r="J25" s="134" t="s">
        <v>40</v>
      </c>
      <c r="S25" s="152"/>
    </row>
    <row r="26" spans="1:51" ht="6.4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row>
    <row r="27" spans="1:51" ht="6.45"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row>
    <row r="28" spans="1:51" ht="15" customHeight="1">
      <c r="A28" s="134" t="s">
        <v>578</v>
      </c>
      <c r="I28" s="230" t="str">
        <f>確３面!G50</f>
        <v>□</v>
      </c>
      <c r="J28" s="134" t="s">
        <v>579</v>
      </c>
      <c r="N28" s="230" t="str">
        <f>確３面!J50</f>
        <v>□</v>
      </c>
      <c r="O28" s="134" t="s">
        <v>580</v>
      </c>
      <c r="S28" s="230" t="str">
        <f>確３面!M50</f>
        <v>□</v>
      </c>
      <c r="T28" s="134" t="s">
        <v>94</v>
      </c>
      <c r="X28" s="230" t="str">
        <f>確３面!P50</f>
        <v>□</v>
      </c>
      <c r="Y28" s="134" t="s">
        <v>581</v>
      </c>
      <c r="AK28" s="529"/>
    </row>
    <row r="29" spans="1:51" ht="6.4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K29" s="848" t="s">
        <v>831</v>
      </c>
      <c r="AL29" s="848"/>
      <c r="AM29" s="848"/>
      <c r="AN29" s="848"/>
    </row>
    <row r="30" spans="1:51" ht="6.4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K30" s="848"/>
      <c r="AL30" s="848"/>
      <c r="AM30" s="848"/>
      <c r="AN30" s="848"/>
    </row>
    <row r="31" spans="1:51" ht="15" customHeight="1">
      <c r="A31" s="134" t="s">
        <v>582</v>
      </c>
      <c r="I31" s="514" t="str">
        <f>IF(AK31="","","■")</f>
        <v/>
      </c>
      <c r="J31" s="134" t="s">
        <v>583</v>
      </c>
      <c r="S31" s="135" t="s">
        <v>13</v>
      </c>
      <c r="T31" s="847" t="str">
        <f>IF($AK31="","",VLOOKUP($AK31,利用方法!$BI$2:$BK$6,2))</f>
        <v/>
      </c>
      <c r="U31" s="847"/>
      <c r="V31" s="134" t="s">
        <v>19</v>
      </c>
      <c r="W31" s="135" t="s">
        <v>18</v>
      </c>
      <c r="X31" s="1034" t="str">
        <f>IF($AK31="","",VLOOKUP($AK31,利用方法!$BI$2:$BK$6,3))</f>
        <v/>
      </c>
      <c r="Y31" s="1034"/>
      <c r="Z31" s="1034"/>
      <c r="AA31" s="1034"/>
      <c r="AB31" s="1034"/>
      <c r="AC31" s="1034"/>
      <c r="AD31" s="1034"/>
      <c r="AE31" s="1034"/>
      <c r="AF31" s="1034"/>
      <c r="AG31" s="1034"/>
      <c r="AH31" s="1034"/>
      <c r="AI31" s="134" t="s">
        <v>19</v>
      </c>
      <c r="AK31" s="1035"/>
      <c r="AL31" s="1035"/>
      <c r="AM31" s="1035"/>
      <c r="AN31" s="1035"/>
      <c r="AO31" s="1035"/>
      <c r="AP31" s="1035"/>
      <c r="AQ31" s="1035"/>
      <c r="AR31" s="1035"/>
      <c r="AS31" s="1035"/>
      <c r="AT31" s="1035"/>
      <c r="AU31" s="1035"/>
      <c r="AV31" s="1035"/>
      <c r="AW31" s="275"/>
      <c r="AX31" s="389"/>
      <c r="AY31" s="249"/>
    </row>
    <row r="32" spans="1:51" ht="15" customHeight="1">
      <c r="I32" s="514" t="str">
        <f>IF(AK32="","","■")</f>
        <v/>
      </c>
      <c r="J32" s="134" t="s">
        <v>584</v>
      </c>
      <c r="S32" s="135" t="s">
        <v>13</v>
      </c>
      <c r="T32" s="847" t="str">
        <f>IF($AK32="","",VLOOKUP($AK32,利用方法!$BI$11:$BK$47,2))</f>
        <v/>
      </c>
      <c r="U32" s="847"/>
      <c r="V32" s="134" t="s">
        <v>19</v>
      </c>
      <c r="W32" s="135" t="s">
        <v>18</v>
      </c>
      <c r="X32" s="1034" t="str">
        <f>IF($AK32="","",VLOOKUP($AK32,利用方法!$BI$11:$BK$47,3))</f>
        <v/>
      </c>
      <c r="Y32" s="1034"/>
      <c r="Z32" s="1034"/>
      <c r="AA32" s="1034"/>
      <c r="AB32" s="1034"/>
      <c r="AC32" s="1034"/>
      <c r="AD32" s="1034"/>
      <c r="AE32" s="1034"/>
      <c r="AF32" s="1034"/>
      <c r="AG32" s="1034"/>
      <c r="AH32" s="1034"/>
      <c r="AI32" s="134" t="s">
        <v>19</v>
      </c>
      <c r="AK32" s="1035"/>
      <c r="AL32" s="1035"/>
      <c r="AM32" s="1035"/>
      <c r="AN32" s="1035"/>
      <c r="AO32" s="1035"/>
      <c r="AP32" s="1035"/>
      <c r="AQ32" s="1035"/>
      <c r="AR32" s="1035"/>
      <c r="AS32" s="1035"/>
      <c r="AT32" s="1035"/>
      <c r="AU32" s="1035"/>
      <c r="AV32" s="1035"/>
      <c r="AW32" s="275"/>
      <c r="AX32" s="389"/>
      <c r="AY32" s="249"/>
    </row>
    <row r="33" spans="1:51" ht="15" customHeight="1">
      <c r="I33" s="514" t="str">
        <f>IF(AK33="","","■")</f>
        <v/>
      </c>
      <c r="J33" s="134" t="s">
        <v>585</v>
      </c>
      <c r="S33" s="135" t="s">
        <v>13</v>
      </c>
      <c r="T33" s="847" t="str">
        <f>IF($AK33="","",VLOOKUP($AK33,利用方法!$BI$11:$BK$47,2))</f>
        <v/>
      </c>
      <c r="U33" s="847"/>
      <c r="V33" s="134" t="s">
        <v>19</v>
      </c>
      <c r="W33" s="135" t="s">
        <v>18</v>
      </c>
      <c r="X33" s="1034" t="str">
        <f>IF($AK33="","",VLOOKUP($AK33,利用方法!$BI$11:$BK$47,3))</f>
        <v/>
      </c>
      <c r="Y33" s="1034"/>
      <c r="Z33" s="1034"/>
      <c r="AA33" s="1034"/>
      <c r="AB33" s="1034"/>
      <c r="AC33" s="1034"/>
      <c r="AD33" s="1034"/>
      <c r="AE33" s="1034"/>
      <c r="AF33" s="1034"/>
      <c r="AG33" s="1034"/>
      <c r="AH33" s="1034"/>
      <c r="AI33" s="134" t="s">
        <v>19</v>
      </c>
      <c r="AK33" s="1035"/>
      <c r="AL33" s="1035"/>
      <c r="AM33" s="1035"/>
      <c r="AN33" s="1035"/>
      <c r="AO33" s="1035"/>
      <c r="AP33" s="1035"/>
      <c r="AQ33" s="1035"/>
      <c r="AR33" s="1035"/>
      <c r="AS33" s="1035"/>
      <c r="AT33" s="1035"/>
      <c r="AU33" s="1035"/>
      <c r="AV33" s="1035"/>
      <c r="AW33" s="275"/>
      <c r="AX33" s="389"/>
      <c r="AY33" s="249"/>
    </row>
    <row r="34" spans="1:51" ht="6.4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T34" s="515"/>
      <c r="AU34" s="516"/>
      <c r="AV34" s="249"/>
      <c r="AW34" s="275"/>
      <c r="AX34" s="389"/>
      <c r="AY34" s="249"/>
    </row>
    <row r="35" spans="1:51" ht="6.45" customHeight="1">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T35" s="515"/>
      <c r="AU35" s="516"/>
      <c r="AV35" s="249"/>
      <c r="AW35" s="275"/>
      <c r="AX35" s="389"/>
      <c r="AY35" s="249"/>
    </row>
    <row r="36" spans="1:51" ht="15" customHeight="1">
      <c r="A36" s="134" t="s">
        <v>586</v>
      </c>
      <c r="AT36" s="517"/>
      <c r="AU36" s="517"/>
      <c r="AV36" s="517"/>
      <c r="AW36" s="283"/>
      <c r="AX36" s="390"/>
      <c r="AY36" s="283"/>
    </row>
    <row r="37" spans="1:51" ht="15" customHeight="1">
      <c r="B37" s="134" t="s">
        <v>95</v>
      </c>
      <c r="J37" s="135" t="s">
        <v>18</v>
      </c>
      <c r="K37" s="847">
        <v>1</v>
      </c>
      <c r="L37" s="847"/>
      <c r="M37" s="134" t="s">
        <v>19</v>
      </c>
      <c r="S37" s="135" t="s">
        <v>18</v>
      </c>
      <c r="T37" s="847"/>
      <c r="U37" s="847"/>
      <c r="V37" s="134" t="s">
        <v>19</v>
      </c>
      <c r="AB37" s="135" t="s">
        <v>18</v>
      </c>
      <c r="AC37" s="847"/>
      <c r="AD37" s="847"/>
      <c r="AE37" s="134" t="s">
        <v>19</v>
      </c>
      <c r="AT37" s="517"/>
      <c r="AU37" s="517"/>
      <c r="AV37" s="517"/>
      <c r="AW37" s="283"/>
      <c r="AX37" s="390"/>
      <c r="AY37" s="283"/>
    </row>
    <row r="38" spans="1:51" ht="15" customHeight="1">
      <c r="B38" s="134" t="s">
        <v>587</v>
      </c>
      <c r="I38" s="230" t="s">
        <v>17</v>
      </c>
      <c r="J38" s="134" t="s">
        <v>41</v>
      </c>
      <c r="R38" s="230" t="s">
        <v>17</v>
      </c>
      <c r="S38" s="134" t="s">
        <v>41</v>
      </c>
      <c r="AA38" s="230" t="s">
        <v>17</v>
      </c>
      <c r="AB38" s="134" t="s">
        <v>41</v>
      </c>
      <c r="AT38" s="515"/>
      <c r="AU38" s="516"/>
      <c r="AV38" s="249"/>
      <c r="AW38" s="275"/>
      <c r="AX38" s="389"/>
      <c r="AY38" s="249"/>
    </row>
    <row r="39" spans="1:51" ht="15" customHeight="1">
      <c r="I39" s="230" t="s">
        <v>17</v>
      </c>
      <c r="J39" s="134" t="s">
        <v>42</v>
      </c>
      <c r="R39" s="230" t="s">
        <v>17</v>
      </c>
      <c r="S39" s="134" t="s">
        <v>42</v>
      </c>
      <c r="AA39" s="230" t="s">
        <v>17</v>
      </c>
      <c r="AB39" s="134" t="s">
        <v>42</v>
      </c>
      <c r="AK39" s="134" t="s">
        <v>1338</v>
      </c>
      <c r="AT39" s="515"/>
      <c r="AU39" s="516"/>
      <c r="AV39" s="249"/>
      <c r="AW39" s="275"/>
      <c r="AX39" s="389"/>
      <c r="AY39" s="249"/>
    </row>
    <row r="40" spans="1:51" ht="15" customHeight="1">
      <c r="I40" s="230" t="s">
        <v>17</v>
      </c>
      <c r="J40" s="134" t="s">
        <v>588</v>
      </c>
      <c r="R40" s="230" t="s">
        <v>17</v>
      </c>
      <c r="S40" s="134" t="s">
        <v>588</v>
      </c>
      <c r="AA40" s="230" t="s">
        <v>17</v>
      </c>
      <c r="AB40" s="134" t="s">
        <v>588</v>
      </c>
      <c r="AT40" s="515"/>
      <c r="AU40" s="516"/>
      <c r="AV40" s="249"/>
      <c r="AW40" s="275"/>
      <c r="AX40" s="389"/>
      <c r="AY40" s="249"/>
    </row>
    <row r="41" spans="1:51" ht="15" customHeight="1">
      <c r="I41" s="230" t="s">
        <v>17</v>
      </c>
      <c r="J41" s="134" t="s">
        <v>589</v>
      </c>
      <c r="R41" s="230" t="s">
        <v>17</v>
      </c>
      <c r="S41" s="134" t="s">
        <v>589</v>
      </c>
      <c r="AA41" s="230" t="s">
        <v>17</v>
      </c>
      <c r="AB41" s="134" t="s">
        <v>589</v>
      </c>
      <c r="AT41" s="515"/>
      <c r="AU41" s="516"/>
      <c r="AV41" s="249"/>
      <c r="AW41" s="275"/>
      <c r="AX41" s="389"/>
      <c r="AY41" s="249"/>
    </row>
    <row r="42" spans="1:51" ht="15" customHeight="1">
      <c r="I42" s="230" t="s">
        <v>17</v>
      </c>
      <c r="J42" s="134" t="s">
        <v>590</v>
      </c>
      <c r="R42" s="230" t="s">
        <v>17</v>
      </c>
      <c r="S42" s="134" t="s">
        <v>590</v>
      </c>
      <c r="AA42" s="230" t="s">
        <v>17</v>
      </c>
      <c r="AB42" s="134" t="s">
        <v>590</v>
      </c>
      <c r="AT42" s="515"/>
      <c r="AU42" s="516"/>
      <c r="AV42" s="249"/>
      <c r="AW42" s="275"/>
      <c r="AX42" s="389"/>
      <c r="AY42" s="249"/>
    </row>
    <row r="43" spans="1:51" ht="15" customHeight="1">
      <c r="I43" s="230" t="s">
        <v>17</v>
      </c>
      <c r="J43" s="134" t="s">
        <v>591</v>
      </c>
      <c r="R43" s="230" t="s">
        <v>17</v>
      </c>
      <c r="S43" s="134" t="s">
        <v>591</v>
      </c>
      <c r="AA43" s="230" t="s">
        <v>17</v>
      </c>
      <c r="AB43" s="134" t="s">
        <v>591</v>
      </c>
      <c r="AT43" s="515"/>
      <c r="AU43" s="516"/>
      <c r="AV43" s="249"/>
      <c r="AW43" s="275"/>
      <c r="AX43" s="389"/>
      <c r="AY43" s="249"/>
    </row>
    <row r="44" spans="1:51" ht="15" customHeight="1">
      <c r="I44" s="230" t="s">
        <v>17</v>
      </c>
      <c r="J44" s="134" t="s">
        <v>592</v>
      </c>
      <c r="R44" s="230" t="s">
        <v>17</v>
      </c>
      <c r="S44" s="134" t="s">
        <v>592</v>
      </c>
      <c r="AA44" s="230" t="s">
        <v>17</v>
      </c>
      <c r="AB44" s="134" t="s">
        <v>592</v>
      </c>
      <c r="AT44" s="515"/>
      <c r="AU44" s="516"/>
      <c r="AV44" s="249"/>
      <c r="AW44" s="275"/>
      <c r="AX44" s="389"/>
      <c r="AY44" s="249"/>
    </row>
    <row r="45" spans="1:51" ht="15" customHeight="1">
      <c r="I45" s="230" t="s">
        <v>17</v>
      </c>
      <c r="J45" s="134" t="s">
        <v>1339</v>
      </c>
      <c r="R45" s="230" t="s">
        <v>17</v>
      </c>
      <c r="S45" s="134" t="s">
        <v>1339</v>
      </c>
      <c r="AA45" s="230" t="s">
        <v>17</v>
      </c>
      <c r="AB45" s="134" t="s">
        <v>1339</v>
      </c>
      <c r="AT45" s="515"/>
      <c r="AU45" s="516"/>
      <c r="AV45" s="249"/>
      <c r="AW45" s="275"/>
      <c r="AX45" s="389"/>
      <c r="AY45" s="249"/>
    </row>
    <row r="46" spans="1:51" ht="15" customHeight="1">
      <c r="B46" s="134" t="s">
        <v>1024</v>
      </c>
      <c r="I46" s="230" t="s">
        <v>17</v>
      </c>
      <c r="J46" s="134" t="s">
        <v>593</v>
      </c>
      <c r="R46" s="230" t="s">
        <v>17</v>
      </c>
      <c r="S46" s="134" t="s">
        <v>593</v>
      </c>
      <c r="AA46" s="230" t="s">
        <v>17</v>
      </c>
      <c r="AB46" s="134" t="s">
        <v>593</v>
      </c>
      <c r="AK46" s="134" t="s">
        <v>1338</v>
      </c>
      <c r="AT46" s="515"/>
      <c r="AU46" s="516"/>
      <c r="AV46" s="249"/>
      <c r="AW46" s="275"/>
      <c r="AX46" s="389"/>
      <c r="AY46" s="249"/>
    </row>
    <row r="47" spans="1:51" ht="15" customHeight="1">
      <c r="I47" s="230" t="s">
        <v>17</v>
      </c>
      <c r="J47" s="134" t="s">
        <v>594</v>
      </c>
      <c r="R47" s="230" t="s">
        <v>17</v>
      </c>
      <c r="S47" s="134" t="s">
        <v>594</v>
      </c>
      <c r="AA47" s="230" t="s">
        <v>17</v>
      </c>
      <c r="AB47" s="134" t="s">
        <v>594</v>
      </c>
      <c r="AT47" s="515"/>
      <c r="AU47" s="516"/>
      <c r="AV47" s="249"/>
      <c r="AW47" s="275"/>
      <c r="AX47" s="389"/>
      <c r="AY47" s="249"/>
    </row>
    <row r="48" spans="1:51" ht="15" customHeight="1">
      <c r="I48" s="230" t="s">
        <v>17</v>
      </c>
      <c r="J48" s="134" t="s">
        <v>595</v>
      </c>
      <c r="R48" s="230" t="s">
        <v>17</v>
      </c>
      <c r="S48" s="134" t="s">
        <v>595</v>
      </c>
      <c r="AA48" s="230" t="s">
        <v>17</v>
      </c>
      <c r="AB48" s="134" t="s">
        <v>595</v>
      </c>
      <c r="AT48" s="515"/>
      <c r="AU48" s="516"/>
      <c r="AV48" s="249"/>
      <c r="AW48" s="275"/>
      <c r="AX48" s="389"/>
      <c r="AY48" s="249"/>
    </row>
    <row r="49" spans="1:51" ht="15" customHeight="1">
      <c r="I49" s="230" t="s">
        <v>17</v>
      </c>
      <c r="J49" s="134" t="s">
        <v>596</v>
      </c>
      <c r="R49" s="230" t="s">
        <v>17</v>
      </c>
      <c r="S49" s="134" t="s">
        <v>596</v>
      </c>
      <c r="AA49" s="230" t="s">
        <v>17</v>
      </c>
      <c r="AB49" s="134" t="s">
        <v>596</v>
      </c>
      <c r="AT49" s="515"/>
      <c r="AU49" s="516"/>
      <c r="AV49" s="249"/>
      <c r="AW49" s="275"/>
      <c r="AX49" s="389"/>
      <c r="AY49" s="249"/>
    </row>
    <row r="50" spans="1:51" ht="15" customHeight="1">
      <c r="I50" s="230" t="s">
        <v>17</v>
      </c>
      <c r="J50" s="134" t="s">
        <v>597</v>
      </c>
      <c r="R50" s="230" t="s">
        <v>17</v>
      </c>
      <c r="S50" s="134" t="s">
        <v>597</v>
      </c>
      <c r="AA50" s="230" t="s">
        <v>17</v>
      </c>
      <c r="AB50" s="134" t="s">
        <v>597</v>
      </c>
      <c r="AT50" s="515"/>
      <c r="AU50" s="516"/>
      <c r="AV50" s="249"/>
      <c r="AW50" s="275"/>
      <c r="AX50" s="389"/>
      <c r="AY50" s="249"/>
    </row>
    <row r="51" spans="1:51" ht="15" customHeight="1">
      <c r="I51" s="230" t="s">
        <v>17</v>
      </c>
      <c r="J51" s="134" t="s">
        <v>598</v>
      </c>
      <c r="R51" s="230" t="s">
        <v>17</v>
      </c>
      <c r="S51" s="134" t="s">
        <v>598</v>
      </c>
      <c r="AA51" s="230" t="s">
        <v>17</v>
      </c>
      <c r="AB51" s="134" t="s">
        <v>598</v>
      </c>
      <c r="AT51" s="515"/>
      <c r="AU51" s="516"/>
      <c r="AV51" s="249"/>
      <c r="AW51" s="275"/>
      <c r="AX51" s="389"/>
      <c r="AY51" s="249"/>
    </row>
    <row r="52" spans="1:51" ht="15" customHeight="1">
      <c r="B52" s="134" t="s">
        <v>1340</v>
      </c>
      <c r="I52" s="230"/>
      <c r="J52" s="134" t="s">
        <v>18</v>
      </c>
      <c r="K52" s="1176" t="e">
        <f>IF($AK$7=0,1,IF($AM$7&gt;=15,$AK$7+1,$AK$7))</f>
        <v>#VALUE!</v>
      </c>
      <c r="L52" s="1176"/>
      <c r="M52" s="1176"/>
      <c r="N52" s="1176"/>
      <c r="O52" s="134" t="s">
        <v>1341</v>
      </c>
      <c r="Q52" s="134" t="s">
        <v>19</v>
      </c>
      <c r="R52" s="230"/>
      <c r="S52" s="134" t="s">
        <v>18</v>
      </c>
      <c r="T52" s="1030"/>
      <c r="U52" s="1030"/>
      <c r="V52" s="1030"/>
      <c r="W52" s="1030"/>
      <c r="X52" s="134" t="s">
        <v>1341</v>
      </c>
      <c r="Z52" s="134" t="s">
        <v>19</v>
      </c>
      <c r="AA52" s="230"/>
      <c r="AB52" s="134" t="s">
        <v>18</v>
      </c>
      <c r="AC52" s="880"/>
      <c r="AD52" s="880"/>
      <c r="AE52" s="880"/>
      <c r="AF52" s="880"/>
      <c r="AG52" s="134" t="s">
        <v>1341</v>
      </c>
      <c r="AI52" s="134" t="s">
        <v>19</v>
      </c>
      <c r="AK52" s="134" t="s">
        <v>1358</v>
      </c>
      <c r="AT52" s="515"/>
      <c r="AU52" s="516"/>
      <c r="AV52" s="249"/>
      <c r="AW52" s="275"/>
      <c r="AX52" s="389"/>
      <c r="AY52" s="249"/>
    </row>
    <row r="53" spans="1:51" ht="15" customHeight="1">
      <c r="B53" s="134" t="s">
        <v>1445</v>
      </c>
      <c r="AT53" s="515"/>
      <c r="AU53" s="516"/>
      <c r="AV53" s="249"/>
      <c r="AW53" s="275"/>
      <c r="AX53" s="389"/>
      <c r="AY53" s="249"/>
    </row>
    <row r="54" spans="1:51" ht="15" customHeight="1">
      <c r="G54" s="134" t="s">
        <v>1450</v>
      </c>
      <c r="J54" s="134" t="s">
        <v>18</v>
      </c>
      <c r="K54" s="858">
        <f>IF(確４面!$K$87="","",確４面!$K$87)</f>
        <v>0</v>
      </c>
      <c r="L54" s="858"/>
      <c r="M54" s="858"/>
      <c r="N54" s="858"/>
      <c r="O54" s="134" t="s">
        <v>96</v>
      </c>
      <c r="Q54" s="134" t="s">
        <v>19</v>
      </c>
      <c r="S54" s="134" t="s">
        <v>18</v>
      </c>
      <c r="T54" s="1032"/>
      <c r="U54" s="1032"/>
      <c r="V54" s="1032"/>
      <c r="W54" s="1032"/>
      <c r="X54" s="134" t="s">
        <v>96</v>
      </c>
      <c r="Z54" s="134" t="s">
        <v>19</v>
      </c>
      <c r="AB54" s="134" t="s">
        <v>18</v>
      </c>
      <c r="AC54" s="1032"/>
      <c r="AD54" s="1032"/>
      <c r="AE54" s="1032"/>
      <c r="AF54" s="1032"/>
      <c r="AG54" s="134" t="s">
        <v>96</v>
      </c>
      <c r="AI54" s="134" t="s">
        <v>19</v>
      </c>
      <c r="AK54" s="529"/>
      <c r="AT54" s="515"/>
      <c r="AU54" s="516"/>
      <c r="AV54" s="249"/>
      <c r="AW54" s="275"/>
      <c r="AX54" s="389"/>
      <c r="AY54" s="249"/>
    </row>
    <row r="55" spans="1:51" ht="15" customHeight="1">
      <c r="B55" s="134" t="s">
        <v>1342</v>
      </c>
      <c r="J55" s="134" t="s">
        <v>18</v>
      </c>
      <c r="K55" s="1030"/>
      <c r="L55" s="1030"/>
      <c r="M55" s="1030"/>
      <c r="N55" s="1030"/>
      <c r="O55" s="134" t="s">
        <v>43</v>
      </c>
      <c r="Q55" s="134" t="s">
        <v>19</v>
      </c>
      <c r="S55" s="134" t="s">
        <v>18</v>
      </c>
      <c r="T55" s="1030"/>
      <c r="U55" s="1030"/>
      <c r="V55" s="1030"/>
      <c r="W55" s="1030"/>
      <c r="X55" s="134" t="s">
        <v>43</v>
      </c>
      <c r="Z55" s="134" t="s">
        <v>19</v>
      </c>
      <c r="AB55" s="134" t="s">
        <v>18</v>
      </c>
      <c r="AC55" s="1030"/>
      <c r="AD55" s="1030"/>
      <c r="AE55" s="1030"/>
      <c r="AF55" s="1030"/>
      <c r="AG55" s="134" t="s">
        <v>43</v>
      </c>
      <c r="AI55" s="134" t="s">
        <v>19</v>
      </c>
      <c r="AK55" s="134" t="s">
        <v>461</v>
      </c>
      <c r="AT55" s="515"/>
      <c r="AU55" s="516"/>
      <c r="AV55" s="249"/>
      <c r="AW55" s="275"/>
      <c r="AX55" s="389"/>
      <c r="AY55" s="249"/>
    </row>
    <row r="56" spans="1:51" ht="15" customHeight="1">
      <c r="B56" s="134" t="s">
        <v>1446</v>
      </c>
      <c r="K56" s="154"/>
      <c r="L56" s="154"/>
      <c r="M56" s="154"/>
      <c r="N56" s="154"/>
      <c r="O56" s="154"/>
      <c r="P56" s="154"/>
      <c r="T56" s="154"/>
      <c r="U56" s="154"/>
      <c r="V56" s="154"/>
      <c r="W56" s="154"/>
      <c r="X56" s="154"/>
      <c r="Y56" s="154"/>
      <c r="AC56" s="154"/>
      <c r="AD56" s="154"/>
      <c r="AE56" s="154"/>
      <c r="AF56" s="154"/>
      <c r="AG56" s="154"/>
      <c r="AH56" s="154"/>
      <c r="AK56" s="134" t="s">
        <v>907</v>
      </c>
      <c r="AT56" s="515"/>
      <c r="AU56" s="516"/>
      <c r="AV56" s="249"/>
      <c r="AW56" s="275"/>
      <c r="AX56" s="389"/>
      <c r="AY56" s="249"/>
    </row>
    <row r="57" spans="1:51" ht="15" customHeight="1">
      <c r="C57" s="134" t="s">
        <v>1447</v>
      </c>
      <c r="J57" s="134" t="s">
        <v>18</v>
      </c>
      <c r="K57" s="1031" t="str">
        <f>IF(確４面!$M$48="","",確４面!$M$48)</f>
        <v/>
      </c>
      <c r="L57" s="1031"/>
      <c r="M57" s="1031"/>
      <c r="N57" s="1031"/>
      <c r="O57" s="1031"/>
      <c r="P57" s="1031"/>
      <c r="Q57" s="134" t="s">
        <v>19</v>
      </c>
      <c r="S57" s="134" t="s">
        <v>18</v>
      </c>
      <c r="T57" s="878"/>
      <c r="U57" s="878"/>
      <c r="V57" s="878"/>
      <c r="W57" s="878"/>
      <c r="X57" s="878"/>
      <c r="Y57" s="878"/>
      <c r="Z57" s="134" t="s">
        <v>19</v>
      </c>
      <c r="AB57" s="134" t="s">
        <v>18</v>
      </c>
      <c r="AC57" s="878"/>
      <c r="AD57" s="878"/>
      <c r="AE57" s="878"/>
      <c r="AF57" s="878"/>
      <c r="AG57" s="878"/>
      <c r="AH57" s="878"/>
      <c r="AI57" s="134" t="s">
        <v>19</v>
      </c>
      <c r="AK57" s="529"/>
      <c r="AT57" s="515"/>
      <c r="AU57" s="516"/>
      <c r="AV57" s="249"/>
      <c r="AW57" s="275"/>
      <c r="AX57" s="389"/>
      <c r="AY57" s="249"/>
    </row>
    <row r="58" spans="1:51" ht="15" customHeight="1">
      <c r="B58" s="134" t="s">
        <v>1448</v>
      </c>
      <c r="K58" s="538"/>
      <c r="L58" s="538"/>
      <c r="M58" s="538"/>
      <c r="N58" s="538"/>
      <c r="O58" s="538"/>
      <c r="P58" s="538"/>
      <c r="T58" s="538"/>
      <c r="U58" s="538"/>
      <c r="V58" s="538"/>
      <c r="W58" s="538"/>
      <c r="X58" s="538"/>
      <c r="Y58" s="538"/>
      <c r="AC58" s="538"/>
      <c r="AD58" s="538"/>
      <c r="AE58" s="538"/>
      <c r="AF58" s="538"/>
      <c r="AG58" s="538"/>
      <c r="AH58" s="538"/>
      <c r="AT58" s="515"/>
      <c r="AU58" s="516"/>
      <c r="AV58" s="249"/>
      <c r="AW58" s="275"/>
      <c r="AX58" s="389"/>
      <c r="AY58" s="249"/>
    </row>
    <row r="59" spans="1:51" ht="15" customHeight="1">
      <c r="C59" s="134" t="s">
        <v>1449</v>
      </c>
      <c r="J59" s="134" t="s">
        <v>18</v>
      </c>
      <c r="K59" s="1031" t="str">
        <f>IF(確４面!$M$49="","",確４面!$M$49)</f>
        <v/>
      </c>
      <c r="L59" s="1031"/>
      <c r="M59" s="1031"/>
      <c r="N59" s="1031"/>
      <c r="O59" s="1031"/>
      <c r="P59" s="1031"/>
      <c r="Q59" s="134" t="s">
        <v>19</v>
      </c>
      <c r="S59" s="134" t="s">
        <v>18</v>
      </c>
      <c r="T59" s="1033"/>
      <c r="U59" s="1033"/>
      <c r="V59" s="1033"/>
      <c r="W59" s="1033"/>
      <c r="X59" s="1033"/>
      <c r="Y59" s="1033"/>
      <c r="Z59" s="134" t="s">
        <v>19</v>
      </c>
      <c r="AB59" s="134" t="s">
        <v>18</v>
      </c>
      <c r="AC59" s="1033"/>
      <c r="AD59" s="1033"/>
      <c r="AE59" s="1033"/>
      <c r="AF59" s="1033"/>
      <c r="AG59" s="1033"/>
      <c r="AH59" s="1033"/>
      <c r="AI59" s="134" t="s">
        <v>19</v>
      </c>
      <c r="AT59" s="515"/>
      <c r="AU59" s="516"/>
      <c r="AV59" s="249"/>
      <c r="AW59" s="275"/>
      <c r="AX59" s="389"/>
      <c r="AY59" s="249"/>
    </row>
    <row r="60" spans="1:51" ht="6.4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T60" s="515"/>
      <c r="AU60" s="516"/>
      <c r="AV60" s="249"/>
      <c r="AW60" s="275"/>
      <c r="AX60" s="389"/>
      <c r="AY60" s="249"/>
    </row>
    <row r="61" spans="1:51" ht="6.45"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T61" s="515"/>
      <c r="AU61" s="516"/>
      <c r="AV61" s="249"/>
      <c r="AW61" s="275"/>
      <c r="AX61" s="389"/>
      <c r="AY61" s="249"/>
    </row>
    <row r="62" spans="1:51" ht="15" customHeight="1">
      <c r="B62" s="134" t="s">
        <v>600</v>
      </c>
      <c r="Q62" s="858" t="str">
        <f>IF(確３面!$G$50="■",確３面!$K$40,"")</f>
        <v/>
      </c>
      <c r="R62" s="858"/>
      <c r="S62" s="858"/>
      <c r="T62" s="858"/>
      <c r="U62" s="858"/>
      <c r="V62" s="134" t="s">
        <v>96</v>
      </c>
      <c r="AT62" s="515"/>
      <c r="AU62" s="516"/>
      <c r="AV62" s="249"/>
      <c r="AW62" s="275"/>
      <c r="AX62" s="389"/>
      <c r="AY62" s="249"/>
    </row>
    <row r="63" spans="1:51" ht="6.4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T63" s="515"/>
      <c r="AU63" s="516"/>
      <c r="AV63" s="249"/>
      <c r="AW63" s="275"/>
      <c r="AX63" s="389"/>
      <c r="AY63" s="249"/>
    </row>
    <row r="64" spans="1:51" ht="6.45" customHeight="1" thickBot="1">
      <c r="AT64" s="515"/>
      <c r="AU64" s="516"/>
      <c r="AV64" s="249"/>
      <c r="AW64" s="275"/>
      <c r="AX64" s="389"/>
      <c r="AY64" s="249"/>
    </row>
    <row r="65" spans="36:51" ht="13.8" thickTop="1">
      <c r="AJ65" s="364"/>
      <c r="AT65" s="515"/>
      <c r="AU65" s="516"/>
      <c r="AV65" s="249"/>
      <c r="AW65" s="275"/>
      <c r="AX65" s="389"/>
      <c r="AY65" s="249"/>
    </row>
    <row r="66" spans="36:51">
      <c r="AJ66" s="365"/>
      <c r="AT66" s="515"/>
      <c r="AU66" s="516"/>
      <c r="AV66" s="249"/>
      <c r="AW66" s="275"/>
      <c r="AX66" s="389"/>
      <c r="AY66" s="249"/>
    </row>
    <row r="67" spans="36:51">
      <c r="AJ67" s="365"/>
      <c r="AT67" s="515"/>
      <c r="AU67" s="516"/>
      <c r="AV67" s="249"/>
      <c r="AW67" s="275"/>
      <c r="AX67" s="389"/>
      <c r="AY67" s="249"/>
    </row>
    <row r="68" spans="36:51">
      <c r="AT68" s="515"/>
      <c r="AU68" s="516"/>
      <c r="AV68" s="249"/>
      <c r="AW68" s="275"/>
      <c r="AX68" s="389"/>
      <c r="AY68" s="249"/>
    </row>
    <row r="69" spans="36:51">
      <c r="AT69" s="515"/>
      <c r="AU69" s="516"/>
      <c r="AV69" s="249"/>
      <c r="AW69" s="275"/>
      <c r="AX69" s="389"/>
      <c r="AY69" s="249"/>
    </row>
    <row r="70" spans="36:51">
      <c r="AT70" s="515"/>
      <c r="AU70" s="516"/>
      <c r="AV70" s="249"/>
      <c r="AW70" s="275"/>
      <c r="AX70" s="389"/>
      <c r="AY70" s="249"/>
    </row>
    <row r="71" spans="36:51">
      <c r="AT71" s="515"/>
      <c r="AU71" s="516"/>
      <c r="AV71" s="249"/>
      <c r="AW71" s="275"/>
      <c r="AX71" s="389"/>
      <c r="AY71" s="249"/>
    </row>
    <row r="72" spans="36:51">
      <c r="AT72" s="515"/>
      <c r="AU72" s="516"/>
      <c r="AV72" s="249"/>
      <c r="AW72" s="275"/>
      <c r="AX72" s="389"/>
      <c r="AY72" s="249"/>
    </row>
    <row r="73" spans="36:51">
      <c r="AT73" s="515"/>
      <c r="AU73" s="516"/>
      <c r="AV73" s="249"/>
      <c r="AW73" s="275"/>
      <c r="AX73" s="389"/>
      <c r="AY73" s="249"/>
    </row>
    <row r="74" spans="36:51">
      <c r="AT74" s="515"/>
      <c r="AU74" s="516"/>
      <c r="AV74" s="249"/>
      <c r="AW74" s="275"/>
      <c r="AX74" s="389"/>
      <c r="AY74" s="249"/>
    </row>
    <row r="75" spans="36:51">
      <c r="AT75" s="515"/>
      <c r="AU75" s="516"/>
      <c r="AV75" s="249"/>
      <c r="AW75" s="275"/>
      <c r="AX75" s="389"/>
      <c r="AY75" s="249"/>
    </row>
    <row r="76" spans="36:51">
      <c r="AT76" s="515"/>
      <c r="AU76" s="516"/>
      <c r="AV76" s="249"/>
      <c r="AW76" s="275"/>
      <c r="AX76" s="389"/>
      <c r="AY76" s="249"/>
    </row>
    <row r="77" spans="36:51">
      <c r="AT77" s="275"/>
      <c r="AU77" s="518"/>
      <c r="AV77" s="249"/>
      <c r="AW77" s="275"/>
      <c r="AX77" s="389"/>
      <c r="AY77" s="249"/>
    </row>
  </sheetData>
  <sheetProtection algorithmName="SHA-512" hashValue="vrlhOQK6i9zweI20N9aDsePB4XsnTUZxisPdBWeQKxzNSSFxbTDMFBihB6/09hA47wjEQiJyg9JHQtLRczNpYg==" saltValue="PcjGNDRN00FKJHYSFah1AQ==" spinCount="100000" sheet="1" objects="1" scenarios="1"/>
  <protectedRanges>
    <protectedRange sqref="L6:L7 N6:N7 P6:P7 I12:I13 N12:N13 W12:W13 I15:I17 T15 T17 S6:S7" name="範囲1"/>
    <protectedRange sqref="G21 I23:I25 V23:V24 I28 N28 S28 X28" name="範囲2"/>
    <protectedRange sqref="AK31:AN33" name="範囲3"/>
    <protectedRange sqref="K37 T37 AC37 I38:I51 R38:R51 AA38:AA51" name="範囲4"/>
    <protectedRange sqref="K52 T52 AC52 K54:N55 T54:W55 AC54:AF55 K57 T57 AC57 K59 T59 AC59" name="範囲5"/>
  </protectedRanges>
  <mergeCells count="31">
    <mergeCell ref="AK32:AV32"/>
    <mergeCell ref="AK33:AV33"/>
    <mergeCell ref="A2:AI2"/>
    <mergeCell ref="G21:AI22"/>
    <mergeCell ref="AK29:AN30"/>
    <mergeCell ref="T31:U31"/>
    <mergeCell ref="X31:AH31"/>
    <mergeCell ref="AK31:AV31"/>
    <mergeCell ref="T32:U32"/>
    <mergeCell ref="X32:AH32"/>
    <mergeCell ref="K52:N52"/>
    <mergeCell ref="T52:W52"/>
    <mergeCell ref="AC52:AF52"/>
    <mergeCell ref="T33:U33"/>
    <mergeCell ref="X33:AH33"/>
    <mergeCell ref="K37:L37"/>
    <mergeCell ref="T37:U37"/>
    <mergeCell ref="AC37:AD37"/>
    <mergeCell ref="K54:N54"/>
    <mergeCell ref="T54:W54"/>
    <mergeCell ref="AC54:AF54"/>
    <mergeCell ref="K59:P59"/>
    <mergeCell ref="T59:Y59"/>
    <mergeCell ref="AC59:AH59"/>
    <mergeCell ref="Q62:U62"/>
    <mergeCell ref="K55:N55"/>
    <mergeCell ref="T55:W55"/>
    <mergeCell ref="AC55:AF55"/>
    <mergeCell ref="K57:P57"/>
    <mergeCell ref="T57:Y57"/>
    <mergeCell ref="AC57:AH57"/>
  </mergeCells>
  <phoneticPr fontId="2"/>
  <conditionalFormatting sqref="K55:N55">
    <cfRule type="containsBlanks" dxfId="12" priority="3" stopIfTrue="1">
      <formula>LEN(TRIM(K55))=0</formula>
    </cfRule>
  </conditionalFormatting>
  <conditionalFormatting sqref="K52:N52">
    <cfRule type="containsBlanks" dxfId="11" priority="4">
      <formula>LEN(TRIM(K52))=0</formula>
    </cfRule>
  </conditionalFormatting>
  <dataValidations count="3">
    <dataValidation type="list" allowBlank="1" showInputMessage="1" showErrorMessage="1" sqref="I15:I17 T15 T17 N12:N13 I12:I13 I38:I51 AA38:AA51 R38:R51 W12:W13" xr:uid="{E93872E3-E8EC-4C15-BC85-892955AB8074}">
      <formula1>"□,■"</formula1>
    </dataValidation>
    <dataValidation imeMode="hiragana" allowBlank="1" showInputMessage="1" showErrorMessage="1" sqref="X31:X33" xr:uid="{4606C040-735C-4D91-ABF0-A2358C20DD3E}"/>
    <dataValidation imeMode="off" allowBlank="1" showInputMessage="1" showErrorMessage="1" sqref="T37:U37 AC37:AD37 AF37 K37:N37 K8 W37 T31:T33" xr:uid="{A04F319F-82A3-48FB-A7A9-B974B6296C5D}"/>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Ｐ明朝,標準"&amp;9(R040401）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595A22-8A56-40E1-BCEF-3A18823E9C87}">
          <x14:formula1>
            <xm:f>利用方法!$BI$2:$BI$6</xm:f>
          </x14:formula1>
          <xm:sqref>AK31:AV31</xm:sqref>
        </x14:dataValidation>
        <x14:dataValidation type="list" allowBlank="1" showInputMessage="1" showErrorMessage="1" xr:uid="{03F77C74-A919-4539-83E7-B3C7F2CA017F}">
          <x14:formula1>
            <xm:f>利用方法!$BI$11:$BI$47</xm:f>
          </x14:formula1>
          <xm:sqref>AK32:AV33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1099-EAD8-433B-A85B-0175B9907426}">
  <dimension ref="A1:AN34"/>
  <sheetViews>
    <sheetView view="pageBreakPreview" zoomScaleNormal="100" zoomScaleSheetLayoutView="100" workbookViewId="0"/>
  </sheetViews>
  <sheetFormatPr defaultColWidth="9" defaultRowHeight="13.2"/>
  <cols>
    <col min="1" max="99" width="2.6640625" style="27" customWidth="1"/>
    <col min="100" max="16384" width="9" style="27"/>
  </cols>
  <sheetData>
    <row r="1" spans="1:40" ht="15" customHeight="1"/>
    <row r="2" spans="1:40" ht="15" customHeight="1">
      <c r="A2" s="855" t="s">
        <v>44</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row>
    <row r="3" spans="1:40" ht="6.4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row>
    <row r="4" spans="1:40" ht="6.45" customHeight="1"/>
    <row r="5" spans="1:40" ht="15" customHeight="1">
      <c r="A5" s="27" t="s">
        <v>192</v>
      </c>
    </row>
    <row r="6" spans="1:40" ht="15" customHeight="1">
      <c r="B6" s="27" t="s">
        <v>95</v>
      </c>
      <c r="I6" s="855">
        <v>1</v>
      </c>
      <c r="J6" s="855"/>
    </row>
    <row r="7" spans="1:40" ht="6.45" customHeight="1"/>
    <row r="8" spans="1:40" ht="15" customHeight="1">
      <c r="B8" s="27" t="s">
        <v>1454</v>
      </c>
      <c r="I8" s="27" t="s">
        <v>338</v>
      </c>
      <c r="L8" s="119" t="s">
        <v>18</v>
      </c>
      <c r="M8" s="230" t="s">
        <v>17</v>
      </c>
      <c r="N8" s="27" t="s">
        <v>205</v>
      </c>
      <c r="R8" s="230" t="s">
        <v>17</v>
      </c>
      <c r="S8" s="27" t="s">
        <v>206</v>
      </c>
      <c r="W8" s="230" t="s">
        <v>17</v>
      </c>
      <c r="X8" s="27" t="s">
        <v>94</v>
      </c>
      <c r="AA8" s="119" t="s">
        <v>19</v>
      </c>
      <c r="AM8" s="27" t="s">
        <v>1338</v>
      </c>
    </row>
    <row r="9" spans="1:40" ht="15" customHeight="1">
      <c r="D9" s="27" t="s">
        <v>1455</v>
      </c>
      <c r="I9" s="27" t="s">
        <v>339</v>
      </c>
      <c r="L9" s="119" t="s">
        <v>13</v>
      </c>
      <c r="R9" s="230" t="s">
        <v>17</v>
      </c>
      <c r="S9" s="27" t="s">
        <v>206</v>
      </c>
      <c r="W9" s="230" t="s">
        <v>17</v>
      </c>
      <c r="X9" s="27" t="s">
        <v>94</v>
      </c>
      <c r="AA9" s="119" t="s">
        <v>19</v>
      </c>
      <c r="AE9" s="119"/>
    </row>
    <row r="10" spans="1:40" ht="6.45" customHeight="1"/>
    <row r="11" spans="1:40" ht="15" customHeight="1">
      <c r="B11" s="27" t="s">
        <v>1343</v>
      </c>
      <c r="I11" s="230" t="s">
        <v>17</v>
      </c>
      <c r="J11" s="27" t="s">
        <v>1344</v>
      </c>
      <c r="Q11" s="230" t="s">
        <v>17</v>
      </c>
      <c r="R11" s="27" t="s">
        <v>1345</v>
      </c>
      <c r="W11" s="230" t="s">
        <v>17</v>
      </c>
      <c r="X11" s="27" t="s">
        <v>1346</v>
      </c>
    </row>
    <row r="12" spans="1:40" ht="15" customHeight="1">
      <c r="I12" s="230" t="s">
        <v>17</v>
      </c>
      <c r="J12" s="27" t="s">
        <v>1347</v>
      </c>
      <c r="W12" s="230" t="s">
        <v>17</v>
      </c>
      <c r="X12" s="27" t="s">
        <v>1409</v>
      </c>
      <c r="AB12" s="859"/>
      <c r="AC12" s="859"/>
      <c r="AD12" s="859"/>
      <c r="AE12" s="859"/>
      <c r="AF12" s="859"/>
      <c r="AG12" s="859"/>
      <c r="AH12" s="859"/>
      <c r="AI12" s="27" t="s">
        <v>19</v>
      </c>
      <c r="AM12" s="27" t="s">
        <v>1456</v>
      </c>
    </row>
    <row r="13" spans="1:40" ht="6.45" customHeight="1"/>
    <row r="14" spans="1:40" ht="15" customHeight="1">
      <c r="B14" s="27" t="s">
        <v>1348</v>
      </c>
      <c r="I14" s="230" t="s">
        <v>17</v>
      </c>
      <c r="J14" s="27" t="s">
        <v>207</v>
      </c>
      <c r="P14" s="230" t="s">
        <v>17</v>
      </c>
      <c r="Q14" s="27" t="s">
        <v>45</v>
      </c>
      <c r="W14" s="230" t="s">
        <v>17</v>
      </c>
      <c r="X14" s="27" t="s">
        <v>208</v>
      </c>
      <c r="AN14" s="27" t="s">
        <v>1588</v>
      </c>
    </row>
    <row r="15" spans="1:40" ht="6.45" customHeight="1"/>
    <row r="16" spans="1:40" ht="15" customHeight="1">
      <c r="B16" s="27" t="s">
        <v>1349</v>
      </c>
      <c r="I16" s="230" t="s">
        <v>17</v>
      </c>
      <c r="J16" s="27" t="s">
        <v>209</v>
      </c>
      <c r="O16" s="122"/>
      <c r="P16" s="230" t="s">
        <v>17</v>
      </c>
      <c r="Q16" s="27" t="s">
        <v>210</v>
      </c>
      <c r="W16" s="230" t="s">
        <v>17</v>
      </c>
      <c r="X16" s="27" t="s">
        <v>211</v>
      </c>
      <c r="AI16" s="158"/>
    </row>
    <row r="17" spans="1:35" ht="6.45" customHeight="1">
      <c r="M17" s="122"/>
      <c r="O17" s="122"/>
      <c r="P17" s="519"/>
      <c r="V17" s="519"/>
      <c r="AD17" s="519"/>
      <c r="AI17" s="158"/>
    </row>
    <row r="18" spans="1:35" ht="15" customHeight="1">
      <c r="B18" s="27" t="s">
        <v>1350</v>
      </c>
      <c r="I18" s="230" t="s">
        <v>17</v>
      </c>
      <c r="J18" s="27" t="s">
        <v>1351</v>
      </c>
      <c r="O18" s="122"/>
      <c r="P18" s="230" t="s">
        <v>17</v>
      </c>
      <c r="Q18" s="27" t="s">
        <v>1352</v>
      </c>
      <c r="W18" s="230" t="s">
        <v>17</v>
      </c>
      <c r="X18" s="27" t="s">
        <v>1353</v>
      </c>
      <c r="AD18" s="519"/>
      <c r="AI18" s="158"/>
    </row>
    <row r="19" spans="1:35" ht="6.45" customHeight="1">
      <c r="I19" s="519"/>
      <c r="O19" s="122"/>
      <c r="P19" s="519"/>
      <c r="U19" s="158"/>
      <c r="V19" s="122"/>
      <c r="W19" s="519"/>
      <c r="AB19" s="158"/>
      <c r="AC19" s="122"/>
      <c r="AD19" s="519"/>
      <c r="AI19" s="158"/>
    </row>
    <row r="20" spans="1:35" ht="15" customHeight="1">
      <c r="B20" s="27" t="s">
        <v>1419</v>
      </c>
      <c r="H20" s="122"/>
      <c r="I20" s="230" t="s">
        <v>17</v>
      </c>
      <c r="J20" s="27" t="s">
        <v>60</v>
      </c>
      <c r="K20" s="519"/>
      <c r="P20" s="230" t="s">
        <v>17</v>
      </c>
      <c r="Q20" s="27" t="s">
        <v>61</v>
      </c>
      <c r="W20" s="230" t="s">
        <v>17</v>
      </c>
      <c r="X20" s="27" t="s">
        <v>62</v>
      </c>
      <c r="AD20" s="230" t="s">
        <v>17</v>
      </c>
      <c r="AE20" s="27" t="s">
        <v>340</v>
      </c>
      <c r="AI20" s="158"/>
    </row>
    <row r="21" spans="1:35" ht="6.45" customHeight="1"/>
    <row r="22" spans="1:35" ht="15" customHeight="1">
      <c r="B22" s="27" t="s">
        <v>1420</v>
      </c>
      <c r="I22" s="122" t="s">
        <v>18</v>
      </c>
      <c r="J22" s="1039"/>
      <c r="K22" s="1039"/>
      <c r="L22" s="1039"/>
      <c r="M22" s="133" t="s">
        <v>1354</v>
      </c>
      <c r="N22" s="133"/>
      <c r="P22" s="122" t="s">
        <v>18</v>
      </c>
      <c r="Q22" s="1039"/>
      <c r="R22" s="1039"/>
      <c r="S22" s="1039"/>
      <c r="T22" s="133" t="s">
        <v>1354</v>
      </c>
      <c r="U22" s="133"/>
      <c r="W22" s="122" t="s">
        <v>18</v>
      </c>
      <c r="X22" s="1039"/>
      <c r="Y22" s="1039"/>
      <c r="Z22" s="1039"/>
      <c r="AA22" s="133" t="s">
        <v>1354</v>
      </c>
      <c r="AB22" s="133"/>
      <c r="AD22" s="122" t="s">
        <v>18</v>
      </c>
      <c r="AE22" s="1039"/>
      <c r="AF22" s="1039"/>
      <c r="AG22" s="1039"/>
      <c r="AH22" s="133" t="s">
        <v>1354</v>
      </c>
      <c r="AI22" s="133"/>
    </row>
    <row r="23" spans="1:35" ht="6.45" customHeight="1">
      <c r="I23" s="122"/>
      <c r="J23" s="549"/>
      <c r="K23" s="549"/>
      <c r="L23" s="549"/>
      <c r="M23" s="133"/>
      <c r="N23" s="133"/>
      <c r="P23" s="122"/>
      <c r="Q23" s="549"/>
      <c r="R23" s="549"/>
      <c r="S23" s="549"/>
      <c r="T23" s="133"/>
      <c r="U23" s="133"/>
      <c r="W23" s="122"/>
      <c r="X23" s="549"/>
      <c r="Y23" s="549"/>
      <c r="Z23" s="549"/>
      <c r="AA23" s="133"/>
      <c r="AB23" s="133"/>
      <c r="AD23" s="122"/>
      <c r="AE23" s="549"/>
      <c r="AF23" s="549"/>
      <c r="AG23" s="549"/>
      <c r="AH23" s="133"/>
      <c r="AI23" s="133"/>
    </row>
    <row r="24" spans="1:35" ht="15" customHeight="1">
      <c r="B24" s="27" t="s">
        <v>1452</v>
      </c>
      <c r="G24" s="122"/>
      <c r="H24" s="119"/>
      <c r="I24" s="122" t="s">
        <v>18</v>
      </c>
      <c r="J24" s="1037">
        <f>確３面!$K$75</f>
        <v>0</v>
      </c>
      <c r="K24" s="1037"/>
      <c r="L24" s="1037"/>
      <c r="M24" s="27" t="s">
        <v>1451</v>
      </c>
      <c r="P24" s="122" t="s">
        <v>18</v>
      </c>
      <c r="Q24" s="1038"/>
      <c r="R24" s="1038"/>
      <c r="S24" s="1038"/>
      <c r="T24" s="27" t="s">
        <v>1451</v>
      </c>
      <c r="V24" s="158"/>
      <c r="W24" s="122" t="s">
        <v>18</v>
      </c>
      <c r="X24" s="1038"/>
      <c r="Y24" s="1038"/>
      <c r="Z24" s="1038"/>
      <c r="AA24" s="27" t="s">
        <v>1451</v>
      </c>
      <c r="AC24" s="158"/>
      <c r="AD24" s="122" t="s">
        <v>18</v>
      </c>
      <c r="AE24" s="1038"/>
      <c r="AF24" s="1038"/>
      <c r="AG24" s="1038"/>
      <c r="AH24" s="27" t="s">
        <v>1451</v>
      </c>
    </row>
    <row r="25" spans="1:35" ht="15" customHeight="1">
      <c r="C25" s="27" t="s">
        <v>1453</v>
      </c>
    </row>
    <row r="26" spans="1:35" ht="6.45"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row>
    <row r="27" spans="1:35" ht="6.45" customHeight="1"/>
    <row r="32" spans="1:35" ht="13.8" thickBot="1"/>
    <row r="33" spans="36:37" ht="13.8" thickTop="1">
      <c r="AJ33" s="372"/>
      <c r="AK33" s="346"/>
    </row>
    <row r="34" spans="36:37">
      <c r="AJ34" s="373"/>
    </row>
  </sheetData>
  <sheetProtection algorithmName="SHA-512" hashValue="ebl8+YrmPLR1J+bI5yC3d2yQq+mydZKFudAWH2Sxc3azA2rKIV1CZtO8dbt3jKUme15goNSa//x1328iXwd3uA==" saltValue="T2onktaOX4Wdhu+GrdCIpA==" spinCount="100000" sheet="1" objects="1" scenarios="1"/>
  <protectedRanges>
    <protectedRange sqref="AB12" name="範囲4"/>
    <protectedRange sqref="I6 M8 R8:R9 W8:W9 I11:I12 Q11 W11:W12" name="範囲1"/>
    <protectedRange sqref="I14 P14 W14 I16 P16 W16 I18 P18 W18 I20 P20 W20 AD20" name="範囲2"/>
    <protectedRange sqref="J22 Q22 X22 AE22 Q24 X24 AE24" name="範囲3"/>
  </protectedRanges>
  <mergeCells count="11">
    <mergeCell ref="J24:L24"/>
    <mergeCell ref="Q24:S24"/>
    <mergeCell ref="X24:Z24"/>
    <mergeCell ref="AE24:AG24"/>
    <mergeCell ref="A2:AI2"/>
    <mergeCell ref="I6:J6"/>
    <mergeCell ref="AE22:AG22"/>
    <mergeCell ref="X22:Z22"/>
    <mergeCell ref="Q22:S22"/>
    <mergeCell ref="J22:L22"/>
    <mergeCell ref="AB12:AH12"/>
  </mergeCells>
  <phoneticPr fontId="2"/>
  <conditionalFormatting sqref="I6:J6">
    <cfRule type="containsBlanks" dxfId="10" priority="1" stopIfTrue="1">
      <formula>LEN(TRIM(I6))=0</formula>
    </cfRule>
  </conditionalFormatting>
  <dataValidations count="3">
    <dataValidation type="list" allowBlank="1" showInputMessage="1" showErrorMessage="1" sqref="M8 R8:R9 W8:W9 W11:W12 Q11 I11:I12 I14 P14 W14 W16 P16 I16 I18 P18 W18 AD20 W20 P20 I20" xr:uid="{C249083D-F2A7-4016-A335-EF447CE64EB5}">
      <formula1>"□,■"</formula1>
    </dataValidation>
    <dataValidation imeMode="off" allowBlank="1" showInputMessage="1" showErrorMessage="1" sqref="F6:F7 I6:J6" xr:uid="{31D330F4-0233-4677-A61A-7238B7C82B72}"/>
    <dataValidation type="list" allowBlank="1" showInputMessage="1" showErrorMessage="1" sqref="AD17:AD18 X16 V17 R16 P17" xr:uid="{6D76559D-0A1C-48AA-A942-C0ED38C94C6A}">
      <formula1>"　,＊"</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1" manualBreakCount="1">
    <brk id="32" max="16383" man="1"/>
  </rowBreaks>
  <colBreaks count="1" manualBreakCount="1">
    <brk id="3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90AE-6195-48F0-967D-ABBB17AD2986}">
  <dimension ref="A2:AZ57"/>
  <sheetViews>
    <sheetView view="pageBreakPreview" zoomScaleNormal="100" zoomScaleSheetLayoutView="100" workbookViewId="0"/>
  </sheetViews>
  <sheetFormatPr defaultColWidth="9" defaultRowHeight="13.2"/>
  <cols>
    <col min="1" max="35" width="2.6640625" style="27" customWidth="1"/>
    <col min="36" max="36" width="6.44140625" style="27" customWidth="1"/>
    <col min="37" max="42" width="9" style="27"/>
    <col min="43" max="43" width="8.33203125" style="27" customWidth="1"/>
    <col min="44" max="48" width="9" style="27"/>
    <col min="49" max="49" width="8.77734375" style="27" customWidth="1"/>
    <col min="50" max="52" width="9" style="27" hidden="1" customWidth="1"/>
    <col min="53" max="16384" width="9" style="27"/>
  </cols>
  <sheetData>
    <row r="2" spans="1:52">
      <c r="A2" s="855" t="s">
        <v>47</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127"/>
      <c r="AK2" s="27" t="s">
        <v>1355</v>
      </c>
      <c r="AL2" s="127"/>
    </row>
    <row r="3" spans="1:52" ht="7.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27"/>
      <c r="AK3" s="127"/>
      <c r="AL3" s="127"/>
    </row>
    <row r="4" spans="1:52" ht="6.75" customHeight="1">
      <c r="AJ4" s="127"/>
      <c r="AK4" s="127"/>
      <c r="AL4" s="127"/>
    </row>
    <row r="5" spans="1:52" ht="13.5" customHeight="1">
      <c r="A5" s="27" t="s">
        <v>48</v>
      </c>
      <c r="K5" s="519" t="str">
        <f>IF(AK5="","","■")</f>
        <v/>
      </c>
      <c r="L5" s="27" t="s">
        <v>49</v>
      </c>
      <c r="T5" s="135" t="s">
        <v>13</v>
      </c>
      <c r="U5" s="847" t="str">
        <f>IF($AK5="","",VLOOKUP($AK5,利用方法!$BI$2:$BK$6,2))</f>
        <v/>
      </c>
      <c r="V5" s="847"/>
      <c r="W5" s="134" t="s">
        <v>1457</v>
      </c>
      <c r="X5" s="543" t="str">
        <f>IF($AK5="","",VLOOKUP($AK5,利用方法!$BI$2:$BK$6,3))</f>
        <v/>
      </c>
      <c r="Y5" s="543"/>
      <c r="Z5" s="543"/>
      <c r="AA5" s="543"/>
      <c r="AB5" s="543"/>
      <c r="AC5" s="543"/>
      <c r="AD5" s="543"/>
      <c r="AE5" s="543"/>
      <c r="AF5" s="543"/>
      <c r="AG5" s="543"/>
      <c r="AH5" s="543"/>
      <c r="AI5" s="27" t="s">
        <v>1458</v>
      </c>
      <c r="AJ5" s="134"/>
      <c r="AK5" s="1041"/>
      <c r="AL5" s="1041"/>
      <c r="AM5" s="1041"/>
      <c r="AN5" s="1041"/>
      <c r="AO5" s="1041"/>
      <c r="AP5" s="1041"/>
      <c r="AQ5" s="1041"/>
    </row>
    <row r="6" spans="1:52" ht="13.5" customHeight="1">
      <c r="K6" s="519" t="str">
        <f t="shared" ref="K6:K7" si="0">IF(AK6="","","■")</f>
        <v/>
      </c>
      <c r="L6" s="27" t="s">
        <v>50</v>
      </c>
      <c r="T6" s="135" t="s">
        <v>13</v>
      </c>
      <c r="U6" s="847" t="str">
        <f>IF($AK6="","",VLOOKUP($AK6,利用方法!$BI$11:$BK$47,2))</f>
        <v/>
      </c>
      <c r="V6" s="847"/>
      <c r="W6" s="134" t="s">
        <v>1457</v>
      </c>
      <c r="X6" s="543" t="str">
        <f>IF($AK6="","",VLOOKUP($AK6,利用方法!$BI$11:$BK$47,3))</f>
        <v/>
      </c>
      <c r="Y6" s="543"/>
      <c r="Z6" s="543"/>
      <c r="AA6" s="543"/>
      <c r="AB6" s="543"/>
      <c r="AC6" s="543"/>
      <c r="AD6" s="543"/>
      <c r="AE6" s="543"/>
      <c r="AF6" s="543"/>
      <c r="AG6" s="543"/>
      <c r="AH6" s="543"/>
      <c r="AI6" s="27" t="s">
        <v>1458</v>
      </c>
      <c r="AJ6" s="134"/>
      <c r="AK6" s="1041"/>
      <c r="AL6" s="1041"/>
      <c r="AM6" s="1041"/>
      <c r="AN6" s="1041"/>
      <c r="AO6" s="1041"/>
      <c r="AP6" s="1041"/>
      <c r="AQ6" s="1041"/>
    </row>
    <row r="7" spans="1:52" ht="13.5" customHeight="1">
      <c r="K7" s="519" t="str">
        <f t="shared" si="0"/>
        <v/>
      </c>
      <c r="L7" s="27" t="s">
        <v>51</v>
      </c>
      <c r="T7" s="135" t="s">
        <v>13</v>
      </c>
      <c r="U7" s="847" t="str">
        <f>IF($AK7="","",VLOOKUP($AK7,利用方法!$BI$11:$BK$47,2))</f>
        <v/>
      </c>
      <c r="V7" s="847"/>
      <c r="W7" s="134" t="s">
        <v>1457</v>
      </c>
      <c r="X7" s="543" t="str">
        <f>IF($AK7="","",VLOOKUP($AK7,利用方法!$BI$11:$BK$47,3))</f>
        <v/>
      </c>
      <c r="Y7" s="543"/>
      <c r="Z7" s="543"/>
      <c r="AA7" s="543"/>
      <c r="AB7" s="543"/>
      <c r="AC7" s="543"/>
      <c r="AD7" s="543"/>
      <c r="AE7" s="543"/>
      <c r="AF7" s="543"/>
      <c r="AG7" s="543"/>
      <c r="AH7" s="543"/>
      <c r="AI7" s="27" t="s">
        <v>1458</v>
      </c>
      <c r="AJ7" s="134"/>
      <c r="AK7" s="1041"/>
      <c r="AL7" s="1041"/>
      <c r="AM7" s="1041"/>
      <c r="AN7" s="1041"/>
      <c r="AO7" s="1041"/>
      <c r="AP7" s="1041"/>
      <c r="AQ7" s="1041"/>
      <c r="AX7" s="520" t="str">
        <f>AY7&amp;":"&amp;AZ7</f>
        <v>01:居住専用住宅（付属建築物を除く。）</v>
      </c>
      <c r="AY7" s="175" t="s">
        <v>727</v>
      </c>
      <c r="AZ7" s="521" t="s">
        <v>890</v>
      </c>
    </row>
    <row r="8" spans="1:52" ht="6.45" customHeight="1">
      <c r="K8" s="519"/>
      <c r="T8" s="122"/>
      <c r="U8" s="152"/>
      <c r="V8" s="152"/>
      <c r="W8" s="152"/>
      <c r="X8" s="152"/>
      <c r="Y8" s="152"/>
      <c r="Z8" s="152"/>
      <c r="AA8" s="152"/>
      <c r="AB8" s="152"/>
      <c r="AC8" s="152"/>
      <c r="AD8" s="152"/>
      <c r="AE8" s="152"/>
      <c r="AF8" s="152"/>
      <c r="AG8" s="152"/>
      <c r="AH8" s="152"/>
      <c r="AI8" s="489"/>
      <c r="AJ8" s="127"/>
      <c r="AX8" s="520"/>
      <c r="AY8" s="175"/>
      <c r="AZ8" s="521"/>
    </row>
    <row r="9" spans="1:52">
      <c r="A9" s="27" t="s">
        <v>52</v>
      </c>
      <c r="K9" s="119" t="s">
        <v>17</v>
      </c>
      <c r="L9" s="27" t="s">
        <v>53</v>
      </c>
      <c r="V9" s="119" t="s">
        <v>17</v>
      </c>
      <c r="W9" s="27" t="s">
        <v>54</v>
      </c>
      <c r="AX9" s="520" t="str">
        <f>AY9&amp;":"&amp;AZ9</f>
        <v>02:居住専用住宅付属建築物（物置、車庫等）</v>
      </c>
      <c r="AY9" s="175" t="s">
        <v>728</v>
      </c>
      <c r="AZ9" s="521" t="s">
        <v>729</v>
      </c>
    </row>
    <row r="10" spans="1:52" ht="6.45" customHeight="1">
      <c r="K10" s="519"/>
      <c r="V10" s="519"/>
      <c r="AX10" s="520"/>
      <c r="AY10" s="175"/>
      <c r="AZ10" s="521"/>
    </row>
    <row r="11" spans="1:52">
      <c r="A11" s="27" t="s">
        <v>55</v>
      </c>
      <c r="K11" s="119" t="s">
        <v>17</v>
      </c>
      <c r="L11" s="27" t="s">
        <v>56</v>
      </c>
      <c r="V11" s="119" t="s">
        <v>17</v>
      </c>
      <c r="W11" s="27" t="s">
        <v>341</v>
      </c>
      <c r="AK11" s="27" t="s">
        <v>1356</v>
      </c>
      <c r="AX11" s="520" t="str">
        <f>AY11&amp;":"&amp;AZ11</f>
        <v>03:寮、寄宿舎、合宿所（付属建築物を除く。）</v>
      </c>
      <c r="AY11" s="175" t="s">
        <v>730</v>
      </c>
      <c r="AZ11" s="521" t="s">
        <v>891</v>
      </c>
    </row>
    <row r="12" spans="1:52" ht="6.45" customHeight="1">
      <c r="K12" s="519"/>
      <c r="V12" s="519"/>
      <c r="AX12" s="520"/>
      <c r="AY12" s="175"/>
      <c r="AZ12" s="521"/>
    </row>
    <row r="13" spans="1:52">
      <c r="A13" s="27" t="s">
        <v>57</v>
      </c>
      <c r="K13" s="855"/>
      <c r="L13" s="855"/>
      <c r="M13" s="119" t="s">
        <v>342</v>
      </c>
      <c r="O13" s="119"/>
      <c r="AX13" s="520" t="str">
        <f>AY13&amp;":"&amp;AZ13</f>
        <v>04:寮、寄宿舎、合宿所付属建築物（物置、車庫等）</v>
      </c>
      <c r="AY13" s="175" t="s">
        <v>731</v>
      </c>
      <c r="AZ13" s="521" t="s">
        <v>892</v>
      </c>
    </row>
    <row r="14" spans="1:52" ht="6.45" customHeight="1">
      <c r="K14" s="119"/>
      <c r="L14" s="119"/>
      <c r="M14" s="119"/>
      <c r="O14" s="119"/>
      <c r="AX14" s="520"/>
      <c r="AY14" s="175"/>
      <c r="AZ14" s="521"/>
    </row>
    <row r="15" spans="1:52">
      <c r="A15" s="27" t="s">
        <v>58</v>
      </c>
      <c r="K15" s="855"/>
      <c r="L15" s="855"/>
      <c r="M15" s="27" t="s">
        <v>46</v>
      </c>
      <c r="AX15" s="520" t="str">
        <f>AY15&amp;":"&amp;AZ15</f>
        <v>05:他に分類されない居住専用建築物</v>
      </c>
      <c r="AY15" s="175" t="s">
        <v>732</v>
      </c>
      <c r="AZ15" s="521" t="s">
        <v>733</v>
      </c>
    </row>
    <row r="16" spans="1:52" ht="6.45" customHeight="1">
      <c r="K16" s="119"/>
      <c r="L16" s="119"/>
      <c r="AX16" s="208"/>
      <c r="AY16" s="175"/>
      <c r="AZ16" s="522"/>
    </row>
    <row r="17" spans="1:52">
      <c r="A17" s="27" t="s">
        <v>59</v>
      </c>
      <c r="K17" s="119" t="s">
        <v>17</v>
      </c>
      <c r="L17" s="27" t="s">
        <v>60</v>
      </c>
      <c r="Q17" s="119" t="s">
        <v>17</v>
      </c>
      <c r="R17" s="27" t="s">
        <v>61</v>
      </c>
      <c r="V17" s="119" t="s">
        <v>17</v>
      </c>
      <c r="W17" s="27" t="s">
        <v>62</v>
      </c>
      <c r="AX17"/>
      <c r="AY17"/>
      <c r="AZ17"/>
    </row>
    <row r="18" spans="1:52" ht="6.45" customHeight="1">
      <c r="K18" s="122"/>
      <c r="P18" s="122"/>
      <c r="U18" s="122"/>
      <c r="AX18"/>
      <c r="AY18"/>
      <c r="AZ18"/>
    </row>
    <row r="19" spans="1:52">
      <c r="A19" s="27" t="s">
        <v>601</v>
      </c>
      <c r="K19" s="1040"/>
      <c r="L19" s="1040"/>
      <c r="M19" s="1040"/>
      <c r="N19" s="1040"/>
      <c r="O19" s="27" t="s">
        <v>96</v>
      </c>
      <c r="P19" s="523"/>
      <c r="AX19"/>
      <c r="AY19"/>
      <c r="AZ19"/>
    </row>
    <row r="20" spans="1:52" ht="6.45" customHeight="1">
      <c r="K20" s="524"/>
      <c r="L20" s="524"/>
      <c r="M20" s="524"/>
      <c r="P20" s="523"/>
      <c r="AX20"/>
      <c r="AY20"/>
      <c r="AZ20"/>
    </row>
    <row r="21" spans="1:52">
      <c r="A21" s="27" t="s">
        <v>602</v>
      </c>
      <c r="K21" s="1042"/>
      <c r="L21" s="1042"/>
      <c r="M21" s="1042"/>
      <c r="N21" s="1042"/>
      <c r="O21" s="27" t="s">
        <v>63</v>
      </c>
      <c r="P21" s="525"/>
      <c r="AX21" s="520" t="e">
        <f>#N/A</f>
        <v>#N/A</v>
      </c>
      <c r="AY21" s="175" t="s">
        <v>734</v>
      </c>
      <c r="AZ21" s="522" t="s">
        <v>735</v>
      </c>
    </row>
    <row r="22" spans="1:52" ht="6.4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X22" s="520" t="e">
        <f>#N/A</f>
        <v>#N/A</v>
      </c>
      <c r="AY22" s="175" t="s">
        <v>736</v>
      </c>
      <c r="AZ22" s="522" t="s">
        <v>872</v>
      </c>
    </row>
    <row r="23" spans="1:52" ht="6.45" customHeight="1">
      <c r="AX23" s="520" t="e">
        <f>#N/A</f>
        <v>#N/A</v>
      </c>
      <c r="AY23" s="175" t="s">
        <v>737</v>
      </c>
      <c r="AZ23" s="522" t="s">
        <v>738</v>
      </c>
    </row>
    <row r="24" spans="1:52">
      <c r="AX24" s="520" t="e">
        <f>#N/A</f>
        <v>#N/A</v>
      </c>
      <c r="AY24" s="175" t="s">
        <v>739</v>
      </c>
      <c r="AZ24" s="522" t="s">
        <v>873</v>
      </c>
    </row>
    <row r="25" spans="1:52">
      <c r="AX25" s="520" t="e">
        <f>#N/A</f>
        <v>#N/A</v>
      </c>
      <c r="AY25" s="175" t="s">
        <v>740</v>
      </c>
      <c r="AZ25" s="522" t="s">
        <v>741</v>
      </c>
    </row>
    <row r="26" spans="1:52">
      <c r="AX26" s="520" t="e">
        <f>#N/A</f>
        <v>#N/A</v>
      </c>
      <c r="AY26" s="175" t="s">
        <v>742</v>
      </c>
      <c r="AZ26" s="522" t="s">
        <v>743</v>
      </c>
    </row>
    <row r="27" spans="1:52">
      <c r="AX27" s="520" t="e">
        <f>#N/A</f>
        <v>#N/A</v>
      </c>
      <c r="AY27" s="175" t="s">
        <v>744</v>
      </c>
      <c r="AZ27" s="522" t="s">
        <v>874</v>
      </c>
    </row>
    <row r="28" spans="1:52" ht="13.8" thickBot="1">
      <c r="AX28" s="520" t="e">
        <f>#N/A</f>
        <v>#N/A</v>
      </c>
      <c r="AY28" s="175" t="s">
        <v>745</v>
      </c>
      <c r="AZ28" s="522" t="s">
        <v>746</v>
      </c>
    </row>
    <row r="29" spans="1:52" ht="13.8" thickTop="1">
      <c r="AJ29" s="372"/>
      <c r="AX29" s="520" t="e">
        <f>#N/A</f>
        <v>#N/A</v>
      </c>
      <c r="AY29" s="175" t="s">
        <v>747</v>
      </c>
      <c r="AZ29" s="522" t="s">
        <v>748</v>
      </c>
    </row>
    <row r="30" spans="1:52">
      <c r="AJ30" s="373"/>
      <c r="AX30" s="520" t="e">
        <f>#N/A</f>
        <v>#N/A</v>
      </c>
      <c r="AY30" s="175" t="s">
        <v>749</v>
      </c>
      <c r="AZ30" s="522" t="s">
        <v>750</v>
      </c>
    </row>
    <row r="31" spans="1:52">
      <c r="AX31" s="520" t="e">
        <f>#N/A</f>
        <v>#N/A</v>
      </c>
      <c r="AY31" s="175" t="s">
        <v>751</v>
      </c>
      <c r="AZ31" s="522" t="s">
        <v>752</v>
      </c>
    </row>
    <row r="32" spans="1:52">
      <c r="AX32" s="520" t="e">
        <f>#N/A</f>
        <v>#N/A</v>
      </c>
      <c r="AY32" s="175" t="s">
        <v>753</v>
      </c>
      <c r="AZ32" s="522" t="s">
        <v>754</v>
      </c>
    </row>
    <row r="33" spans="50:52">
      <c r="AX33" s="520" t="e">
        <f>#N/A</f>
        <v>#N/A</v>
      </c>
      <c r="AY33" s="175" t="s">
        <v>755</v>
      </c>
      <c r="AZ33" s="522" t="s">
        <v>875</v>
      </c>
    </row>
    <row r="34" spans="50:52">
      <c r="AX34" s="520" t="e">
        <f>#N/A</f>
        <v>#N/A</v>
      </c>
      <c r="AY34" s="175" t="s">
        <v>756</v>
      </c>
      <c r="AZ34" s="522" t="s">
        <v>757</v>
      </c>
    </row>
    <row r="35" spans="50:52">
      <c r="AX35" s="520" t="e">
        <f>#N/A</f>
        <v>#N/A</v>
      </c>
      <c r="AY35" s="175" t="s">
        <v>758</v>
      </c>
      <c r="AZ35" s="522" t="s">
        <v>876</v>
      </c>
    </row>
    <row r="36" spans="50:52">
      <c r="AX36" s="520" t="e">
        <f>#N/A</f>
        <v>#N/A</v>
      </c>
      <c r="AY36" s="175" t="s">
        <v>759</v>
      </c>
      <c r="AZ36" s="522" t="s">
        <v>877</v>
      </c>
    </row>
    <row r="37" spans="50:52">
      <c r="AX37" s="520" t="e">
        <f>#N/A</f>
        <v>#N/A</v>
      </c>
      <c r="AY37" s="175" t="s">
        <v>760</v>
      </c>
      <c r="AZ37" s="522" t="s">
        <v>761</v>
      </c>
    </row>
    <row r="38" spans="50:52">
      <c r="AX38" s="520" t="e">
        <f>#N/A</f>
        <v>#N/A</v>
      </c>
      <c r="AY38" s="175" t="s">
        <v>762</v>
      </c>
      <c r="AZ38" s="522" t="s">
        <v>763</v>
      </c>
    </row>
    <row r="39" spans="50:52">
      <c r="AX39" s="520" t="e">
        <f>#N/A</f>
        <v>#N/A</v>
      </c>
      <c r="AY39" s="175" t="s">
        <v>764</v>
      </c>
      <c r="AZ39" s="522" t="s">
        <v>878</v>
      </c>
    </row>
    <row r="40" spans="50:52">
      <c r="AX40" s="520" t="e">
        <f>#N/A</f>
        <v>#N/A</v>
      </c>
      <c r="AY40" s="175" t="s">
        <v>765</v>
      </c>
      <c r="AZ40" s="522" t="s">
        <v>766</v>
      </c>
    </row>
    <row r="41" spans="50:52">
      <c r="AX41" s="520" t="e">
        <f>#N/A</f>
        <v>#N/A</v>
      </c>
      <c r="AY41" s="175" t="s">
        <v>767</v>
      </c>
      <c r="AZ41" s="522" t="s">
        <v>879</v>
      </c>
    </row>
    <row r="42" spans="50:52">
      <c r="AX42" s="520" t="e">
        <f>#N/A</f>
        <v>#N/A</v>
      </c>
      <c r="AY42" s="175" t="s">
        <v>768</v>
      </c>
      <c r="AZ42" s="522" t="s">
        <v>880</v>
      </c>
    </row>
    <row r="43" spans="50:52">
      <c r="AX43" s="520" t="e">
        <f>#N/A</f>
        <v>#N/A</v>
      </c>
      <c r="AY43" s="175" t="s">
        <v>769</v>
      </c>
      <c r="AZ43" s="522" t="s">
        <v>881</v>
      </c>
    </row>
    <row r="44" spans="50:52">
      <c r="AX44" s="520" t="e">
        <f>#N/A</f>
        <v>#N/A</v>
      </c>
      <c r="AY44" s="175" t="s">
        <v>770</v>
      </c>
      <c r="AZ44" s="522" t="s">
        <v>773</v>
      </c>
    </row>
    <row r="45" spans="50:52">
      <c r="AX45" s="520" t="e">
        <f>#N/A</f>
        <v>#N/A</v>
      </c>
      <c r="AY45" s="175" t="s">
        <v>771</v>
      </c>
      <c r="AZ45" s="522" t="s">
        <v>882</v>
      </c>
    </row>
    <row r="46" spans="50:52">
      <c r="AX46" s="520" t="e">
        <f>#N/A</f>
        <v>#N/A</v>
      </c>
      <c r="AY46" s="175" t="s">
        <v>772</v>
      </c>
      <c r="AZ46" s="522" t="s">
        <v>883</v>
      </c>
    </row>
    <row r="47" spans="50:52">
      <c r="AX47" s="520" t="e">
        <f>#N/A</f>
        <v>#N/A</v>
      </c>
      <c r="AY47" s="175" t="s">
        <v>774</v>
      </c>
      <c r="AZ47" s="522" t="s">
        <v>884</v>
      </c>
    </row>
    <row r="48" spans="50:52">
      <c r="AX48" s="520" t="e">
        <f>#N/A</f>
        <v>#N/A</v>
      </c>
      <c r="AY48" s="175" t="s">
        <v>775</v>
      </c>
      <c r="AZ48" s="522" t="s">
        <v>885</v>
      </c>
    </row>
    <row r="49" spans="50:52">
      <c r="AX49" s="520" t="e">
        <f>#N/A</f>
        <v>#N/A</v>
      </c>
      <c r="AY49" s="175" t="s">
        <v>776</v>
      </c>
      <c r="AZ49" s="522" t="s">
        <v>886</v>
      </c>
    </row>
    <row r="50" spans="50:52">
      <c r="AX50" s="520" t="e">
        <f>#N/A</f>
        <v>#N/A</v>
      </c>
      <c r="AY50" s="175" t="s">
        <v>777</v>
      </c>
      <c r="AZ50" s="522" t="s">
        <v>887</v>
      </c>
    </row>
    <row r="51" spans="50:52">
      <c r="AX51" s="520" t="e">
        <f>#N/A</f>
        <v>#N/A</v>
      </c>
      <c r="AY51" s="175" t="s">
        <v>778</v>
      </c>
      <c r="AZ51" s="522" t="s">
        <v>779</v>
      </c>
    </row>
    <row r="52" spans="50:52">
      <c r="AX52" s="520" t="e">
        <f>#N/A</f>
        <v>#N/A</v>
      </c>
      <c r="AY52" s="175" t="s">
        <v>780</v>
      </c>
      <c r="AZ52" s="522" t="s">
        <v>888</v>
      </c>
    </row>
    <row r="53" spans="50:52">
      <c r="AX53" s="520" t="e">
        <f>#N/A</f>
        <v>#N/A</v>
      </c>
      <c r="AY53" s="175" t="s">
        <v>781</v>
      </c>
      <c r="AZ53" s="522" t="s">
        <v>782</v>
      </c>
    </row>
    <row r="54" spans="50:52">
      <c r="AX54" s="520" t="e">
        <f>#N/A</f>
        <v>#N/A</v>
      </c>
      <c r="AY54" s="175" t="s">
        <v>783</v>
      </c>
      <c r="AZ54" s="522" t="s">
        <v>784</v>
      </c>
    </row>
    <row r="55" spans="50:52">
      <c r="AX55" s="520" t="e">
        <f>#N/A</f>
        <v>#N/A</v>
      </c>
      <c r="AY55" s="175" t="s">
        <v>785</v>
      </c>
      <c r="AZ55" s="522" t="s">
        <v>889</v>
      </c>
    </row>
    <row r="56" spans="50:52">
      <c r="AX56" s="520" t="e">
        <f>#N/A</f>
        <v>#N/A</v>
      </c>
      <c r="AY56" s="175" t="s">
        <v>786</v>
      </c>
      <c r="AZ56" s="522" t="s">
        <v>787</v>
      </c>
    </row>
    <row r="57" spans="50:52">
      <c r="AX57" s="520" t="e">
        <f>#N/A</f>
        <v>#N/A</v>
      </c>
      <c r="AY57" s="175" t="s">
        <v>788</v>
      </c>
      <c r="AZ57" s="522" t="s">
        <v>789</v>
      </c>
    </row>
  </sheetData>
  <sheetProtection algorithmName="SHA-512" hashValue="1R1teGcqarr4dp8SXL5k4N6GddUjZ4STUwTkgeGRHXw0ZHhu08bDTh9YrfjQdyy+yBnBWNAwcBglFR1W2BZZJA==" saltValue="MsnFCzaIXUxh2n8mbz71QA==" spinCount="100000" sheet="1" objects="1" scenarios="1"/>
  <protectedRanges>
    <protectedRange sqref="K9 V9 K11 V11 K13 K21 K17 Q17 V17 K19 K15:L15" name="範囲2"/>
    <protectedRange sqref="AK5:AQ7" name="範囲1"/>
  </protectedRanges>
  <mergeCells count="11">
    <mergeCell ref="AK5:AQ5"/>
    <mergeCell ref="AK6:AQ6"/>
    <mergeCell ref="AK7:AQ7"/>
    <mergeCell ref="K21:N21"/>
    <mergeCell ref="K13:L13"/>
    <mergeCell ref="K15:L15"/>
    <mergeCell ref="A2:AI2"/>
    <mergeCell ref="K19:N19"/>
    <mergeCell ref="U5:V5"/>
    <mergeCell ref="U6:V6"/>
    <mergeCell ref="U7:V7"/>
  </mergeCells>
  <phoneticPr fontId="2"/>
  <dataValidations count="4">
    <dataValidation type="list" allowBlank="1" showInputMessage="1" showErrorMessage="1" sqref="K9 K11 V9 V11 K17 Q17 V17" xr:uid="{8F36D19B-B8AB-4C8E-8EFA-2FFF3330D45B}">
      <formula1>"□,■"</formula1>
    </dataValidation>
    <dataValidation type="list" allowBlank="1" showInputMessage="1" showErrorMessage="1" sqref="K12 K18 V12 P18 K10 V10 U18" xr:uid="{7D5BFAD4-693C-489A-9782-5FB1B7CBBB86}">
      <formula1>"　,＊"</formula1>
    </dataValidation>
    <dataValidation imeMode="off" allowBlank="1" showInputMessage="1" showErrorMessage="1" sqref="K19:K21 P19:P21 K15:K16 M13:M14 O13:Q14 U5:U7" xr:uid="{84D3970C-2CAD-4BDD-8CC5-B149278E3AE5}"/>
    <dataValidation imeMode="hiragana" allowBlank="1" showInputMessage="1" showErrorMessage="1" sqref="U8 X5:X7" xr:uid="{16063E79-9188-43DF-A287-4B3D1D23039A}"/>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0CA326B-A0ED-4707-86DC-36CF73E4B1E0}">
          <x14:formula1>
            <xm:f>利用方法!$BI$2:$BI$6</xm:f>
          </x14:formula1>
          <xm:sqref>AK5:AQ5</xm:sqref>
        </x14:dataValidation>
        <x14:dataValidation type="list" allowBlank="1" showInputMessage="1" showErrorMessage="1" xr:uid="{BA1EAA7B-5B8C-4A3B-8D55-26FBCBE0259A}">
          <x14:formula1>
            <xm:f>利用方法!$BI$11:$BI$47</xm:f>
          </x14:formula1>
          <xm:sqref>AK6:AQ7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8B6F1-AF91-47F2-B930-7E5F2A51C693}">
  <dimension ref="A1:AJ60"/>
  <sheetViews>
    <sheetView view="pageBreakPreview" zoomScaleNormal="100" zoomScaleSheetLayoutView="100" workbookViewId="0">
      <selection activeCell="X4" sqref="X4:Y4"/>
    </sheetView>
  </sheetViews>
  <sheetFormatPr defaultRowHeight="13.2"/>
  <cols>
    <col min="1" max="35" width="2.77734375" style="611" customWidth="1"/>
    <col min="36" max="253" width="8.88671875" style="611"/>
    <col min="254" max="291" width="2.77734375" style="611" customWidth="1"/>
    <col min="292" max="509" width="8.88671875" style="611"/>
    <col min="510" max="547" width="2.77734375" style="611" customWidth="1"/>
    <col min="548" max="765" width="8.88671875" style="611"/>
    <col min="766" max="803" width="2.77734375" style="611" customWidth="1"/>
    <col min="804" max="1021" width="8.88671875" style="611"/>
    <col min="1022" max="1059" width="2.77734375" style="611" customWidth="1"/>
    <col min="1060" max="1277" width="8.88671875" style="611"/>
    <col min="1278" max="1315" width="2.77734375" style="611" customWidth="1"/>
    <col min="1316" max="1533" width="8.88671875" style="611"/>
    <col min="1534" max="1571" width="2.77734375" style="611" customWidth="1"/>
    <col min="1572" max="1789" width="8.88671875" style="611"/>
    <col min="1790" max="1827" width="2.77734375" style="611" customWidth="1"/>
    <col min="1828" max="2045" width="8.88671875" style="611"/>
    <col min="2046" max="2083" width="2.77734375" style="611" customWidth="1"/>
    <col min="2084" max="2301" width="8.88671875" style="611"/>
    <col min="2302" max="2339" width="2.77734375" style="611" customWidth="1"/>
    <col min="2340" max="2557" width="8.88671875" style="611"/>
    <col min="2558" max="2595" width="2.77734375" style="611" customWidth="1"/>
    <col min="2596" max="2813" width="8.88671875" style="611"/>
    <col min="2814" max="2851" width="2.77734375" style="611" customWidth="1"/>
    <col min="2852" max="3069" width="8.88671875" style="611"/>
    <col min="3070" max="3107" width="2.77734375" style="611" customWidth="1"/>
    <col min="3108" max="3325" width="8.88671875" style="611"/>
    <col min="3326" max="3363" width="2.77734375" style="611" customWidth="1"/>
    <col min="3364" max="3581" width="8.88671875" style="611"/>
    <col min="3582" max="3619" width="2.77734375" style="611" customWidth="1"/>
    <col min="3620" max="3837" width="8.88671875" style="611"/>
    <col min="3838" max="3875" width="2.77734375" style="611" customWidth="1"/>
    <col min="3876" max="4093" width="8.88671875" style="611"/>
    <col min="4094" max="4131" width="2.77734375" style="611" customWidth="1"/>
    <col min="4132" max="4349" width="8.88671875" style="611"/>
    <col min="4350" max="4387" width="2.77734375" style="611" customWidth="1"/>
    <col min="4388" max="4605" width="8.88671875" style="611"/>
    <col min="4606" max="4643" width="2.77734375" style="611" customWidth="1"/>
    <col min="4644" max="4861" width="8.88671875" style="611"/>
    <col min="4862" max="4899" width="2.77734375" style="611" customWidth="1"/>
    <col min="4900" max="5117" width="8.88671875" style="611"/>
    <col min="5118" max="5155" width="2.77734375" style="611" customWidth="1"/>
    <col min="5156" max="5373" width="8.88671875" style="611"/>
    <col min="5374" max="5411" width="2.77734375" style="611" customWidth="1"/>
    <col min="5412" max="5629" width="8.88671875" style="611"/>
    <col min="5630" max="5667" width="2.77734375" style="611" customWidth="1"/>
    <col min="5668" max="5885" width="8.88671875" style="611"/>
    <col min="5886" max="5923" width="2.77734375" style="611" customWidth="1"/>
    <col min="5924" max="6141" width="8.88671875" style="611"/>
    <col min="6142" max="6179" width="2.77734375" style="611" customWidth="1"/>
    <col min="6180" max="6397" width="8.88671875" style="611"/>
    <col min="6398" max="6435" width="2.77734375" style="611" customWidth="1"/>
    <col min="6436" max="6653" width="8.88671875" style="611"/>
    <col min="6654" max="6691" width="2.77734375" style="611" customWidth="1"/>
    <col min="6692" max="6909" width="8.88671875" style="611"/>
    <col min="6910" max="6947" width="2.77734375" style="611" customWidth="1"/>
    <col min="6948" max="7165" width="8.88671875" style="611"/>
    <col min="7166" max="7203" width="2.77734375" style="611" customWidth="1"/>
    <col min="7204" max="7421" width="8.88671875" style="611"/>
    <col min="7422" max="7459" width="2.77734375" style="611" customWidth="1"/>
    <col min="7460" max="7677" width="8.88671875" style="611"/>
    <col min="7678" max="7715" width="2.77734375" style="611" customWidth="1"/>
    <col min="7716" max="7933" width="8.88671875" style="611"/>
    <col min="7934" max="7971" width="2.77734375" style="611" customWidth="1"/>
    <col min="7972" max="8189" width="8.88671875" style="611"/>
    <col min="8190" max="8227" width="2.77734375" style="611" customWidth="1"/>
    <col min="8228" max="8445" width="8.88671875" style="611"/>
    <col min="8446" max="8483" width="2.77734375" style="611" customWidth="1"/>
    <col min="8484" max="8701" width="8.88671875" style="611"/>
    <col min="8702" max="8739" width="2.77734375" style="611" customWidth="1"/>
    <col min="8740" max="8957" width="8.88671875" style="611"/>
    <col min="8958" max="8995" width="2.77734375" style="611" customWidth="1"/>
    <col min="8996" max="9213" width="8.88671875" style="611"/>
    <col min="9214" max="9251" width="2.77734375" style="611" customWidth="1"/>
    <col min="9252" max="9469" width="8.88671875" style="611"/>
    <col min="9470" max="9507" width="2.77734375" style="611" customWidth="1"/>
    <col min="9508" max="9725" width="8.88671875" style="611"/>
    <col min="9726" max="9763" width="2.77734375" style="611" customWidth="1"/>
    <col min="9764" max="9981" width="8.88671875" style="611"/>
    <col min="9982" max="10019" width="2.77734375" style="611" customWidth="1"/>
    <col min="10020" max="10237" width="8.88671875" style="611"/>
    <col min="10238" max="10275" width="2.77734375" style="611" customWidth="1"/>
    <col min="10276" max="10493" width="8.88671875" style="611"/>
    <col min="10494" max="10531" width="2.77734375" style="611" customWidth="1"/>
    <col min="10532" max="10749" width="8.88671875" style="611"/>
    <col min="10750" max="10787" width="2.77734375" style="611" customWidth="1"/>
    <col min="10788" max="11005" width="8.88671875" style="611"/>
    <col min="11006" max="11043" width="2.77734375" style="611" customWidth="1"/>
    <col min="11044" max="11261" width="8.88671875" style="611"/>
    <col min="11262" max="11299" width="2.77734375" style="611" customWidth="1"/>
    <col min="11300" max="11517" width="8.88671875" style="611"/>
    <col min="11518" max="11555" width="2.77734375" style="611" customWidth="1"/>
    <col min="11556" max="11773" width="8.88671875" style="611"/>
    <col min="11774" max="11811" width="2.77734375" style="611" customWidth="1"/>
    <col min="11812" max="12029" width="8.88671875" style="611"/>
    <col min="12030" max="12067" width="2.77734375" style="611" customWidth="1"/>
    <col min="12068" max="12285" width="8.88671875" style="611"/>
    <col min="12286" max="12323" width="2.77734375" style="611" customWidth="1"/>
    <col min="12324" max="12541" width="8.88671875" style="611"/>
    <col min="12542" max="12579" width="2.77734375" style="611" customWidth="1"/>
    <col min="12580" max="12797" width="8.88671875" style="611"/>
    <col min="12798" max="12835" width="2.77734375" style="611" customWidth="1"/>
    <col min="12836" max="13053" width="8.88671875" style="611"/>
    <col min="13054" max="13091" width="2.77734375" style="611" customWidth="1"/>
    <col min="13092" max="13309" width="8.88671875" style="611"/>
    <col min="13310" max="13347" width="2.77734375" style="611" customWidth="1"/>
    <col min="13348" max="13565" width="8.88671875" style="611"/>
    <col min="13566" max="13603" width="2.77734375" style="611" customWidth="1"/>
    <col min="13604" max="13821" width="8.88671875" style="611"/>
    <col min="13822" max="13859" width="2.77734375" style="611" customWidth="1"/>
    <col min="13860" max="14077" width="8.88671875" style="611"/>
    <col min="14078" max="14115" width="2.77734375" style="611" customWidth="1"/>
    <col min="14116" max="14333" width="8.88671875" style="611"/>
    <col min="14334" max="14371" width="2.77734375" style="611" customWidth="1"/>
    <col min="14372" max="14589" width="8.88671875" style="611"/>
    <col min="14590" max="14627" width="2.77734375" style="611" customWidth="1"/>
    <col min="14628" max="14845" width="8.88671875" style="611"/>
    <col min="14846" max="14883" width="2.77734375" style="611" customWidth="1"/>
    <col min="14884" max="15101" width="8.88671875" style="611"/>
    <col min="15102" max="15139" width="2.77734375" style="611" customWidth="1"/>
    <col min="15140" max="15357" width="8.88671875" style="611"/>
    <col min="15358" max="15395" width="2.77734375" style="611" customWidth="1"/>
    <col min="15396" max="15613" width="8.88671875" style="611"/>
    <col min="15614" max="15651" width="2.77734375" style="611" customWidth="1"/>
    <col min="15652" max="15869" width="8.88671875" style="611"/>
    <col min="15870" max="15907" width="2.77734375" style="611" customWidth="1"/>
    <col min="15908" max="16125" width="8.88671875" style="611"/>
    <col min="16126" max="16163" width="2.77734375" style="611" customWidth="1"/>
    <col min="16164" max="16384" width="8.88671875" style="611"/>
  </cols>
  <sheetData>
    <row r="1" spans="1:33">
      <c r="A1" s="1080" t="s">
        <v>1592</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row>
    <row r="2" spans="1:33">
      <c r="A2" s="1080"/>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row>
    <row r="4" spans="1:33">
      <c r="V4" s="1081" t="s">
        <v>1593</v>
      </c>
      <c r="W4" s="1081"/>
      <c r="X4" s="1081"/>
      <c r="Y4" s="1081"/>
      <c r="Z4" s="611" t="s">
        <v>1594</v>
      </c>
      <c r="AA4" s="1081"/>
      <c r="AB4" s="1081"/>
      <c r="AC4" s="611" t="s">
        <v>1044</v>
      </c>
      <c r="AD4" s="1081"/>
      <c r="AE4" s="1081"/>
      <c r="AF4" s="611" t="s">
        <v>1045</v>
      </c>
    </row>
    <row r="5" spans="1:33" s="613" customFormat="1" ht="12"/>
    <row r="6" spans="1:33" s="613" customFormat="1" ht="12"/>
    <row r="7" spans="1:33">
      <c r="B7" s="611" t="s">
        <v>1595</v>
      </c>
    </row>
    <row r="8" spans="1:33">
      <c r="C8" s="611" t="s">
        <v>1596</v>
      </c>
    </row>
    <row r="10" spans="1:33">
      <c r="N10" s="611" t="s">
        <v>1597</v>
      </c>
      <c r="Q10" s="614" t="s">
        <v>1598</v>
      </c>
      <c r="U10" s="1059" t="str">
        <f>確２面!$K$18</f>
        <v/>
      </c>
      <c r="V10" s="1059"/>
      <c r="W10" s="1059"/>
      <c r="X10" s="1059"/>
      <c r="Y10" s="1059"/>
      <c r="Z10" s="1059"/>
      <c r="AA10" s="1059"/>
      <c r="AB10" s="1059"/>
      <c r="AC10" s="1059"/>
      <c r="AD10" s="1059"/>
      <c r="AE10" s="1059"/>
      <c r="AF10" s="1059"/>
      <c r="AG10" s="1059"/>
    </row>
    <row r="11" spans="1:33">
      <c r="Q11" s="614"/>
      <c r="U11" s="614"/>
      <c r="V11" s="614"/>
      <c r="W11" s="614"/>
      <c r="X11" s="614"/>
      <c r="Y11" s="614"/>
      <c r="Z11" s="614"/>
      <c r="AA11" s="614"/>
      <c r="AB11" s="614"/>
      <c r="AC11" s="614"/>
      <c r="AD11" s="614"/>
      <c r="AE11" s="614"/>
      <c r="AF11" s="614"/>
      <c r="AG11" s="614"/>
    </row>
    <row r="12" spans="1:33">
      <c r="Q12" s="611" t="s">
        <v>1599</v>
      </c>
      <c r="U12" s="1057" t="str">
        <f>確２面!$K$16</f>
        <v/>
      </c>
      <c r="V12" s="1057"/>
      <c r="W12" s="1057"/>
      <c r="X12" s="1057"/>
      <c r="Y12" s="1057"/>
      <c r="Z12" s="1057"/>
      <c r="AA12" s="1057"/>
      <c r="AB12" s="1057"/>
      <c r="AC12" s="1057"/>
      <c r="AD12" s="1057"/>
      <c r="AE12" s="1057"/>
      <c r="AF12" s="1057"/>
      <c r="AG12" s="1057"/>
    </row>
    <row r="14" spans="1:33">
      <c r="B14" s="611" t="s">
        <v>1600</v>
      </c>
    </row>
    <row r="15" spans="1:33">
      <c r="B15" s="611" t="s">
        <v>1601</v>
      </c>
    </row>
    <row r="17" spans="1:36">
      <c r="A17" s="611" t="s">
        <v>1602</v>
      </c>
      <c r="H17" s="1058"/>
      <c r="I17" s="1058"/>
      <c r="J17" s="1058"/>
      <c r="K17" s="1058"/>
      <c r="L17" s="1058"/>
      <c r="M17" s="1058"/>
      <c r="N17" s="1058"/>
      <c r="O17" s="1058"/>
      <c r="P17" s="1058"/>
      <c r="Q17" s="1058"/>
      <c r="R17" s="1058"/>
      <c r="S17" s="1058"/>
      <c r="T17" s="1058"/>
    </row>
    <row r="19" spans="1:36">
      <c r="A19" s="611" t="s">
        <v>1603</v>
      </c>
      <c r="H19" s="1059">
        <f>確２面!$K$8</f>
        <v>0</v>
      </c>
      <c r="I19" s="1059"/>
      <c r="J19" s="1059"/>
      <c r="K19" s="1059"/>
      <c r="L19" s="1059"/>
      <c r="M19" s="1059"/>
      <c r="N19" s="1059"/>
      <c r="O19" s="1059"/>
      <c r="P19" s="1059"/>
      <c r="Q19" s="1059"/>
      <c r="R19" s="1059"/>
      <c r="S19" s="1059"/>
      <c r="T19" s="1059" t="s">
        <v>1619</v>
      </c>
      <c r="U19" s="1059"/>
      <c r="V19" s="1059"/>
      <c r="W19" s="1059"/>
      <c r="X19" s="1059"/>
      <c r="Y19" s="1059"/>
      <c r="Z19" s="1059"/>
      <c r="AA19" s="1059"/>
      <c r="AB19" s="1059"/>
      <c r="AC19" s="1059"/>
      <c r="AD19" s="1059"/>
      <c r="AE19" s="1059"/>
      <c r="AF19" s="1059"/>
    </row>
    <row r="20" spans="1:36">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row>
    <row r="21" spans="1:36">
      <c r="A21" s="611" t="s">
        <v>1604</v>
      </c>
      <c r="H21" s="1060">
        <f>確３面!$H$6</f>
        <v>0</v>
      </c>
      <c r="I21" s="1060"/>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60"/>
      <c r="AF21" s="1060"/>
      <c r="AJ21" s="611" t="s">
        <v>1605</v>
      </c>
    </row>
    <row r="22" spans="1:36">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row>
    <row r="23" spans="1:36">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row>
    <row r="24" spans="1:36">
      <c r="B24" s="614"/>
    </row>
    <row r="25" spans="1:36">
      <c r="A25" s="616"/>
      <c r="B25" s="1061" t="s">
        <v>1606</v>
      </c>
      <c r="C25" s="1062"/>
      <c r="D25" s="1062"/>
      <c r="E25" s="1062"/>
      <c r="F25" s="1062"/>
      <c r="G25" s="1061" t="s">
        <v>1607</v>
      </c>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3"/>
    </row>
    <row r="26" spans="1:36">
      <c r="A26" s="1043"/>
      <c r="B26" s="1065" t="s">
        <v>1608</v>
      </c>
      <c r="C26" s="1066"/>
      <c r="D26" s="1066"/>
      <c r="E26" s="1066"/>
      <c r="F26" s="1066"/>
      <c r="G26" s="1071" t="s">
        <v>1609</v>
      </c>
      <c r="H26" s="1072"/>
      <c r="I26" s="1072"/>
      <c r="J26" s="1072"/>
      <c r="K26" s="1072"/>
      <c r="L26" s="1072"/>
      <c r="M26" s="1072"/>
      <c r="N26" s="1072"/>
      <c r="O26" s="1072"/>
      <c r="P26" s="1072"/>
      <c r="Q26" s="1072"/>
      <c r="R26" s="1072"/>
      <c r="S26" s="1072"/>
      <c r="T26" s="1072"/>
      <c r="U26" s="1072"/>
      <c r="V26" s="1072"/>
      <c r="W26" s="1072"/>
      <c r="X26" s="1072"/>
      <c r="Y26" s="1072"/>
      <c r="Z26" s="1072"/>
      <c r="AA26" s="1072"/>
      <c r="AB26" s="1072"/>
      <c r="AC26" s="1072"/>
      <c r="AD26" s="1072"/>
      <c r="AE26" s="1072"/>
      <c r="AF26" s="1072"/>
      <c r="AG26" s="1073"/>
    </row>
    <row r="27" spans="1:36">
      <c r="A27" s="1044"/>
      <c r="B27" s="1067"/>
      <c r="C27" s="1068"/>
      <c r="D27" s="1068"/>
      <c r="E27" s="1068"/>
      <c r="F27" s="1068"/>
      <c r="G27" s="1074"/>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6"/>
    </row>
    <row r="28" spans="1:36">
      <c r="A28" s="1064"/>
      <c r="B28" s="1069"/>
      <c r="C28" s="1070"/>
      <c r="D28" s="1070"/>
      <c r="E28" s="1070"/>
      <c r="F28" s="1070"/>
      <c r="G28" s="1077"/>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9"/>
    </row>
    <row r="29" spans="1:36">
      <c r="A29" s="617"/>
      <c r="B29" s="618"/>
      <c r="C29" s="618"/>
      <c r="D29" s="618"/>
      <c r="E29" s="618"/>
      <c r="F29" s="618"/>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row>
    <row r="30" spans="1:36">
      <c r="B30" s="620"/>
      <c r="C30" s="620"/>
      <c r="D30" s="620"/>
      <c r="E30" s="620"/>
      <c r="F30" s="620"/>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row>
    <row r="31" spans="1:36">
      <c r="A31" s="616"/>
      <c r="B31" s="1061" t="s">
        <v>1606</v>
      </c>
      <c r="C31" s="1062"/>
      <c r="D31" s="1062"/>
      <c r="E31" s="1062"/>
      <c r="F31" s="1062"/>
      <c r="G31" s="1061" t="s">
        <v>1607</v>
      </c>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3"/>
    </row>
    <row r="32" spans="1:36">
      <c r="A32" s="1043">
        <v>1</v>
      </c>
      <c r="B32" s="1045"/>
      <c r="C32" s="1046"/>
      <c r="D32" s="1046"/>
      <c r="E32" s="1046"/>
      <c r="F32" s="1047"/>
      <c r="G32" s="1051"/>
      <c r="H32" s="1052"/>
      <c r="I32" s="1052"/>
      <c r="J32" s="1052"/>
      <c r="K32" s="1052"/>
      <c r="L32" s="1052"/>
      <c r="M32" s="1052"/>
      <c r="N32" s="1052"/>
      <c r="O32" s="1052"/>
      <c r="P32" s="1052"/>
      <c r="Q32" s="1052"/>
      <c r="R32" s="1052"/>
      <c r="S32" s="1052"/>
      <c r="T32" s="1052"/>
      <c r="U32" s="1052"/>
      <c r="V32" s="1052"/>
      <c r="W32" s="1052"/>
      <c r="X32" s="1052"/>
      <c r="Y32" s="1052"/>
      <c r="Z32" s="1052"/>
      <c r="AA32" s="1052"/>
      <c r="AB32" s="1052"/>
      <c r="AC32" s="1052"/>
      <c r="AD32" s="1052"/>
      <c r="AE32" s="1052"/>
      <c r="AF32" s="1052"/>
      <c r="AG32" s="1053"/>
      <c r="AJ32" s="611" t="s">
        <v>1610</v>
      </c>
    </row>
    <row r="33" spans="1:33">
      <c r="A33" s="1044"/>
      <c r="B33" s="1048"/>
      <c r="C33" s="1049"/>
      <c r="D33" s="1049"/>
      <c r="E33" s="1049"/>
      <c r="F33" s="1050"/>
      <c r="G33" s="1054"/>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6"/>
    </row>
    <row r="34" spans="1:33">
      <c r="A34" s="1044"/>
      <c r="B34" s="1048"/>
      <c r="C34" s="1049"/>
      <c r="D34" s="1049"/>
      <c r="E34" s="1049"/>
      <c r="F34" s="1050"/>
      <c r="G34" s="1054"/>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5"/>
      <c r="AD34" s="1055"/>
      <c r="AE34" s="1055"/>
      <c r="AF34" s="1055"/>
      <c r="AG34" s="1056"/>
    </row>
    <row r="35" spans="1:33">
      <c r="A35" s="1044"/>
      <c r="B35" s="1048"/>
      <c r="C35" s="1049"/>
      <c r="D35" s="1049"/>
      <c r="E35" s="1049"/>
      <c r="F35" s="1050"/>
      <c r="G35" s="1054"/>
      <c r="H35" s="1055"/>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D35" s="1055"/>
      <c r="AE35" s="1055"/>
      <c r="AF35" s="1055"/>
      <c r="AG35" s="1056"/>
    </row>
    <row r="36" spans="1:33">
      <c r="A36" s="1043">
        <v>2</v>
      </c>
      <c r="B36" s="1045"/>
      <c r="C36" s="1046"/>
      <c r="D36" s="1046"/>
      <c r="E36" s="1046"/>
      <c r="F36" s="1047"/>
      <c r="G36" s="1051"/>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3"/>
    </row>
    <row r="37" spans="1:33">
      <c r="A37" s="1044"/>
      <c r="B37" s="1048"/>
      <c r="C37" s="1049"/>
      <c r="D37" s="1049"/>
      <c r="E37" s="1049"/>
      <c r="F37" s="1050"/>
      <c r="G37" s="1054"/>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1055"/>
      <c r="AE37" s="1055"/>
      <c r="AF37" s="1055"/>
      <c r="AG37" s="1056"/>
    </row>
    <row r="38" spans="1:33">
      <c r="A38" s="1044"/>
      <c r="B38" s="1048"/>
      <c r="C38" s="1049"/>
      <c r="D38" s="1049"/>
      <c r="E38" s="1049"/>
      <c r="F38" s="1050"/>
      <c r="G38" s="1054"/>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5"/>
      <c r="AE38" s="1055"/>
      <c r="AF38" s="1055"/>
      <c r="AG38" s="1056"/>
    </row>
    <row r="39" spans="1:33">
      <c r="A39" s="1044"/>
      <c r="B39" s="1048"/>
      <c r="C39" s="1049"/>
      <c r="D39" s="1049"/>
      <c r="E39" s="1049"/>
      <c r="F39" s="1050"/>
      <c r="G39" s="1054"/>
      <c r="H39" s="1055"/>
      <c r="I39" s="1055"/>
      <c r="J39" s="1055"/>
      <c r="K39" s="1055"/>
      <c r="L39" s="1055"/>
      <c r="M39" s="1055"/>
      <c r="N39" s="1055"/>
      <c r="O39" s="1055"/>
      <c r="P39" s="1055"/>
      <c r="Q39" s="1055"/>
      <c r="R39" s="1055"/>
      <c r="S39" s="1055"/>
      <c r="T39" s="1055"/>
      <c r="U39" s="1055"/>
      <c r="V39" s="1055"/>
      <c r="W39" s="1055"/>
      <c r="X39" s="1055"/>
      <c r="Y39" s="1055"/>
      <c r="Z39" s="1055"/>
      <c r="AA39" s="1055"/>
      <c r="AB39" s="1055"/>
      <c r="AC39" s="1055"/>
      <c r="AD39" s="1055"/>
      <c r="AE39" s="1055"/>
      <c r="AF39" s="1055"/>
      <c r="AG39" s="1056"/>
    </row>
    <row r="40" spans="1:33">
      <c r="A40" s="1043">
        <v>3</v>
      </c>
      <c r="B40" s="1045"/>
      <c r="C40" s="1046"/>
      <c r="D40" s="1046"/>
      <c r="E40" s="1046"/>
      <c r="F40" s="1047"/>
      <c r="G40" s="1051"/>
      <c r="H40" s="1052"/>
      <c r="I40" s="1052"/>
      <c r="J40" s="1052"/>
      <c r="K40" s="1052"/>
      <c r="L40" s="1052"/>
      <c r="M40" s="1052"/>
      <c r="N40" s="1052"/>
      <c r="O40" s="1052"/>
      <c r="P40" s="1052"/>
      <c r="Q40" s="1052"/>
      <c r="R40" s="1052"/>
      <c r="S40" s="1052"/>
      <c r="T40" s="1052"/>
      <c r="U40" s="1052"/>
      <c r="V40" s="1052"/>
      <c r="W40" s="1052"/>
      <c r="X40" s="1052"/>
      <c r="Y40" s="1052"/>
      <c r="Z40" s="1052"/>
      <c r="AA40" s="1052"/>
      <c r="AB40" s="1052"/>
      <c r="AC40" s="1052"/>
      <c r="AD40" s="1052"/>
      <c r="AE40" s="1052"/>
      <c r="AF40" s="1052"/>
      <c r="AG40" s="1053"/>
    </row>
    <row r="41" spans="1:33">
      <c r="A41" s="1044"/>
      <c r="B41" s="1048"/>
      <c r="C41" s="1049"/>
      <c r="D41" s="1049"/>
      <c r="E41" s="1049"/>
      <c r="F41" s="1050"/>
      <c r="G41" s="1054"/>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6"/>
    </row>
    <row r="42" spans="1:33">
      <c r="A42" s="1044"/>
      <c r="B42" s="1048"/>
      <c r="C42" s="1049"/>
      <c r="D42" s="1049"/>
      <c r="E42" s="1049"/>
      <c r="F42" s="1050"/>
      <c r="G42" s="1054"/>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5"/>
      <c r="AF42" s="1055"/>
      <c r="AG42" s="1056"/>
    </row>
    <row r="43" spans="1:33">
      <c r="A43" s="1044"/>
      <c r="B43" s="1048"/>
      <c r="C43" s="1049"/>
      <c r="D43" s="1049"/>
      <c r="E43" s="1049"/>
      <c r="F43" s="1050"/>
      <c r="G43" s="1054"/>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c r="AD43" s="1055"/>
      <c r="AE43" s="1055"/>
      <c r="AF43" s="1055"/>
      <c r="AG43" s="1056"/>
    </row>
    <row r="44" spans="1:33">
      <c r="A44" s="1043">
        <v>4</v>
      </c>
      <c r="B44" s="1045"/>
      <c r="C44" s="1046"/>
      <c r="D44" s="1046"/>
      <c r="E44" s="1046"/>
      <c r="F44" s="1047"/>
      <c r="G44" s="1051"/>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c r="AG44" s="1053"/>
    </row>
    <row r="45" spans="1:33">
      <c r="A45" s="1044"/>
      <c r="B45" s="1048"/>
      <c r="C45" s="1049"/>
      <c r="D45" s="1049"/>
      <c r="E45" s="1049"/>
      <c r="F45" s="1050"/>
      <c r="G45" s="1054"/>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6"/>
    </row>
    <row r="46" spans="1:33">
      <c r="A46" s="1044"/>
      <c r="B46" s="1048"/>
      <c r="C46" s="1049"/>
      <c r="D46" s="1049"/>
      <c r="E46" s="1049"/>
      <c r="F46" s="1050"/>
      <c r="G46" s="1054"/>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6"/>
    </row>
    <row r="47" spans="1:33">
      <c r="A47" s="1044"/>
      <c r="B47" s="1048"/>
      <c r="C47" s="1049"/>
      <c r="D47" s="1049"/>
      <c r="E47" s="1049"/>
      <c r="F47" s="1050"/>
      <c r="G47" s="1054"/>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6"/>
    </row>
    <row r="48" spans="1:33">
      <c r="A48" s="1043">
        <v>5</v>
      </c>
      <c r="B48" s="1045"/>
      <c r="C48" s="1046"/>
      <c r="D48" s="1046"/>
      <c r="E48" s="1046"/>
      <c r="F48" s="1047"/>
      <c r="G48" s="1051"/>
      <c r="H48" s="1052"/>
      <c r="I48" s="1052"/>
      <c r="J48" s="1052"/>
      <c r="K48" s="1052"/>
      <c r="L48" s="1052"/>
      <c r="M48" s="1052"/>
      <c r="N48" s="1052"/>
      <c r="O48" s="1052"/>
      <c r="P48" s="1052"/>
      <c r="Q48" s="1052"/>
      <c r="R48" s="1052"/>
      <c r="S48" s="1052"/>
      <c r="T48" s="1052"/>
      <c r="U48" s="1052"/>
      <c r="V48" s="1052"/>
      <c r="W48" s="1052"/>
      <c r="X48" s="1052"/>
      <c r="Y48" s="1052"/>
      <c r="Z48" s="1052"/>
      <c r="AA48" s="1052"/>
      <c r="AB48" s="1052"/>
      <c r="AC48" s="1052"/>
      <c r="AD48" s="1052"/>
      <c r="AE48" s="1052"/>
      <c r="AF48" s="1052"/>
      <c r="AG48" s="1053"/>
    </row>
    <row r="49" spans="1:33">
      <c r="A49" s="1044"/>
      <c r="B49" s="1048"/>
      <c r="C49" s="1049"/>
      <c r="D49" s="1049"/>
      <c r="E49" s="1049"/>
      <c r="F49" s="1050"/>
      <c r="G49" s="1054"/>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6"/>
    </row>
    <row r="50" spans="1:33">
      <c r="A50" s="1044"/>
      <c r="B50" s="1048"/>
      <c r="C50" s="1049"/>
      <c r="D50" s="1049"/>
      <c r="E50" s="1049"/>
      <c r="F50" s="1050"/>
      <c r="G50" s="1054"/>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5"/>
      <c r="AG50" s="1056"/>
    </row>
    <row r="51" spans="1:33">
      <c r="A51" s="1044"/>
      <c r="B51" s="1048"/>
      <c r="C51" s="1049"/>
      <c r="D51" s="1049"/>
      <c r="E51" s="1049"/>
      <c r="F51" s="1050"/>
      <c r="G51" s="1054"/>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c r="AG51" s="1056"/>
    </row>
    <row r="52" spans="1:33">
      <c r="A52" s="617"/>
      <c r="B52" s="618"/>
      <c r="C52" s="618"/>
      <c r="D52" s="618"/>
      <c r="E52" s="618"/>
      <c r="F52" s="618"/>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row>
    <row r="53" spans="1:33">
      <c r="B53" s="620"/>
      <c r="C53" s="620"/>
      <c r="D53" s="620"/>
      <c r="E53" s="620"/>
      <c r="F53" s="620"/>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row>
    <row r="54" spans="1:33">
      <c r="B54" s="620"/>
      <c r="C54" s="620"/>
      <c r="D54" s="620"/>
      <c r="E54" s="620"/>
      <c r="F54" s="620"/>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row>
    <row r="55" spans="1:33">
      <c r="B55" s="620"/>
      <c r="C55" s="620"/>
      <c r="D55" s="620"/>
      <c r="E55" s="620"/>
      <c r="F55" s="620"/>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row>
    <row r="56" spans="1:33">
      <c r="A56" s="612"/>
      <c r="B56" s="620"/>
      <c r="C56" s="620"/>
      <c r="D56" s="620"/>
      <c r="E56" s="620"/>
      <c r="F56" s="620"/>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row>
    <row r="57" spans="1:33">
      <c r="A57" s="612"/>
      <c r="B57" s="620"/>
      <c r="C57" s="620"/>
      <c r="D57" s="620"/>
      <c r="E57" s="620"/>
      <c r="F57" s="620"/>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row>
    <row r="58" spans="1:33">
      <c r="A58" s="612"/>
      <c r="B58" s="620"/>
      <c r="C58" s="620"/>
      <c r="D58" s="620"/>
      <c r="E58" s="620"/>
      <c r="F58" s="620"/>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row>
    <row r="59" spans="1:33">
      <c r="A59" s="612"/>
      <c r="B59" s="620"/>
      <c r="C59" s="620"/>
      <c r="D59" s="620"/>
      <c r="E59" s="620"/>
      <c r="F59" s="620"/>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row>
    <row r="60" spans="1:33">
      <c r="C60" s="611" t="s">
        <v>1611</v>
      </c>
    </row>
  </sheetData>
  <sheetProtection algorithmName="SHA-512" hashValue="PQuu3n3zGYpBhrwAoypsSkJMZ165gCnbpJlQaDQV2fGrn240H1Em4QmJbGaAZzX+WqYGFnmDE9GFPxUZ8dfG9w==" saltValue="2niPFj2hufjK+V68ltZS8g==" spinCount="100000" sheet="1" objects="1" scenarios="1"/>
  <protectedRanges>
    <protectedRange sqref="B32:AG51" name="範囲2"/>
    <protectedRange sqref="X4 AA4 AD4 H17" name="範囲1"/>
  </protectedRanges>
  <mergeCells count="33">
    <mergeCell ref="U10:AG10"/>
    <mergeCell ref="A1:AG2"/>
    <mergeCell ref="V4:W4"/>
    <mergeCell ref="X4:Y4"/>
    <mergeCell ref="AA4:AB4"/>
    <mergeCell ref="AD4:AE4"/>
    <mergeCell ref="A32:A35"/>
    <mergeCell ref="B32:F35"/>
    <mergeCell ref="G32:AG35"/>
    <mergeCell ref="U12:AG12"/>
    <mergeCell ref="H17:T17"/>
    <mergeCell ref="H19:S19"/>
    <mergeCell ref="T19:AF19"/>
    <mergeCell ref="H21:AF23"/>
    <mergeCell ref="B25:F25"/>
    <mergeCell ref="G25:AG25"/>
    <mergeCell ref="A26:A28"/>
    <mergeCell ref="B26:F28"/>
    <mergeCell ref="G26:AG28"/>
    <mergeCell ref="B31:F31"/>
    <mergeCell ref="G31:AG31"/>
    <mergeCell ref="A36:A39"/>
    <mergeCell ref="B36:F39"/>
    <mergeCell ref="G36:AG39"/>
    <mergeCell ref="A40:A43"/>
    <mergeCell ref="B40:F43"/>
    <mergeCell ref="G40:AG43"/>
    <mergeCell ref="A44:A47"/>
    <mergeCell ref="B44:F47"/>
    <mergeCell ref="G44:AG47"/>
    <mergeCell ref="A48:A51"/>
    <mergeCell ref="B48:F51"/>
    <mergeCell ref="G48:AG51"/>
  </mergeCells>
  <phoneticPr fontId="2"/>
  <printOptions horizontalCentered="1"/>
  <pageMargins left="0.78740157480314965" right="0.39370078740157483" top="0.39370078740157483" bottom="0.3937007874015748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W44"/>
  <sheetViews>
    <sheetView view="pageBreakPreview" zoomScaleNormal="100" zoomScaleSheetLayoutView="100" workbookViewId="0">
      <selection activeCell="N2" sqref="N2"/>
    </sheetView>
  </sheetViews>
  <sheetFormatPr defaultColWidth="9" defaultRowHeight="13.2"/>
  <cols>
    <col min="1" max="16" width="5.6640625" style="398" customWidth="1"/>
    <col min="17" max="17" width="5.109375" style="398" customWidth="1"/>
    <col min="18" max="18" width="4.88671875" style="398" customWidth="1"/>
    <col min="19" max="19" width="9" style="398"/>
    <col min="20" max="20" width="9" style="398" customWidth="1"/>
    <col min="21" max="23" width="9" style="398" hidden="1" customWidth="1"/>
    <col min="24" max="16384" width="9" style="398"/>
  </cols>
  <sheetData>
    <row r="1" spans="1:23" ht="19.5" customHeight="1">
      <c r="A1" s="1085" t="s">
        <v>1029</v>
      </c>
      <c r="B1" s="1085"/>
      <c r="C1" s="1085"/>
      <c r="D1" s="1085"/>
      <c r="E1" s="1085"/>
      <c r="F1" s="1085"/>
      <c r="G1" s="1085"/>
      <c r="H1" s="1085"/>
      <c r="I1" s="1085"/>
      <c r="J1" s="1085"/>
      <c r="K1" s="1085"/>
      <c r="L1" s="1085"/>
      <c r="M1" s="1085"/>
      <c r="N1" s="1085"/>
      <c r="O1" s="397"/>
    </row>
    <row r="2" spans="1:23" ht="15" customHeight="1">
      <c r="A2" s="399"/>
      <c r="B2" s="399"/>
      <c r="C2" s="399"/>
      <c r="D2" s="399"/>
      <c r="E2" s="399"/>
      <c r="F2" s="399"/>
      <c r="G2" s="399"/>
      <c r="H2" s="399"/>
      <c r="I2" s="399"/>
      <c r="J2" s="399"/>
      <c r="K2" s="399"/>
      <c r="L2" s="399"/>
      <c r="M2" s="399"/>
      <c r="N2" s="399"/>
      <c r="O2" s="399"/>
    </row>
    <row r="3" spans="1:23" ht="15.75" customHeight="1">
      <c r="A3" s="400"/>
      <c r="B3" s="399"/>
      <c r="C3" s="399"/>
      <c r="D3" s="399"/>
      <c r="E3" s="399"/>
      <c r="F3" s="399"/>
      <c r="G3" s="399"/>
      <c r="H3" s="399"/>
      <c r="I3" s="399"/>
      <c r="J3" s="399"/>
      <c r="K3" s="399"/>
      <c r="L3" s="399"/>
      <c r="M3" s="399"/>
      <c r="N3" s="399"/>
    </row>
    <row r="4" spans="1:23">
      <c r="A4" s="400"/>
    </row>
    <row r="5" spans="1:23" ht="18" customHeight="1">
      <c r="A5" s="401"/>
      <c r="B5" s="402" t="s">
        <v>1030</v>
      </c>
      <c r="C5" s="1108"/>
      <c r="D5" s="1108"/>
      <c r="E5" s="1108"/>
      <c r="F5" s="1108"/>
      <c r="G5" s="1108"/>
      <c r="H5" s="403" t="s">
        <v>1031</v>
      </c>
      <c r="P5" s="398" t="s">
        <v>1590</v>
      </c>
    </row>
    <row r="6" spans="1:23">
      <c r="P6" s="398" t="s">
        <v>1466</v>
      </c>
    </row>
    <row r="7" spans="1:23" ht="17.25" customHeight="1">
      <c r="A7" s="401"/>
      <c r="B7" s="404" t="s">
        <v>1465</v>
      </c>
      <c r="C7" s="1109"/>
      <c r="D7" s="1109"/>
      <c r="E7" s="1109"/>
      <c r="F7" s="1109"/>
      <c r="G7" s="1109"/>
    </row>
    <row r="8" spans="1:23">
      <c r="P8" s="398" t="s">
        <v>1069</v>
      </c>
    </row>
    <row r="9" spans="1:23" ht="16.2" thickBot="1">
      <c r="J9" s="405" t="s">
        <v>1032</v>
      </c>
    </row>
    <row r="10" spans="1:23" ht="16.5" customHeight="1" thickBot="1">
      <c r="K10" s="403" t="str">
        <f>VLOOKUP($Q$10,$R$10:$W$12,4)</f>
        <v>群馬事業所</v>
      </c>
      <c r="Q10" s="406">
        <v>1</v>
      </c>
      <c r="R10" s="407">
        <v>1</v>
      </c>
      <c r="S10" s="398" t="s">
        <v>1061</v>
      </c>
      <c r="U10" s="398" t="s">
        <v>1062</v>
      </c>
      <c r="V10" s="398" t="s">
        <v>1065</v>
      </c>
      <c r="W10" s="398" t="s">
        <v>1066</v>
      </c>
    </row>
    <row r="11" spans="1:23">
      <c r="K11" s="408" t="s">
        <v>1033</v>
      </c>
      <c r="L11" s="398" t="str">
        <f>VLOOKUP($Q$10,$R$10:$W$12,5)</f>
        <v>027-212-7575</v>
      </c>
      <c r="R11" s="407">
        <v>2</v>
      </c>
      <c r="S11" s="398" t="s">
        <v>1219</v>
      </c>
      <c r="U11" s="398" t="s">
        <v>1063</v>
      </c>
      <c r="V11" s="398" t="s">
        <v>1273</v>
      </c>
      <c r="W11" s="398" t="s">
        <v>1274</v>
      </c>
    </row>
    <row r="12" spans="1:23">
      <c r="K12" s="408" t="s">
        <v>1034</v>
      </c>
      <c r="L12" s="398" t="str">
        <f>VLOOKUP($Q$10,$R$10:$W$12,6)</f>
        <v>027-212-7576</v>
      </c>
      <c r="R12" s="407"/>
      <c r="U12" s="398" t="s">
        <v>1064</v>
      </c>
      <c r="V12" s="398" t="s">
        <v>1067</v>
      </c>
      <c r="W12" s="398" t="s">
        <v>1068</v>
      </c>
    </row>
    <row r="13" spans="1:23">
      <c r="J13" s="409"/>
    </row>
    <row r="14" spans="1:23">
      <c r="J14" s="409"/>
    </row>
    <row r="15" spans="1:23">
      <c r="B15" s="398" t="s">
        <v>1035</v>
      </c>
      <c r="J15" s="409"/>
    </row>
    <row r="16" spans="1:23">
      <c r="J16" s="409"/>
    </row>
    <row r="18" spans="2:16" ht="35.1" customHeight="1">
      <c r="B18" s="1086" t="s">
        <v>1036</v>
      </c>
      <c r="C18" s="1087"/>
      <c r="D18" s="1088"/>
      <c r="E18" s="1103" t="str">
        <f>IF(確２面!K8="","",確２面!K8)</f>
        <v/>
      </c>
      <c r="F18" s="1104"/>
      <c r="G18" s="1104"/>
      <c r="H18" s="1104"/>
      <c r="I18" s="1104"/>
      <c r="J18" s="1104"/>
      <c r="K18" s="1104"/>
      <c r="L18" s="410" t="s">
        <v>1031</v>
      </c>
      <c r="M18" s="411"/>
    </row>
    <row r="19" spans="2:16" ht="34.5" customHeight="1">
      <c r="B19" s="1089" t="s">
        <v>1037</v>
      </c>
      <c r="C19" s="1090"/>
      <c r="D19" s="1091"/>
      <c r="E19" s="1105" t="str">
        <f>IF(確３面!H6="","",確３面!H6)</f>
        <v/>
      </c>
      <c r="F19" s="1106"/>
      <c r="G19" s="1106"/>
      <c r="H19" s="1106"/>
      <c r="I19" s="1106"/>
      <c r="J19" s="1106"/>
      <c r="K19" s="1106"/>
      <c r="L19" s="1106"/>
      <c r="M19" s="1107"/>
    </row>
    <row r="20" spans="2:16">
      <c r="B20" s="412"/>
      <c r="C20" s="412"/>
      <c r="D20" s="412"/>
    </row>
    <row r="21" spans="2:16" ht="35.1" customHeight="1">
      <c r="B21" s="1097" t="s">
        <v>1038</v>
      </c>
      <c r="C21" s="1098"/>
      <c r="D21" s="1099"/>
      <c r="E21" s="413"/>
      <c r="F21" s="413" t="s">
        <v>1039</v>
      </c>
      <c r="G21" s="413"/>
      <c r="H21" s="413" t="s">
        <v>1040</v>
      </c>
      <c r="I21" s="413"/>
      <c r="J21" s="413" t="s">
        <v>1041</v>
      </c>
      <c r="K21" s="413"/>
      <c r="L21" s="413" t="s">
        <v>1042</v>
      </c>
      <c r="M21" s="414"/>
    </row>
    <row r="22" spans="2:16" ht="35.1" customHeight="1">
      <c r="B22" s="1100" t="s">
        <v>1043</v>
      </c>
      <c r="C22" s="1101"/>
      <c r="D22" s="1102"/>
      <c r="E22" s="415"/>
      <c r="F22" s="415"/>
      <c r="G22" s="416"/>
      <c r="H22" s="416" t="s">
        <v>1044</v>
      </c>
      <c r="I22" s="416"/>
      <c r="J22" s="416" t="s">
        <v>1045</v>
      </c>
      <c r="K22" s="417" t="s">
        <v>1046</v>
      </c>
      <c r="L22" s="415"/>
      <c r="M22" s="418"/>
    </row>
    <row r="23" spans="2:16" ht="18.75" customHeight="1">
      <c r="B23" s="1092" t="s">
        <v>1047</v>
      </c>
      <c r="C23" s="1093"/>
      <c r="D23" s="1094"/>
      <c r="E23" s="419"/>
      <c r="F23" s="420" t="s">
        <v>1048</v>
      </c>
      <c r="H23" s="1095" t="s">
        <v>1049</v>
      </c>
      <c r="J23" s="1095" t="s">
        <v>1050</v>
      </c>
      <c r="K23" s="1095" t="s">
        <v>1051</v>
      </c>
      <c r="L23" s="1095"/>
      <c r="M23" s="421"/>
    </row>
    <row r="24" spans="2:16" ht="18.75" customHeight="1">
      <c r="B24" s="1089"/>
      <c r="C24" s="1090"/>
      <c r="D24" s="1091"/>
      <c r="E24" s="422"/>
      <c r="F24" s="423" t="s">
        <v>1052</v>
      </c>
      <c r="G24" s="423"/>
      <c r="H24" s="1096"/>
      <c r="I24" s="423"/>
      <c r="J24" s="1096"/>
      <c r="K24" s="1096"/>
      <c r="L24" s="1096"/>
      <c r="M24" s="424"/>
    </row>
    <row r="25" spans="2:16" ht="17.25" customHeight="1">
      <c r="B25" s="425"/>
      <c r="C25" s="425"/>
      <c r="D25" s="425"/>
      <c r="E25" s="426"/>
      <c r="F25" s="426"/>
      <c r="G25" s="427"/>
      <c r="H25" s="426"/>
      <c r="I25" s="427"/>
      <c r="J25" s="427"/>
      <c r="K25" s="426"/>
      <c r="L25" s="426"/>
      <c r="M25" s="427"/>
    </row>
    <row r="26" spans="2:16" ht="30" customHeight="1">
      <c r="B26" s="1082" t="s">
        <v>1053</v>
      </c>
      <c r="C26" s="1083"/>
      <c r="D26" s="1084"/>
      <c r="E26" s="428"/>
      <c r="F26" s="427"/>
      <c r="G26" s="427"/>
      <c r="H26" s="427"/>
      <c r="I26" s="427"/>
      <c r="J26" s="429" t="s">
        <v>1054</v>
      </c>
      <c r="K26" s="429"/>
      <c r="L26" s="430"/>
      <c r="M26" s="431"/>
    </row>
    <row r="29" spans="2:16">
      <c r="B29" s="432" t="s">
        <v>1055</v>
      </c>
    </row>
    <row r="31" spans="2:16" ht="16.2">
      <c r="B31" s="433" t="s">
        <v>1056</v>
      </c>
      <c r="C31" s="398" t="s">
        <v>1057</v>
      </c>
    </row>
    <row r="32" spans="2:16" ht="16.2">
      <c r="B32" s="433" t="s">
        <v>1056</v>
      </c>
      <c r="C32" s="398" t="s">
        <v>1058</v>
      </c>
      <c r="P32" s="398" t="s">
        <v>1564</v>
      </c>
    </row>
    <row r="33" spans="1:15" ht="16.2">
      <c r="B33" s="433" t="s">
        <v>1056</v>
      </c>
      <c r="C33" s="398" t="s">
        <v>1280</v>
      </c>
      <c r="I33" s="502" t="s">
        <v>1276</v>
      </c>
    </row>
    <row r="34" spans="1:15" ht="16.2">
      <c r="B34" s="433" t="s">
        <v>1056</v>
      </c>
    </row>
    <row r="35" spans="1:15" ht="16.2">
      <c r="B35" s="433" t="s">
        <v>1056</v>
      </c>
    </row>
    <row r="36" spans="1:15" ht="16.2">
      <c r="B36" s="433" t="s">
        <v>1056</v>
      </c>
    </row>
    <row r="37" spans="1:15" ht="16.2">
      <c r="B37" s="434"/>
    </row>
    <row r="38" spans="1:15" ht="16.2">
      <c r="A38" s="432" t="s">
        <v>1292</v>
      </c>
      <c r="B38" s="434"/>
    </row>
    <row r="39" spans="1:15" ht="16.2">
      <c r="A39" s="432" t="s">
        <v>1277</v>
      </c>
      <c r="B39" s="434"/>
    </row>
    <row r="40" spans="1:15" ht="16.2">
      <c r="A40" s="432" t="s">
        <v>1278</v>
      </c>
      <c r="B40" s="434"/>
    </row>
    <row r="41" spans="1:15" ht="16.2">
      <c r="A41" s="432" t="s">
        <v>1279</v>
      </c>
      <c r="B41" s="434"/>
    </row>
    <row r="42" spans="1:15" ht="13.8" thickBot="1"/>
    <row r="43" spans="1:15" ht="13.8" thickTop="1">
      <c r="O43" s="435"/>
    </row>
    <row r="44" spans="1:15">
      <c r="O44" s="436"/>
    </row>
  </sheetData>
  <sheetProtection algorithmName="SHA-512" hashValue="stTFwFgH5k5qLEoiYaneqUwBFMCZCXdxvKuEqsgMrNIQn32FlTRorCwDMw4jA2c24gHCTWRx6YANQ2eV0qVBqg==" saltValue="q5SDDNxlzBdc99nibWckSQ==" spinCount="100000" sheet="1"/>
  <protectedRanges>
    <protectedRange sqref="C5 C7 Q10" name="範囲1"/>
  </protectedRanges>
  <mergeCells count="15">
    <mergeCell ref="B26:D26"/>
    <mergeCell ref="A1:N1"/>
    <mergeCell ref="B18:D18"/>
    <mergeCell ref="B19:D19"/>
    <mergeCell ref="B23:D24"/>
    <mergeCell ref="H23:H24"/>
    <mergeCell ref="J23:J24"/>
    <mergeCell ref="K23:K24"/>
    <mergeCell ref="L23:L24"/>
    <mergeCell ref="B21:D21"/>
    <mergeCell ref="B22:D22"/>
    <mergeCell ref="E18:K18"/>
    <mergeCell ref="E19:M19"/>
    <mergeCell ref="C5:G5"/>
    <mergeCell ref="C7:G7"/>
  </mergeCells>
  <phoneticPr fontId="2"/>
  <conditionalFormatting sqref="C5:G5">
    <cfRule type="containsBlanks" dxfId="9" priority="3" stopIfTrue="1">
      <formula>LEN(TRIM(C5))=0</formula>
    </cfRule>
  </conditionalFormatting>
  <conditionalFormatting sqref="C7:G7">
    <cfRule type="containsBlanks" dxfId="8" priority="1" stopIfTrue="1">
      <formula>LEN(TRIM(C7))=0</formula>
    </cfRule>
  </conditionalFormatting>
  <dataValidations count="3">
    <dataValidation type="list" allowBlank="1" showInputMessage="1" showErrorMessage="1" sqref="K13:K16" xr:uid="{00000000-0002-0000-1A00-000000000000}">
      <formula1>"027-212-7576,0285-37-9212,029-886-8965"</formula1>
    </dataValidation>
    <dataValidation type="list" allowBlank="1" showInputMessage="1" showErrorMessage="1" sqref="J10" xr:uid="{00000000-0002-0000-1A00-000001000000}">
      <formula1>"群馬事業所,栃木事業所,茨城事業所"</formula1>
    </dataValidation>
    <dataValidation type="list" allowBlank="1" showInputMessage="1" showErrorMessage="1" sqref="B7" xr:uid="{D257DE27-C353-44C1-AB63-8AC31F5F4203}">
      <formula1>"(FAX),(Email),(TEL)"</formula1>
    </dataValidation>
  </dataValidations>
  <printOptions horizontalCentered="1"/>
  <pageMargins left="0.70866141732283472" right="0.70866141732283472" top="1.3385826771653544" bottom="0.74803149606299213" header="0.31496062992125984" footer="0.31496062992125984"/>
  <pageSetup paperSize="9" orientation="portrait" r:id="rId1"/>
  <headerFooter>
    <oddFooter>&amp;L&amp;"ＭＳ Ｐ明朝,標準"&amp;9㈱北関東建築検査機構&amp;C&amp;9NKBI-27tosikeigai Ver.20.2&amp;R&amp;9(R050401)</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N72"/>
  <sheetViews>
    <sheetView view="pageBreakPreview" topLeftCell="A9" zoomScaleNormal="100" zoomScaleSheetLayoutView="100" workbookViewId="0">
      <selection activeCell="A3" sqref="A3:AI5"/>
    </sheetView>
  </sheetViews>
  <sheetFormatPr defaultColWidth="3.6640625" defaultRowHeight="18" customHeight="1"/>
  <cols>
    <col min="1" max="45" width="2.6640625" style="116" customWidth="1"/>
    <col min="46" max="16384" width="3.6640625" style="116"/>
  </cols>
  <sheetData>
    <row r="1" spans="1:35" ht="13.5" customHeight="1">
      <c r="A1" s="551" t="s">
        <v>387</v>
      </c>
      <c r="B1" s="250"/>
      <c r="C1" s="250"/>
      <c r="D1" s="250"/>
      <c r="E1" s="250"/>
      <c r="F1" s="250"/>
      <c r="G1" s="250"/>
    </row>
    <row r="2" spans="1:35" ht="13.5" customHeight="1"/>
    <row r="3" spans="1:35" ht="13.5" customHeight="1">
      <c r="A3" s="1110" t="s">
        <v>201</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row>
    <row r="4" spans="1:35" ht="13.5" customHeight="1">
      <c r="A4" s="1110"/>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row>
    <row r="5" spans="1:35" ht="13.5" customHeight="1">
      <c r="A5" s="1110"/>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c r="AH5" s="1110"/>
      <c r="AI5" s="1110"/>
    </row>
    <row r="6" spans="1:35" ht="13.5" customHeight="1">
      <c r="A6" s="1116" t="s">
        <v>113</v>
      </c>
      <c r="B6" s="1116"/>
      <c r="C6" s="1116"/>
      <c r="D6" s="1116"/>
      <c r="E6" s="1116"/>
      <c r="F6" s="1116"/>
      <c r="G6" s="1116"/>
      <c r="H6" s="1116"/>
      <c r="I6" s="1116"/>
      <c r="J6" s="1116"/>
      <c r="K6" s="1116"/>
      <c r="L6" s="1116"/>
      <c r="M6" s="1116"/>
      <c r="N6" s="1116"/>
      <c r="O6" s="1116"/>
      <c r="P6" s="1116"/>
      <c r="Q6" s="1116"/>
      <c r="R6" s="1116"/>
      <c r="S6" s="1116"/>
      <c r="T6" s="1116"/>
      <c r="U6" s="1116"/>
      <c r="V6" s="1116"/>
      <c r="W6" s="1116"/>
      <c r="X6" s="1116"/>
      <c r="Y6" s="1116"/>
      <c r="Z6" s="1116"/>
      <c r="AA6" s="1116"/>
      <c r="AB6" s="1116"/>
      <c r="AC6" s="1116"/>
      <c r="AD6" s="1116"/>
      <c r="AE6" s="1116"/>
      <c r="AF6" s="1116"/>
      <c r="AG6" s="1116"/>
      <c r="AH6" s="1116"/>
      <c r="AI6" s="1116"/>
    </row>
    <row r="7" spans="1:35" ht="13.5" customHeight="1"/>
    <row r="8" spans="1:35" ht="13.5" customHeight="1">
      <c r="A8" s="164" t="s">
        <v>1288</v>
      </c>
      <c r="C8" s="164"/>
      <c r="D8" s="164"/>
      <c r="E8" s="164"/>
      <c r="F8" s="164"/>
      <c r="G8" s="164"/>
      <c r="H8" s="164"/>
      <c r="I8" s="164"/>
      <c r="J8" s="164"/>
      <c r="K8" s="164"/>
      <c r="L8" s="164"/>
      <c r="M8" s="164"/>
      <c r="N8" s="164"/>
      <c r="O8" s="164"/>
      <c r="P8" s="164"/>
      <c r="Q8" s="164"/>
      <c r="R8" s="164"/>
      <c r="S8" s="164"/>
      <c r="T8" s="164"/>
      <c r="U8" s="164"/>
      <c r="V8" s="164"/>
      <c r="W8" s="164"/>
      <c r="X8" s="162"/>
      <c r="Y8" s="162"/>
      <c r="Z8" s="164"/>
      <c r="AA8" s="164"/>
      <c r="AB8" s="164"/>
      <c r="AC8" s="164"/>
      <c r="AD8" s="164"/>
      <c r="AE8" s="164"/>
      <c r="AF8" s="164"/>
      <c r="AG8" s="164"/>
      <c r="AH8" s="164"/>
      <c r="AI8" s="164"/>
    </row>
    <row r="9" spans="1:35" ht="6.75" customHeight="1">
      <c r="A9" s="164"/>
      <c r="C9" s="164"/>
      <c r="D9" s="164"/>
      <c r="E9" s="164"/>
      <c r="F9" s="164"/>
      <c r="G9" s="164"/>
      <c r="H9" s="164"/>
      <c r="I9" s="164"/>
      <c r="J9" s="164"/>
      <c r="K9" s="164"/>
      <c r="L9" s="164"/>
      <c r="M9" s="164"/>
      <c r="N9" s="164"/>
      <c r="O9" s="164"/>
      <c r="P9" s="164"/>
      <c r="Q9" s="164"/>
      <c r="R9" s="164"/>
      <c r="S9" s="164"/>
      <c r="T9" s="164"/>
      <c r="U9" s="164"/>
      <c r="V9" s="164"/>
      <c r="W9" s="164"/>
      <c r="X9" s="162"/>
      <c r="Y9" s="162"/>
      <c r="Z9" s="164"/>
      <c r="AA9" s="164"/>
      <c r="AB9" s="164"/>
      <c r="AC9" s="164"/>
      <c r="AD9" s="164"/>
      <c r="AE9" s="164"/>
      <c r="AF9" s="164"/>
      <c r="AG9" s="164"/>
      <c r="AH9" s="164"/>
      <c r="AI9" s="164"/>
    </row>
    <row r="10" spans="1:35" ht="13.5" customHeight="1">
      <c r="A10" s="164" t="s">
        <v>1282</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row>
    <row r="11" spans="1:35" ht="6.75" customHeight="1">
      <c r="A11" s="164"/>
      <c r="C11" s="164"/>
      <c r="D11" s="164"/>
      <c r="E11" s="164"/>
      <c r="F11" s="164"/>
      <c r="G11" s="164"/>
      <c r="H11" s="164"/>
      <c r="I11" s="164"/>
      <c r="J11" s="164"/>
      <c r="K11" s="164"/>
      <c r="L11" s="164"/>
      <c r="M11" s="164"/>
      <c r="N11" s="164"/>
      <c r="O11" s="164"/>
      <c r="P11" s="164"/>
      <c r="Q11" s="164"/>
      <c r="R11" s="164"/>
      <c r="S11" s="164"/>
      <c r="T11" s="164"/>
      <c r="U11" s="164"/>
      <c r="V11" s="164"/>
      <c r="W11" s="164"/>
      <c r="X11" s="162"/>
      <c r="Y11" s="162"/>
      <c r="Z11" s="164"/>
      <c r="AA11" s="164"/>
      <c r="AB11" s="164"/>
      <c r="AC11" s="164"/>
      <c r="AD11" s="164"/>
      <c r="AE11" s="164"/>
      <c r="AF11" s="164"/>
      <c r="AG11" s="164"/>
      <c r="AH11" s="164"/>
      <c r="AI11" s="164"/>
    </row>
    <row r="12" spans="1:35" ht="13.5" customHeight="1">
      <c r="A12" s="164" t="s">
        <v>78</v>
      </c>
      <c r="C12" s="164"/>
      <c r="D12" s="164"/>
      <c r="E12" s="164"/>
      <c r="F12" s="164"/>
      <c r="G12" s="164"/>
      <c r="H12" s="164"/>
      <c r="I12" s="164"/>
      <c r="J12" s="164"/>
      <c r="K12" s="164"/>
      <c r="L12" s="164"/>
      <c r="M12" s="164"/>
      <c r="N12" s="164"/>
      <c r="O12" s="164"/>
      <c r="P12" s="164"/>
      <c r="Q12" s="164"/>
      <c r="R12" s="164"/>
      <c r="S12" s="164"/>
      <c r="T12" s="164"/>
      <c r="U12" s="164"/>
      <c r="V12" s="164"/>
      <c r="W12" s="164"/>
      <c r="X12" s="162"/>
      <c r="Y12" s="162"/>
      <c r="Z12" s="164"/>
      <c r="AA12" s="164"/>
      <c r="AB12" s="164"/>
      <c r="AC12" s="164"/>
      <c r="AD12" s="164"/>
      <c r="AE12" s="164"/>
      <c r="AF12" s="164"/>
      <c r="AG12" s="164"/>
      <c r="AH12" s="164"/>
      <c r="AI12" s="164"/>
    </row>
    <row r="13" spans="1:35" ht="6.75" customHeight="1">
      <c r="A13" s="164"/>
      <c r="C13" s="164"/>
      <c r="D13" s="164"/>
      <c r="E13" s="164"/>
      <c r="F13" s="164"/>
      <c r="G13" s="164"/>
      <c r="H13" s="164"/>
      <c r="I13" s="164"/>
      <c r="J13" s="164"/>
      <c r="K13" s="164"/>
      <c r="L13" s="164"/>
      <c r="M13" s="164"/>
      <c r="N13" s="164"/>
      <c r="O13" s="164"/>
      <c r="P13" s="164"/>
      <c r="Q13" s="164"/>
      <c r="R13" s="164"/>
      <c r="S13" s="164"/>
      <c r="T13" s="164"/>
      <c r="U13" s="164"/>
      <c r="V13" s="164"/>
      <c r="W13" s="164"/>
      <c r="X13" s="162"/>
      <c r="Y13" s="162"/>
      <c r="Z13" s="164"/>
      <c r="AA13" s="164"/>
      <c r="AB13" s="164"/>
      <c r="AC13" s="164"/>
      <c r="AD13" s="164"/>
      <c r="AE13" s="164"/>
      <c r="AF13" s="164"/>
      <c r="AG13" s="164"/>
      <c r="AH13" s="164"/>
      <c r="AI13" s="164"/>
    </row>
    <row r="14" spans="1:35" ht="13.5" customHeight="1">
      <c r="A14" s="164" t="s">
        <v>343</v>
      </c>
      <c r="C14" s="164"/>
      <c r="D14" s="164"/>
      <c r="E14" s="164"/>
      <c r="F14" s="164"/>
      <c r="G14" s="164"/>
      <c r="H14" s="164"/>
      <c r="I14" s="164"/>
      <c r="J14" s="164"/>
      <c r="K14" s="164"/>
      <c r="L14" s="164"/>
      <c r="M14" s="164"/>
      <c r="N14" s="164"/>
      <c r="O14" s="164"/>
      <c r="P14" s="164"/>
      <c r="Q14" s="164"/>
      <c r="R14" s="164"/>
      <c r="S14" s="164"/>
      <c r="T14" s="164"/>
      <c r="U14" s="164"/>
      <c r="V14" s="164"/>
      <c r="W14" s="164"/>
      <c r="X14" s="162"/>
      <c r="Y14" s="162"/>
      <c r="Z14" s="164"/>
      <c r="AA14" s="164"/>
      <c r="AB14" s="164"/>
      <c r="AC14" s="164"/>
      <c r="AD14" s="164"/>
      <c r="AE14" s="164"/>
      <c r="AF14" s="164"/>
      <c r="AG14" s="164"/>
      <c r="AH14" s="164"/>
      <c r="AI14" s="164"/>
    </row>
    <row r="15" spans="1:35" ht="13.5" customHeight="1">
      <c r="A15" s="164"/>
      <c r="B15" s="164"/>
      <c r="C15" s="164"/>
      <c r="D15" s="551"/>
      <c r="E15" s="551"/>
      <c r="F15" s="164"/>
      <c r="G15" s="164"/>
      <c r="H15" s="164"/>
      <c r="I15" s="164"/>
      <c r="J15" s="164"/>
      <c r="K15" s="164"/>
      <c r="L15" s="164"/>
      <c r="M15" s="164"/>
      <c r="N15" s="164"/>
      <c r="O15" s="164"/>
      <c r="P15" s="164"/>
      <c r="Q15" s="164"/>
      <c r="R15" s="164"/>
      <c r="S15" s="164"/>
      <c r="T15" s="164"/>
      <c r="U15" s="164"/>
      <c r="V15" s="164"/>
      <c r="W15" s="164"/>
      <c r="X15" s="162"/>
      <c r="Y15" s="162"/>
      <c r="Z15" s="164"/>
      <c r="AA15" s="164"/>
      <c r="AB15" s="164"/>
      <c r="AC15" s="164"/>
      <c r="AD15" s="164"/>
      <c r="AE15" s="164"/>
      <c r="AF15" s="164"/>
      <c r="AG15" s="164"/>
      <c r="AH15" s="164"/>
      <c r="AI15" s="164"/>
    </row>
    <row r="16" spans="1:35" ht="13.5" customHeight="1">
      <c r="A16" s="164"/>
      <c r="B16" s="164"/>
      <c r="C16" s="164"/>
      <c r="D16" s="551"/>
      <c r="E16" s="551"/>
      <c r="F16" s="164"/>
      <c r="G16" s="164"/>
      <c r="H16" s="164"/>
      <c r="I16" s="164"/>
      <c r="J16" s="164"/>
      <c r="K16" s="164"/>
      <c r="L16" s="164"/>
      <c r="M16" s="164"/>
      <c r="N16" s="164"/>
      <c r="O16" s="164"/>
      <c r="P16" s="164"/>
      <c r="Q16" s="164"/>
      <c r="R16" s="164"/>
      <c r="S16" s="164"/>
      <c r="T16" s="164"/>
      <c r="U16" s="164"/>
      <c r="V16" s="164"/>
      <c r="W16" s="164"/>
      <c r="X16" s="162"/>
      <c r="Y16" s="162"/>
      <c r="Z16" s="164"/>
      <c r="AA16" s="164"/>
      <c r="AB16" s="164"/>
      <c r="AC16" s="164"/>
      <c r="AD16" s="164"/>
      <c r="AE16" s="164"/>
      <c r="AF16" s="164"/>
      <c r="AG16" s="164"/>
      <c r="AH16" s="164"/>
      <c r="AI16" s="164"/>
    </row>
    <row r="17" spans="1:40" ht="13.5" customHeight="1">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row>
    <row r="18" spans="1:40" ht="13.5" customHeight="1">
      <c r="A18" s="164"/>
      <c r="B18" s="164"/>
      <c r="C18" s="164" t="s">
        <v>344</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M18" s="503" t="s">
        <v>1291</v>
      </c>
    </row>
    <row r="19" spans="1:40" ht="6.75" customHeight="1">
      <c r="A19" s="164"/>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row>
    <row r="20" spans="1:40" ht="13.5" customHeight="1">
      <c r="A20" s="164"/>
      <c r="B20" s="164"/>
      <c r="C20" s="164"/>
      <c r="D20" s="164" t="s">
        <v>994</v>
      </c>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row>
    <row r="21" spans="1:40" ht="13.5" customHeight="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row>
    <row r="22" spans="1:40" ht="13.5" customHeight="1">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M22" s="109"/>
      <c r="AN22" s="109"/>
    </row>
    <row r="23" spans="1:40" ht="13.5" customHeight="1">
      <c r="A23" s="164"/>
      <c r="B23" s="164"/>
      <c r="C23" s="164"/>
      <c r="D23" s="164"/>
      <c r="E23" s="164"/>
      <c r="F23" s="164"/>
      <c r="G23" s="164"/>
      <c r="H23" s="164"/>
      <c r="I23" s="164"/>
      <c r="J23" s="164"/>
      <c r="K23" s="164"/>
      <c r="L23" s="164"/>
      <c r="M23" s="164"/>
      <c r="N23" s="164"/>
      <c r="O23" s="164"/>
      <c r="P23" s="164"/>
      <c r="Q23" s="289"/>
      <c r="R23" s="289"/>
      <c r="S23" s="289"/>
      <c r="T23" s="289"/>
      <c r="U23" s="289"/>
      <c r="V23" s="818" t="s">
        <v>1180</v>
      </c>
      <c r="W23" s="818"/>
      <c r="X23" s="819"/>
      <c r="Y23" s="819"/>
      <c r="Z23" s="110" t="s">
        <v>269</v>
      </c>
      <c r="AA23" s="819"/>
      <c r="AB23" s="819"/>
      <c r="AC23" s="110" t="s">
        <v>172</v>
      </c>
      <c r="AD23" s="819"/>
      <c r="AE23" s="819"/>
      <c r="AF23" s="110" t="s">
        <v>271</v>
      </c>
      <c r="AG23" s="164"/>
      <c r="AH23" s="164"/>
      <c r="AI23" s="164"/>
      <c r="AM23" s="109" t="s">
        <v>1464</v>
      </c>
      <c r="AN23" s="109"/>
    </row>
    <row r="24" spans="1:40" ht="13.5" customHeight="1">
      <c r="A24" s="164"/>
      <c r="B24" s="164"/>
      <c r="C24" s="164"/>
      <c r="D24" s="164"/>
      <c r="E24" s="164"/>
      <c r="F24" s="164"/>
      <c r="G24" s="164"/>
      <c r="H24" s="164"/>
      <c r="I24" s="164"/>
      <c r="J24" s="164"/>
      <c r="K24" s="164"/>
      <c r="L24" s="164"/>
      <c r="M24" s="164"/>
      <c r="N24" s="164"/>
      <c r="O24" s="164"/>
      <c r="P24" s="164"/>
      <c r="Q24" s="163"/>
      <c r="R24" s="163"/>
      <c r="S24" s="164"/>
      <c r="T24" s="162"/>
      <c r="U24" s="162"/>
      <c r="V24" s="164"/>
      <c r="W24" s="162"/>
      <c r="X24" s="162"/>
      <c r="Y24" s="164"/>
      <c r="Z24" s="164"/>
      <c r="AA24" s="164"/>
      <c r="AB24" s="164"/>
      <c r="AC24" s="164"/>
      <c r="AD24" s="164"/>
      <c r="AE24" s="164"/>
      <c r="AF24" s="164"/>
      <c r="AG24" s="164"/>
      <c r="AH24" s="164"/>
      <c r="AI24" s="164"/>
    </row>
    <row r="25" spans="1:40" ht="13.5" customHeight="1">
      <c r="A25" s="164"/>
      <c r="B25" s="164"/>
      <c r="C25" s="164"/>
      <c r="D25" s="164"/>
      <c r="E25" s="164"/>
      <c r="F25" s="164"/>
      <c r="G25" s="164"/>
      <c r="H25" s="164"/>
      <c r="I25" s="164"/>
      <c r="J25" s="164"/>
      <c r="K25" s="164"/>
      <c r="L25" s="164"/>
      <c r="M25" s="164"/>
      <c r="N25" s="164"/>
      <c r="O25" s="162"/>
      <c r="P25" s="162"/>
      <c r="Q25" s="162"/>
      <c r="R25" s="162"/>
      <c r="S25" s="162"/>
      <c r="T25" s="162"/>
      <c r="U25" s="162"/>
      <c r="V25" s="212"/>
      <c r="W25" s="212"/>
      <c r="X25" s="212"/>
      <c r="Y25" s="212"/>
      <c r="Z25" s="212"/>
      <c r="AA25" s="212"/>
      <c r="AB25" s="212"/>
      <c r="AC25" s="212"/>
      <c r="AD25" s="212"/>
      <c r="AE25" s="212"/>
      <c r="AF25" s="212"/>
      <c r="AG25" s="212"/>
      <c r="AH25" s="212"/>
      <c r="AI25" s="212"/>
      <c r="AM25" s="442"/>
    </row>
    <row r="26" spans="1:40" ht="13.5" customHeight="1">
      <c r="A26" s="164"/>
      <c r="B26" s="164"/>
      <c r="C26" s="164"/>
      <c r="D26" s="164"/>
      <c r="E26" s="164"/>
      <c r="F26" s="164"/>
      <c r="G26" s="164"/>
      <c r="H26" s="164"/>
      <c r="I26" s="164"/>
      <c r="J26" s="164"/>
      <c r="K26" s="164"/>
      <c r="L26" s="164"/>
      <c r="M26" s="164"/>
      <c r="N26" s="164"/>
      <c r="O26" s="164"/>
      <c r="P26" s="164"/>
      <c r="R26" s="164"/>
      <c r="S26" s="164"/>
      <c r="T26" s="163" t="s">
        <v>8</v>
      </c>
      <c r="U26" s="164"/>
      <c r="V26" s="1113" t="str">
        <f>IF(確１面!V26="","",確１面!V26)</f>
        <v/>
      </c>
      <c r="W26" s="1113"/>
      <c r="X26" s="1113"/>
      <c r="Y26" s="1113"/>
      <c r="Z26" s="1113"/>
      <c r="AA26" s="1113"/>
      <c r="AB26" s="1113"/>
      <c r="AC26" s="1113"/>
      <c r="AD26" s="1113"/>
      <c r="AE26" s="1113"/>
      <c r="AF26" s="1113"/>
      <c r="AG26" s="1113"/>
      <c r="AH26" s="1113"/>
      <c r="AI26" s="1113"/>
      <c r="AM26" s="116" t="s">
        <v>1190</v>
      </c>
    </row>
    <row r="27" spans="1:40" ht="6" customHeight="1">
      <c r="A27" s="164"/>
      <c r="B27" s="164"/>
      <c r="C27" s="164"/>
      <c r="D27" s="164"/>
      <c r="E27" s="164"/>
      <c r="F27" s="164"/>
      <c r="G27" s="164"/>
      <c r="H27" s="164"/>
      <c r="I27" s="164"/>
      <c r="J27" s="164"/>
      <c r="K27" s="164"/>
      <c r="L27" s="164"/>
      <c r="M27" s="164"/>
      <c r="N27" s="164"/>
      <c r="O27" s="164"/>
      <c r="P27" s="164"/>
      <c r="Q27" s="164"/>
      <c r="R27" s="162"/>
      <c r="S27" s="162"/>
      <c r="T27" s="162"/>
      <c r="U27" s="162"/>
      <c r="V27" s="210"/>
      <c r="W27" s="210"/>
      <c r="X27" s="210"/>
      <c r="Y27" s="210"/>
      <c r="Z27" s="210"/>
      <c r="AA27" s="210"/>
      <c r="AB27" s="210"/>
      <c r="AC27" s="210"/>
      <c r="AD27" s="211"/>
      <c r="AE27" s="212"/>
      <c r="AF27" s="212"/>
      <c r="AG27" s="164"/>
      <c r="AH27" s="164"/>
      <c r="AI27" s="164"/>
    </row>
    <row r="28" spans="1:40" ht="13.5" customHeight="1">
      <c r="A28" s="164"/>
      <c r="B28" s="164"/>
      <c r="C28" s="164"/>
      <c r="D28" s="164"/>
      <c r="E28" s="164"/>
      <c r="F28" s="164" t="str">
        <f>IF(確１面!D28="","",確１面!D28)</f>
        <v/>
      </c>
      <c r="G28" s="164"/>
      <c r="H28" s="164"/>
      <c r="I28" s="164"/>
      <c r="J28" s="164"/>
      <c r="K28" s="164"/>
      <c r="L28" s="164"/>
      <c r="M28" s="164"/>
      <c r="N28" s="164"/>
      <c r="O28" s="164"/>
      <c r="P28" s="164"/>
      <c r="Q28" s="164"/>
      <c r="R28" s="164"/>
      <c r="S28" s="164"/>
      <c r="T28" s="164"/>
      <c r="U28" s="164"/>
      <c r="V28" s="1113" t="str">
        <f>IF(確１面!V28="","",確１面!V28)</f>
        <v/>
      </c>
      <c r="W28" s="1113"/>
      <c r="X28" s="1113"/>
      <c r="Y28" s="1113"/>
      <c r="Z28" s="1113"/>
      <c r="AA28" s="1113"/>
      <c r="AB28" s="1113"/>
      <c r="AC28" s="1113"/>
      <c r="AD28" s="1113"/>
      <c r="AE28" s="1113"/>
      <c r="AF28" s="1113"/>
      <c r="AG28" s="1113"/>
      <c r="AH28" s="1113"/>
      <c r="AI28" s="1113"/>
    </row>
    <row r="29" spans="1:40" ht="6" customHeight="1">
      <c r="A29" s="164"/>
      <c r="B29" s="164"/>
      <c r="C29" s="164"/>
      <c r="D29" s="164"/>
      <c r="E29" s="164"/>
      <c r="F29" s="164"/>
      <c r="G29" s="164"/>
      <c r="H29" s="164"/>
      <c r="I29" s="164"/>
      <c r="J29" s="164"/>
      <c r="K29" s="164"/>
      <c r="L29" s="164"/>
      <c r="M29" s="164"/>
      <c r="N29" s="164"/>
      <c r="O29" s="164"/>
      <c r="P29" s="164"/>
      <c r="Q29" s="164"/>
      <c r="R29" s="162"/>
      <c r="S29" s="162"/>
      <c r="T29" s="162"/>
      <c r="U29" s="162"/>
      <c r="V29" s="210"/>
      <c r="W29" s="210"/>
      <c r="X29" s="210"/>
      <c r="Y29" s="210"/>
      <c r="Z29" s="210"/>
      <c r="AA29" s="210"/>
      <c r="AB29" s="210"/>
      <c r="AC29" s="210"/>
      <c r="AD29" s="211"/>
      <c r="AE29" s="212"/>
      <c r="AF29" s="212"/>
      <c r="AG29" s="164"/>
      <c r="AH29" s="164"/>
      <c r="AI29" s="164"/>
    </row>
    <row r="30" spans="1:40" ht="13.5" customHeight="1">
      <c r="A30" s="164"/>
      <c r="B30" s="164"/>
      <c r="C30" s="164"/>
      <c r="D30" s="164"/>
      <c r="E30" s="164"/>
      <c r="F30" s="164" t="str">
        <f>IF(確１面!D30="","",確１面!D30)</f>
        <v/>
      </c>
      <c r="G30" s="164"/>
      <c r="H30" s="164"/>
      <c r="I30" s="164"/>
      <c r="J30" s="164"/>
      <c r="K30" s="164"/>
      <c r="L30" s="164"/>
      <c r="M30" s="164"/>
      <c r="N30" s="164"/>
      <c r="O30" s="164"/>
      <c r="P30" s="164"/>
      <c r="Q30" s="164"/>
      <c r="R30" s="164"/>
      <c r="S30" s="164"/>
      <c r="T30" s="164"/>
      <c r="U30" s="164"/>
      <c r="V30" s="1113" t="str">
        <f>IF(確１面!V30="","",確１面!V30)</f>
        <v/>
      </c>
      <c r="W30" s="1113"/>
      <c r="X30" s="1113"/>
      <c r="Y30" s="1113"/>
      <c r="Z30" s="1113"/>
      <c r="AA30" s="1113"/>
      <c r="AB30" s="1113"/>
      <c r="AC30" s="1113"/>
      <c r="AD30" s="1113"/>
      <c r="AE30" s="1113"/>
      <c r="AF30" s="1113"/>
      <c r="AG30" s="1113"/>
      <c r="AH30" s="1113"/>
      <c r="AI30" s="1113"/>
    </row>
    <row r="31" spans="1:40" ht="6" customHeight="1">
      <c r="A31" s="164"/>
      <c r="B31" s="164"/>
      <c r="C31" s="164"/>
      <c r="D31" s="164"/>
      <c r="E31" s="164"/>
      <c r="F31" s="164"/>
      <c r="G31" s="164"/>
      <c r="H31" s="164"/>
      <c r="I31" s="164"/>
      <c r="J31" s="164"/>
      <c r="K31" s="164"/>
      <c r="L31" s="164"/>
      <c r="M31" s="164"/>
      <c r="N31" s="164"/>
      <c r="O31" s="164"/>
      <c r="P31" s="164"/>
      <c r="Q31" s="164"/>
      <c r="R31" s="162"/>
      <c r="S31" s="162"/>
      <c r="T31" s="162"/>
      <c r="U31" s="162"/>
      <c r="V31" s="210"/>
      <c r="W31" s="210"/>
      <c r="X31" s="210"/>
      <c r="Y31" s="210"/>
      <c r="Z31" s="210"/>
      <c r="AA31" s="210"/>
      <c r="AB31" s="210"/>
      <c r="AC31" s="210"/>
      <c r="AD31" s="211"/>
      <c r="AE31" s="212"/>
      <c r="AF31" s="212"/>
      <c r="AG31" s="164"/>
      <c r="AH31" s="164"/>
      <c r="AI31" s="164"/>
    </row>
    <row r="32" spans="1:40" ht="12.75" customHeight="1">
      <c r="A32" s="164"/>
      <c r="B32" s="164"/>
      <c r="C32" s="164"/>
      <c r="D32" s="164"/>
      <c r="E32" s="164"/>
      <c r="F32" s="164"/>
      <c r="G32" s="164"/>
      <c r="H32" s="164"/>
      <c r="I32" s="164"/>
      <c r="J32" s="164"/>
      <c r="K32" s="164"/>
      <c r="L32" s="164"/>
      <c r="M32" s="164"/>
      <c r="N32" s="164"/>
      <c r="O32" s="164"/>
      <c r="P32" s="164"/>
      <c r="Q32" s="164"/>
      <c r="R32" s="162"/>
      <c r="S32" s="162"/>
      <c r="T32" s="162"/>
      <c r="U32" s="162"/>
      <c r="V32" s="1113" t="str">
        <f>IF(確１面!V32="","",確１面!V32)</f>
        <v/>
      </c>
      <c r="W32" s="1113"/>
      <c r="X32" s="1113"/>
      <c r="Y32" s="1113"/>
      <c r="Z32" s="1113"/>
      <c r="AA32" s="1113"/>
      <c r="AB32" s="1113"/>
      <c r="AC32" s="1113"/>
      <c r="AD32" s="1113"/>
      <c r="AE32" s="1113"/>
      <c r="AF32" s="1113"/>
      <c r="AG32" s="1113"/>
      <c r="AH32" s="1113"/>
      <c r="AI32" s="1113"/>
    </row>
    <row r="33" spans="1:39" ht="6" customHeight="1">
      <c r="A33" s="164"/>
      <c r="B33" s="164"/>
      <c r="C33" s="164"/>
      <c r="D33" s="164"/>
      <c r="E33" s="164"/>
      <c r="F33" s="164"/>
      <c r="G33" s="164"/>
      <c r="H33" s="164"/>
      <c r="I33" s="164"/>
      <c r="J33" s="164"/>
      <c r="K33" s="164"/>
      <c r="L33" s="164"/>
      <c r="M33" s="164"/>
      <c r="N33" s="164"/>
      <c r="O33" s="164"/>
      <c r="P33" s="164"/>
      <c r="Q33" s="164"/>
      <c r="R33" s="162"/>
      <c r="S33" s="162"/>
      <c r="T33" s="162"/>
      <c r="U33" s="162"/>
      <c r="V33" s="162"/>
      <c r="W33" s="162"/>
      <c r="X33" s="162"/>
      <c r="Y33" s="162"/>
      <c r="Z33" s="162"/>
      <c r="AA33" s="162"/>
      <c r="AB33" s="162"/>
      <c r="AC33" s="162"/>
      <c r="AD33" s="163"/>
      <c r="AE33" s="164"/>
      <c r="AF33" s="164"/>
      <c r="AG33" s="164"/>
      <c r="AH33" s="164"/>
      <c r="AI33" s="164"/>
    </row>
    <row r="34" spans="1:39" ht="6.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row>
    <row r="35" spans="1:39" ht="13.5" customHeight="1">
      <c r="A35" s="164"/>
      <c r="B35" s="164" t="s">
        <v>79</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row>
    <row r="36" spans="1:39" ht="6.75"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row>
    <row r="37" spans="1:39" ht="13.5" customHeight="1">
      <c r="A37" s="164"/>
      <c r="B37" s="164"/>
      <c r="C37" s="164"/>
      <c r="D37" s="164"/>
      <c r="E37" s="164"/>
      <c r="F37" s="164"/>
      <c r="G37" s="164"/>
      <c r="H37" s="164"/>
      <c r="I37" s="164"/>
      <c r="J37" s="164"/>
      <c r="K37" s="164"/>
      <c r="L37" s="164"/>
      <c r="M37" s="164"/>
      <c r="N37" s="164"/>
      <c r="O37" s="164"/>
      <c r="P37" s="164"/>
      <c r="Q37" s="186"/>
      <c r="R37" s="186"/>
      <c r="S37" s="186"/>
      <c r="T37" s="112" t="s">
        <v>80</v>
      </c>
      <c r="U37" s="164"/>
      <c r="V37" s="1112" t="str">
        <f>IF(確２面!K139="","",確２面!K139)</f>
        <v/>
      </c>
      <c r="W37" s="1112"/>
      <c r="X37" s="1112"/>
      <c r="Y37" s="1112"/>
      <c r="Z37" s="1112"/>
      <c r="AA37" s="1112"/>
      <c r="AB37" s="1112"/>
      <c r="AC37" s="1112"/>
      <c r="AD37" s="1112"/>
      <c r="AE37" s="1112"/>
      <c r="AF37" s="1112"/>
      <c r="AG37" s="163"/>
      <c r="AH37" s="164"/>
      <c r="AI37" s="164"/>
      <c r="AM37" s="116" t="s">
        <v>1190</v>
      </c>
    </row>
    <row r="38" spans="1:39" ht="6.75" customHeight="1">
      <c r="A38" s="554"/>
      <c r="B38" s="554"/>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row>
    <row r="39" spans="1:39" ht="6.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row>
    <row r="40" spans="1:39" ht="12.7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row>
    <row r="41" spans="1:39" ht="13.5" customHeight="1">
      <c r="A41" s="164"/>
      <c r="B41" s="555" t="s">
        <v>81</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row>
    <row r="42" spans="1:39" ht="6.75" customHeight="1">
      <c r="A42" s="164"/>
      <c r="B42" s="164"/>
      <c r="C42" s="164"/>
      <c r="D42" s="555"/>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row>
    <row r="43" spans="1:39" ht="13.5" customHeight="1">
      <c r="A43" s="555"/>
      <c r="B43" s="555"/>
      <c r="C43" s="164"/>
      <c r="D43" s="164"/>
      <c r="E43" s="164"/>
      <c r="F43" s="162" t="s">
        <v>186</v>
      </c>
      <c r="G43" s="164" t="s">
        <v>83</v>
      </c>
      <c r="H43" s="164"/>
      <c r="I43" s="164"/>
      <c r="J43" s="164"/>
      <c r="K43" s="164"/>
      <c r="L43" s="164"/>
      <c r="M43" s="164"/>
      <c r="N43" s="164"/>
      <c r="O43" s="164"/>
      <c r="P43" s="164"/>
      <c r="Q43" s="164"/>
      <c r="R43" s="164"/>
      <c r="S43" s="556" t="s">
        <v>17</v>
      </c>
      <c r="T43" s="164" t="s">
        <v>84</v>
      </c>
      <c r="U43" s="164"/>
      <c r="V43" s="164"/>
      <c r="W43" s="164"/>
      <c r="X43" s="164"/>
      <c r="Y43" s="164"/>
      <c r="Z43" s="162"/>
      <c r="AA43" s="164"/>
      <c r="AB43" s="164"/>
      <c r="AC43" s="164"/>
      <c r="AD43" s="164"/>
      <c r="AE43" s="164"/>
      <c r="AF43" s="164"/>
      <c r="AG43" s="164"/>
      <c r="AH43" s="164"/>
      <c r="AI43" s="164"/>
    </row>
    <row r="44" spans="1:39" ht="6.75" customHeight="1">
      <c r="A44" s="555"/>
      <c r="B44" s="555"/>
      <c r="C44" s="164"/>
      <c r="D44" s="164"/>
      <c r="E44" s="164"/>
      <c r="F44" s="164"/>
      <c r="G44" s="164"/>
      <c r="H44" s="164"/>
      <c r="I44" s="164"/>
      <c r="J44" s="164"/>
      <c r="K44" s="164"/>
      <c r="L44" s="164"/>
      <c r="M44" s="164"/>
      <c r="N44" s="164"/>
      <c r="O44" s="164"/>
      <c r="P44" s="164"/>
      <c r="Q44" s="164"/>
      <c r="R44" s="164"/>
      <c r="S44" s="164"/>
      <c r="T44" s="164"/>
      <c r="U44" s="164"/>
      <c r="V44" s="164"/>
      <c r="W44" s="164"/>
      <c r="X44" s="162"/>
      <c r="Y44" s="164"/>
      <c r="Z44" s="164"/>
      <c r="AA44" s="164"/>
      <c r="AB44" s="164"/>
      <c r="AC44" s="164"/>
      <c r="AD44" s="164"/>
      <c r="AE44" s="164"/>
      <c r="AF44" s="164"/>
      <c r="AG44" s="164"/>
      <c r="AH44" s="164"/>
      <c r="AI44" s="164"/>
    </row>
    <row r="45" spans="1:39" ht="13.5" customHeight="1">
      <c r="A45" s="555"/>
      <c r="B45" s="555"/>
      <c r="C45" s="164"/>
      <c r="D45" s="164"/>
      <c r="E45" s="164"/>
      <c r="F45" s="556" t="s">
        <v>17</v>
      </c>
      <c r="G45" s="164" t="s">
        <v>85</v>
      </c>
      <c r="H45" s="164"/>
      <c r="I45" s="164"/>
      <c r="J45" s="164"/>
      <c r="K45" s="164"/>
      <c r="L45" s="164"/>
      <c r="M45" s="164"/>
      <c r="N45" s="164"/>
      <c r="O45" s="1111"/>
      <c r="P45" s="1111"/>
      <c r="Q45" s="1111"/>
      <c r="R45" s="164"/>
      <c r="S45" s="556" t="s">
        <v>17</v>
      </c>
      <c r="T45" s="551" t="s">
        <v>86</v>
      </c>
      <c r="U45" s="162"/>
      <c r="V45" s="164"/>
      <c r="W45" s="162"/>
      <c r="X45" s="164"/>
      <c r="Y45" s="164"/>
      <c r="Z45" s="162"/>
      <c r="AA45" s="164"/>
      <c r="AB45" s="164"/>
      <c r="AC45" s="164"/>
      <c r="AD45" s="164"/>
      <c r="AE45" s="164"/>
      <c r="AF45" s="164"/>
      <c r="AG45" s="164"/>
      <c r="AH45" s="164"/>
      <c r="AI45" s="164"/>
    </row>
    <row r="46" spans="1:39" ht="6.75" customHeight="1">
      <c r="A46" s="555"/>
      <c r="B46" s="555"/>
      <c r="C46" s="164"/>
      <c r="D46" s="164"/>
      <c r="E46" s="164"/>
      <c r="F46" s="164"/>
      <c r="G46" s="164"/>
      <c r="H46" s="164"/>
      <c r="I46" s="164"/>
      <c r="J46" s="164"/>
      <c r="K46" s="164"/>
      <c r="L46" s="164"/>
      <c r="M46" s="164"/>
      <c r="N46" s="164"/>
      <c r="O46" s="164"/>
      <c r="P46" s="164"/>
      <c r="Q46" s="164"/>
      <c r="R46" s="164"/>
      <c r="S46" s="162"/>
      <c r="T46" s="162"/>
      <c r="U46" s="162"/>
      <c r="V46" s="162"/>
      <c r="W46" s="162"/>
      <c r="X46" s="162"/>
      <c r="Y46" s="164"/>
      <c r="Z46" s="164"/>
      <c r="AA46" s="164"/>
      <c r="AB46" s="164"/>
      <c r="AC46" s="164"/>
      <c r="AD46" s="164"/>
      <c r="AE46" s="164"/>
      <c r="AF46" s="164"/>
      <c r="AG46" s="164"/>
      <c r="AH46" s="164"/>
      <c r="AI46" s="164"/>
    </row>
    <row r="47" spans="1:39" ht="13.5" customHeight="1">
      <c r="A47" s="555"/>
      <c r="B47" s="555"/>
      <c r="C47" s="164"/>
      <c r="D47" s="164"/>
      <c r="E47" s="164"/>
      <c r="F47" s="556" t="s">
        <v>17</v>
      </c>
      <c r="G47" s="164" t="s">
        <v>87</v>
      </c>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row>
    <row r="48" spans="1:39" ht="13.5" customHeight="1">
      <c r="A48" s="555"/>
      <c r="B48" s="555"/>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row>
    <row r="49" spans="1:35" ht="13.5" customHeight="1">
      <c r="A49" s="555"/>
      <c r="B49" s="555"/>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row>
    <row r="50" spans="1:35" ht="13.5" customHeight="1">
      <c r="A50" s="555"/>
      <c r="B50" s="555"/>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row>
    <row r="51" spans="1:35" ht="13.5" customHeight="1">
      <c r="A51" s="555"/>
      <c r="B51" s="555"/>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row>
    <row r="52" spans="1:35" ht="13.5" customHeight="1">
      <c r="A52" s="255" t="s">
        <v>314</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166"/>
      <c r="AF52" s="166"/>
      <c r="AG52" s="166"/>
      <c r="AH52" s="166"/>
      <c r="AI52" s="557"/>
    </row>
    <row r="53" spans="1:35" ht="13.5" customHeight="1">
      <c r="A53" s="558"/>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64"/>
      <c r="AF53" s="164"/>
      <c r="AG53" s="164"/>
      <c r="AH53" s="164"/>
      <c r="AI53" s="559"/>
    </row>
    <row r="54" spans="1:35" ht="13.5" customHeight="1">
      <c r="A54" s="558"/>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64"/>
      <c r="AF54" s="164"/>
      <c r="AG54" s="164"/>
      <c r="AH54" s="164"/>
      <c r="AI54" s="559"/>
    </row>
    <row r="55" spans="1:35" ht="13.5" customHeight="1">
      <c r="A55" s="560"/>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554"/>
      <c r="AF55" s="554"/>
      <c r="AG55" s="554"/>
      <c r="AH55" s="554"/>
      <c r="AI55" s="561"/>
    </row>
    <row r="56" spans="1:35" ht="13.5" customHeight="1">
      <c r="A56" s="255" t="s">
        <v>9</v>
      </c>
      <c r="B56" s="256"/>
      <c r="C56" s="256"/>
      <c r="D56" s="256"/>
      <c r="E56" s="256"/>
      <c r="F56" s="256"/>
      <c r="G56" s="256"/>
      <c r="H56" s="264"/>
      <c r="I56" s="256" t="s">
        <v>88</v>
      </c>
      <c r="J56" s="256"/>
      <c r="K56" s="256"/>
      <c r="L56" s="256"/>
      <c r="M56" s="256"/>
      <c r="N56" s="557"/>
      <c r="O56" s="256" t="s">
        <v>89</v>
      </c>
      <c r="P56" s="256"/>
      <c r="Q56" s="256"/>
      <c r="R56" s="256"/>
      <c r="S56" s="166"/>
      <c r="T56" s="256"/>
      <c r="U56" s="264"/>
      <c r="V56" s="256" t="s">
        <v>315</v>
      </c>
      <c r="W56" s="256"/>
      <c r="X56" s="166"/>
      <c r="Y56" s="256"/>
      <c r="Z56" s="256"/>
      <c r="AA56" s="256"/>
      <c r="AB56" s="255" t="s">
        <v>345</v>
      </c>
      <c r="AC56" s="256"/>
      <c r="AD56" s="256"/>
      <c r="AE56" s="166"/>
      <c r="AF56" s="166"/>
      <c r="AG56" s="166"/>
      <c r="AH56" s="166"/>
      <c r="AI56" s="557"/>
    </row>
    <row r="57" spans="1:35" ht="13.5" customHeight="1">
      <c r="A57" s="560"/>
      <c r="B57" s="265"/>
      <c r="C57" s="265"/>
      <c r="D57" s="265"/>
      <c r="E57" s="265"/>
      <c r="F57" s="265"/>
      <c r="G57" s="265"/>
      <c r="H57" s="266"/>
      <c r="I57" s="562"/>
      <c r="J57" s="265"/>
      <c r="K57" s="265"/>
      <c r="L57" s="265"/>
      <c r="M57" s="265"/>
      <c r="N57" s="266"/>
      <c r="O57" s="562"/>
      <c r="P57" s="265"/>
      <c r="Q57" s="265"/>
      <c r="R57" s="265"/>
      <c r="S57" s="265"/>
      <c r="T57" s="265"/>
      <c r="U57" s="266"/>
      <c r="V57" s="265"/>
      <c r="W57" s="265"/>
      <c r="X57" s="554"/>
      <c r="Y57" s="265"/>
      <c r="Z57" s="265"/>
      <c r="AA57" s="265"/>
      <c r="AB57" s="562"/>
      <c r="AC57" s="265"/>
      <c r="AD57" s="265"/>
      <c r="AE57" s="554"/>
      <c r="AF57" s="554"/>
      <c r="AG57" s="554"/>
      <c r="AH57" s="554"/>
      <c r="AI57" s="561"/>
    </row>
    <row r="58" spans="1:35" ht="13.5" customHeight="1">
      <c r="A58" s="563" t="s">
        <v>1183</v>
      </c>
      <c r="B58" s="564"/>
      <c r="C58" s="564"/>
      <c r="D58" s="564"/>
      <c r="E58" s="564"/>
      <c r="F58" s="564"/>
      <c r="G58" s="564"/>
      <c r="H58" s="565"/>
      <c r="I58" s="293" t="s">
        <v>349</v>
      </c>
      <c r="J58" s="293"/>
      <c r="K58" s="293"/>
      <c r="L58" s="293"/>
      <c r="M58" s="293"/>
      <c r="N58" s="293"/>
      <c r="O58" s="566" t="s">
        <v>350</v>
      </c>
      <c r="P58" s="293"/>
      <c r="Q58" s="293"/>
      <c r="R58" s="293"/>
      <c r="S58" s="293"/>
      <c r="T58" s="293"/>
      <c r="U58" s="567"/>
      <c r="V58" s="293" t="s">
        <v>352</v>
      </c>
      <c r="W58" s="293"/>
      <c r="X58" s="568"/>
      <c r="Y58" s="293"/>
      <c r="Z58" s="293"/>
      <c r="AA58" s="293"/>
      <c r="AB58" s="563" t="s">
        <v>1183</v>
      </c>
      <c r="AC58" s="564"/>
      <c r="AD58" s="564"/>
      <c r="AE58" s="564"/>
      <c r="AF58" s="564"/>
      <c r="AG58" s="564"/>
      <c r="AH58" s="564"/>
      <c r="AI58" s="565"/>
    </row>
    <row r="59" spans="1:35" ht="13.5" customHeight="1">
      <c r="A59" s="569"/>
      <c r="B59" s="110"/>
      <c r="C59" s="110"/>
      <c r="D59" s="110"/>
      <c r="E59" s="110"/>
      <c r="F59" s="110"/>
      <c r="G59" s="110"/>
      <c r="H59" s="268"/>
      <c r="I59" s="293"/>
      <c r="J59" s="293"/>
      <c r="K59" s="293"/>
      <c r="L59" s="293"/>
      <c r="M59" s="293"/>
      <c r="N59" s="293"/>
      <c r="O59" s="566"/>
      <c r="P59" s="293"/>
      <c r="Q59" s="293" t="s">
        <v>269</v>
      </c>
      <c r="R59" s="293"/>
      <c r="S59" s="293" t="s">
        <v>172</v>
      </c>
      <c r="T59" s="293"/>
      <c r="U59" s="567" t="s">
        <v>271</v>
      </c>
      <c r="V59" s="293"/>
      <c r="W59" s="293"/>
      <c r="X59" s="568"/>
      <c r="Y59" s="293"/>
      <c r="Z59" s="293"/>
      <c r="AA59" s="293"/>
      <c r="AB59" s="269"/>
      <c r="AC59" s="110"/>
      <c r="AD59" s="110"/>
      <c r="AE59" s="164"/>
      <c r="AF59" s="164"/>
      <c r="AG59" s="164"/>
      <c r="AH59" s="164"/>
      <c r="AI59" s="559"/>
    </row>
    <row r="60" spans="1:35" ht="13.5" customHeight="1">
      <c r="A60" s="570"/>
      <c r="B60" s="265"/>
      <c r="C60" s="265"/>
      <c r="D60" s="265"/>
      <c r="E60" s="265"/>
      <c r="F60" s="265"/>
      <c r="G60" s="265"/>
      <c r="H60" s="266"/>
      <c r="I60" s="293"/>
      <c r="J60" s="293" t="s">
        <v>346</v>
      </c>
      <c r="K60" s="293"/>
      <c r="L60" s="293"/>
      <c r="M60" s="293"/>
      <c r="N60" s="293"/>
      <c r="O60" s="566"/>
      <c r="P60" s="293"/>
      <c r="Q60" s="293"/>
      <c r="R60" s="293"/>
      <c r="S60" s="293"/>
      <c r="T60" s="293"/>
      <c r="U60" s="567"/>
      <c r="V60" s="293"/>
      <c r="W60" s="293"/>
      <c r="X60" s="568"/>
      <c r="Y60" s="293"/>
      <c r="Z60" s="293"/>
      <c r="AA60" s="293"/>
      <c r="AB60" s="562"/>
      <c r="AC60" s="265"/>
      <c r="AD60" s="265"/>
      <c r="AE60" s="554"/>
      <c r="AF60" s="554"/>
      <c r="AG60" s="554"/>
      <c r="AH60" s="554"/>
      <c r="AI60" s="561"/>
    </row>
    <row r="61" spans="1:35" ht="13.5" customHeight="1">
      <c r="A61" s="571" t="s">
        <v>998</v>
      </c>
      <c r="B61" s="166"/>
      <c r="C61" s="166"/>
      <c r="D61" s="166"/>
      <c r="E61" s="166"/>
      <c r="F61" s="166"/>
      <c r="G61" s="166"/>
      <c r="H61" s="557" t="s">
        <v>999</v>
      </c>
      <c r="I61" s="568"/>
      <c r="J61" s="293"/>
      <c r="K61" s="293"/>
      <c r="L61" s="293"/>
      <c r="M61" s="293"/>
      <c r="N61" s="293"/>
      <c r="O61" s="566"/>
      <c r="P61" s="293"/>
      <c r="Q61" s="293"/>
      <c r="R61" s="293"/>
      <c r="S61" s="293"/>
      <c r="T61" s="293"/>
      <c r="U61" s="567"/>
      <c r="V61" s="293"/>
      <c r="W61" s="293"/>
      <c r="X61" s="568"/>
      <c r="Y61" s="293"/>
      <c r="Z61" s="293"/>
      <c r="AA61" s="293"/>
      <c r="AB61" s="255" t="s">
        <v>829</v>
      </c>
      <c r="AC61" s="256"/>
      <c r="AD61" s="256"/>
      <c r="AE61" s="256"/>
      <c r="AF61" s="256"/>
      <c r="AG61" s="256"/>
      <c r="AH61" s="256"/>
      <c r="AI61" s="572" t="s">
        <v>216</v>
      </c>
    </row>
    <row r="62" spans="1:35" ht="13.5" customHeight="1">
      <c r="A62" s="569"/>
      <c r="B62" s="110"/>
      <c r="C62" s="110"/>
      <c r="D62" s="110"/>
      <c r="E62" s="110"/>
      <c r="F62" s="110"/>
      <c r="G62" s="110"/>
      <c r="H62" s="268"/>
      <c r="I62" s="293"/>
      <c r="J62" s="293" t="s">
        <v>74</v>
      </c>
      <c r="K62" s="293"/>
      <c r="L62" s="293" t="s">
        <v>69</v>
      </c>
      <c r="M62" s="293"/>
      <c r="N62" s="293"/>
      <c r="O62" s="566"/>
      <c r="P62" s="293"/>
      <c r="Q62" s="293"/>
      <c r="R62" s="293"/>
      <c r="S62" s="293"/>
      <c r="T62" s="293"/>
      <c r="U62" s="567"/>
      <c r="V62" s="566"/>
      <c r="W62" s="293"/>
      <c r="X62" s="568"/>
      <c r="Y62" s="293"/>
      <c r="Z62" s="293"/>
      <c r="AA62" s="293"/>
      <c r="AB62" s="269"/>
      <c r="AC62" s="110"/>
      <c r="AD62" s="110"/>
      <c r="AE62" s="164"/>
      <c r="AF62" s="164"/>
      <c r="AG62" s="164"/>
      <c r="AH62" s="164"/>
      <c r="AI62" s="559"/>
    </row>
    <row r="63" spans="1:35" ht="13.5" customHeight="1">
      <c r="A63" s="570"/>
      <c r="B63" s="265"/>
      <c r="C63" s="265"/>
      <c r="D63" s="265"/>
      <c r="E63" s="265"/>
      <c r="F63" s="265"/>
      <c r="G63" s="265"/>
      <c r="H63" s="266"/>
      <c r="I63" s="293"/>
      <c r="J63" s="293"/>
      <c r="K63" s="293"/>
      <c r="L63" s="293" t="s">
        <v>347</v>
      </c>
      <c r="M63" s="293"/>
      <c r="N63" s="293"/>
      <c r="O63" s="566" t="s">
        <v>351</v>
      </c>
      <c r="P63" s="293"/>
      <c r="V63" s="566"/>
      <c r="W63" s="293"/>
      <c r="X63" s="568"/>
      <c r="Y63" s="293"/>
      <c r="Z63" s="293"/>
      <c r="AA63" s="293"/>
      <c r="AB63" s="562"/>
      <c r="AC63" s="265"/>
      <c r="AD63" s="265"/>
      <c r="AE63" s="554"/>
      <c r="AF63" s="554"/>
      <c r="AG63" s="554"/>
      <c r="AH63" s="554"/>
      <c r="AI63" s="561"/>
    </row>
    <row r="64" spans="1:35" ht="13.5" customHeight="1">
      <c r="A64" s="269" t="s">
        <v>1289</v>
      </c>
      <c r="B64" s="110"/>
      <c r="C64" s="110"/>
      <c r="D64" s="110"/>
      <c r="E64" s="110"/>
      <c r="F64" s="110"/>
      <c r="G64" s="110"/>
      <c r="H64" s="268"/>
      <c r="I64" s="293"/>
      <c r="J64" s="293"/>
      <c r="K64" s="293"/>
      <c r="L64" s="293" t="s">
        <v>70</v>
      </c>
      <c r="M64" s="293"/>
      <c r="N64" s="293"/>
      <c r="O64" s="566"/>
      <c r="P64" s="293"/>
      <c r="Q64" s="293" t="s">
        <v>269</v>
      </c>
      <c r="R64" s="293"/>
      <c r="S64" s="293" t="s">
        <v>173</v>
      </c>
      <c r="T64" s="293"/>
      <c r="U64" s="567" t="s">
        <v>271</v>
      </c>
      <c r="V64" s="293"/>
      <c r="W64" s="293"/>
      <c r="X64" s="568"/>
      <c r="Y64" s="293"/>
      <c r="Z64" s="293"/>
      <c r="AA64" s="293"/>
      <c r="AB64" s="269" t="s">
        <v>1289</v>
      </c>
      <c r="AC64" s="110"/>
      <c r="AD64" s="110"/>
      <c r="AE64" s="164"/>
      <c r="AF64" s="164"/>
      <c r="AG64" s="164"/>
      <c r="AH64" s="164"/>
      <c r="AI64" s="559"/>
    </row>
    <row r="65" spans="1:40" ht="13.5" customHeight="1">
      <c r="A65" s="569"/>
      <c r="B65" s="110"/>
      <c r="C65" s="110"/>
      <c r="D65" s="110"/>
      <c r="E65" s="110"/>
      <c r="F65" s="110"/>
      <c r="G65" s="110"/>
      <c r="H65" s="268"/>
      <c r="I65" s="293"/>
      <c r="J65" s="293"/>
      <c r="K65" s="293"/>
      <c r="L65" s="293" t="s">
        <v>348</v>
      </c>
      <c r="M65" s="293"/>
      <c r="N65" s="293"/>
      <c r="O65" s="566"/>
      <c r="P65" s="293"/>
      <c r="Q65" s="293"/>
      <c r="R65" s="293"/>
      <c r="S65" s="293"/>
      <c r="T65" s="293"/>
      <c r="U65" s="567"/>
      <c r="V65" s="293"/>
      <c r="W65" s="293"/>
      <c r="X65" s="293"/>
      <c r="Y65" s="293"/>
      <c r="Z65" s="293"/>
      <c r="AA65" s="293"/>
      <c r="AB65" s="269"/>
      <c r="AC65" s="110"/>
      <c r="AD65" s="110"/>
      <c r="AE65" s="164"/>
      <c r="AF65" s="164"/>
      <c r="AG65" s="164"/>
      <c r="AH65" s="164"/>
      <c r="AI65" s="559"/>
    </row>
    <row r="66" spans="1:40" ht="13.5" customHeight="1">
      <c r="A66" s="570"/>
      <c r="B66" s="265"/>
      <c r="C66" s="265"/>
      <c r="D66" s="265"/>
      <c r="E66" s="265"/>
      <c r="F66" s="265"/>
      <c r="G66" s="265"/>
      <c r="H66" s="266"/>
      <c r="I66" s="573"/>
      <c r="J66" s="573"/>
      <c r="K66" s="573"/>
      <c r="L66" s="573"/>
      <c r="M66" s="573"/>
      <c r="N66" s="573"/>
      <c r="O66" s="574"/>
      <c r="P66" s="573"/>
      <c r="Q66" s="573"/>
      <c r="R66" s="573"/>
      <c r="S66" s="573"/>
      <c r="T66" s="573"/>
      <c r="U66" s="575"/>
      <c r="V66" s="573"/>
      <c r="W66" s="573"/>
      <c r="X66" s="573"/>
      <c r="Y66" s="573"/>
      <c r="Z66" s="573"/>
      <c r="AA66" s="573"/>
      <c r="AB66" s="562"/>
      <c r="AC66" s="265"/>
      <c r="AD66" s="265"/>
      <c r="AE66" s="554"/>
      <c r="AF66" s="554"/>
      <c r="AG66" s="554"/>
      <c r="AH66" s="554"/>
      <c r="AI66" s="561"/>
    </row>
    <row r="67" spans="1:40" ht="13.5" customHeight="1">
      <c r="A67" s="16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166"/>
      <c r="AF67" s="166"/>
      <c r="AG67" s="166"/>
      <c r="AH67" s="166"/>
      <c r="AI67" s="166"/>
    </row>
    <row r="68" spans="1:40" ht="13.5" customHeight="1">
      <c r="A68" s="164"/>
      <c r="B68" s="164"/>
      <c r="C68" s="164"/>
      <c r="D68" s="164"/>
      <c r="E68" s="164"/>
      <c r="F68" s="164"/>
      <c r="G68" s="568" t="s">
        <v>614</v>
      </c>
      <c r="H68" s="164"/>
      <c r="I68" s="164"/>
      <c r="J68" s="164"/>
      <c r="K68" s="164"/>
      <c r="L68" s="164"/>
      <c r="M68" s="164"/>
      <c r="N68" s="568"/>
      <c r="O68" s="164"/>
      <c r="P68" s="1117"/>
      <c r="Q68" s="1117"/>
      <c r="R68" s="1117"/>
      <c r="S68" s="1117"/>
      <c r="T68" s="1117"/>
      <c r="U68" s="1117"/>
      <c r="V68" s="1117"/>
      <c r="W68" s="568" t="s">
        <v>212</v>
      </c>
      <c r="X68" s="164"/>
      <c r="Y68" s="1114"/>
      <c r="Z68" s="1114"/>
      <c r="AA68" s="1114"/>
      <c r="AB68" s="1114"/>
      <c r="AC68" s="1114"/>
      <c r="AD68" s="1114"/>
      <c r="AE68" s="1114"/>
      <c r="AF68" s="164"/>
      <c r="AG68" s="164"/>
      <c r="AH68" s="164"/>
      <c r="AI68" s="164"/>
      <c r="AM68" s="109" t="s">
        <v>1126</v>
      </c>
      <c r="AN68" s="109"/>
    </row>
    <row r="69" spans="1:40" ht="13.5" customHeight="1">
      <c r="A69" s="164"/>
      <c r="B69" s="164"/>
      <c r="C69" s="164"/>
      <c r="D69" s="164"/>
      <c r="E69" s="164"/>
      <c r="F69" s="164"/>
      <c r="G69" s="568"/>
      <c r="H69" s="164"/>
      <c r="I69" s="164"/>
      <c r="J69" s="164"/>
      <c r="K69" s="164"/>
      <c r="L69" s="164"/>
      <c r="M69" s="164"/>
      <c r="N69" s="568"/>
      <c r="O69" s="164"/>
      <c r="P69" s="1112"/>
      <c r="Q69" s="1112"/>
      <c r="R69" s="1112"/>
      <c r="S69" s="1112"/>
      <c r="T69" s="1112"/>
      <c r="U69" s="1112"/>
      <c r="V69" s="1112"/>
      <c r="W69" s="568"/>
      <c r="X69" s="164"/>
      <c r="Y69" s="1115"/>
      <c r="Z69" s="1115"/>
      <c r="AA69" s="1115"/>
      <c r="AB69" s="1115"/>
      <c r="AC69" s="1115"/>
      <c r="AD69" s="1115"/>
      <c r="AE69" s="1115"/>
      <c r="AF69" s="164"/>
      <c r="AG69" s="164"/>
      <c r="AH69" s="164"/>
      <c r="AI69" s="164"/>
      <c r="AN69" s="116" t="s">
        <v>1127</v>
      </c>
    </row>
    <row r="70" spans="1:40" ht="18" customHeight="1" thickBo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row>
    <row r="71" spans="1:40" ht="18" customHeight="1" thickTop="1">
      <c r="AJ71" s="358"/>
      <c r="AK71" s="359"/>
    </row>
    <row r="72" spans="1:40" ht="18" customHeight="1">
      <c r="AJ72" s="360"/>
    </row>
  </sheetData>
  <sheetProtection algorithmName="SHA-512" hashValue="T7gy808Ps9aWZU98hwtmicMGYTtoOp766OMK6eINEH7upbKIyBe8hONVfwmJlLtXNiIBeSWn17z4JrZgH8F+3Q==" saltValue="UoRnmijA8ZTaZkE41NXsxQ==" spinCount="100000" sheet="1"/>
  <protectedRanges>
    <protectedRange sqref="X23 AA23 AD23" name="範囲3"/>
    <protectedRange sqref="P68:V69 Y68:AE69" name="範囲1"/>
    <protectedRange sqref="V37" name="範囲2"/>
  </protectedRanges>
  <mergeCells count="16">
    <mergeCell ref="P69:V69"/>
    <mergeCell ref="Y68:AE68"/>
    <mergeCell ref="Y69:AE69"/>
    <mergeCell ref="A6:AI6"/>
    <mergeCell ref="P68:V68"/>
    <mergeCell ref="A3:AI5"/>
    <mergeCell ref="V23:W23"/>
    <mergeCell ref="O45:Q45"/>
    <mergeCell ref="V37:AF37"/>
    <mergeCell ref="V26:AI26"/>
    <mergeCell ref="V28:AI28"/>
    <mergeCell ref="V30:AI30"/>
    <mergeCell ref="V32:AI32"/>
    <mergeCell ref="X23:Y23"/>
    <mergeCell ref="AA23:AB23"/>
    <mergeCell ref="AD23:AE23"/>
  </mergeCells>
  <phoneticPr fontId="2"/>
  <conditionalFormatting sqref="P68:V68 Y68:AE68">
    <cfRule type="containsBlanks" dxfId="7" priority="1" stopIfTrue="1">
      <formula>LEN(TRIM(P68))=0</formula>
    </cfRule>
  </conditionalFormatting>
  <dataValidations count="1">
    <dataValidation type="list" allowBlank="1" showInputMessage="1" showErrorMessage="1" sqref="F43 S45 S43 F47 F45" xr:uid="{00000000-0002-0000-1500-000000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K174"/>
  <sheetViews>
    <sheetView view="pageBreakPreview" zoomScaleNormal="100" zoomScaleSheetLayoutView="100" workbookViewId="0">
      <selection sqref="A1:AI2"/>
    </sheetView>
  </sheetViews>
  <sheetFormatPr defaultColWidth="4.109375" defaultRowHeight="13.2"/>
  <cols>
    <col min="1" max="38" width="2.6640625" style="128" customWidth="1"/>
    <col min="39" max="16384" width="4.109375" style="128"/>
  </cols>
  <sheetData>
    <row r="1" spans="1:35">
      <c r="A1" s="855" t="s">
        <v>303</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row>
    <row r="2" spans="1:35">
      <c r="A2" s="855"/>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row>
    <row r="3" spans="1:35">
      <c r="A3" s="27" t="s">
        <v>353</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row>
    <row r="4" spans="1:35" ht="6.7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row>
    <row r="5" spans="1:35" ht="6.75" customHeight="1">
      <c r="A5" s="27"/>
      <c r="B5" s="27"/>
      <c r="C5" s="27"/>
      <c r="D5" s="27"/>
      <c r="E5" s="27"/>
      <c r="F5" s="27"/>
      <c r="G5" s="27"/>
      <c r="H5" s="27"/>
      <c r="I5" s="27"/>
      <c r="J5" s="27"/>
      <c r="K5" s="27"/>
      <c r="L5" s="27"/>
      <c r="M5" s="27"/>
      <c r="N5" s="27"/>
      <c r="O5" s="27"/>
      <c r="P5" s="27"/>
      <c r="Q5" s="27"/>
      <c r="R5" s="27"/>
      <c r="S5" s="27"/>
      <c r="T5" s="27"/>
      <c r="U5" s="27"/>
      <c r="V5" s="120"/>
      <c r="W5" s="120"/>
      <c r="X5" s="120"/>
      <c r="Y5" s="120"/>
      <c r="Z5" s="120"/>
      <c r="AA5" s="120"/>
      <c r="AB5" s="120"/>
      <c r="AC5" s="120"/>
      <c r="AD5" s="120"/>
      <c r="AE5" s="120"/>
      <c r="AF5" s="120"/>
      <c r="AG5" s="120"/>
      <c r="AH5" s="120"/>
      <c r="AI5" s="120"/>
    </row>
    <row r="6" spans="1:35">
      <c r="A6" s="27" t="s">
        <v>858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c r="A7" s="27"/>
      <c r="C7" s="27" t="s">
        <v>116</v>
      </c>
      <c r="D7" s="27"/>
      <c r="E7" s="27"/>
      <c r="F7" s="27"/>
      <c r="G7" s="27"/>
      <c r="H7" s="27"/>
      <c r="I7" s="27"/>
      <c r="J7" s="27"/>
      <c r="K7" s="854" t="str">
        <f>IF(確２面!K7="","",確２面!K7)</f>
        <v/>
      </c>
      <c r="L7" s="854"/>
      <c r="M7" s="854"/>
      <c r="N7" s="854"/>
      <c r="O7" s="854"/>
      <c r="P7" s="854"/>
      <c r="Q7" s="854"/>
      <c r="R7" s="854"/>
      <c r="S7" s="854"/>
      <c r="T7" s="854"/>
      <c r="U7" s="854"/>
      <c r="V7" s="854"/>
      <c r="W7" s="854"/>
      <c r="X7" s="854"/>
      <c r="Y7" s="854"/>
      <c r="Z7" s="854"/>
      <c r="AA7" s="854"/>
      <c r="AB7" s="854"/>
      <c r="AC7" s="854"/>
      <c r="AD7" s="854"/>
      <c r="AE7" s="854"/>
      <c r="AF7" s="854"/>
      <c r="AG7" s="854"/>
      <c r="AH7" s="854"/>
      <c r="AI7" s="854"/>
    </row>
    <row r="8" spans="1:35">
      <c r="A8" s="27"/>
      <c r="C8" s="27" t="s">
        <v>117</v>
      </c>
      <c r="D8" s="27"/>
      <c r="E8" s="27"/>
      <c r="F8" s="27"/>
      <c r="G8" s="27"/>
      <c r="H8" s="107" t="str">
        <f>IF(概１面!H13="","",概１面!H13)</f>
        <v/>
      </c>
      <c r="I8" s="107"/>
      <c r="J8" s="27"/>
      <c r="K8" s="854" t="str">
        <f>IF(確２面!K8="","",確２面!K8)</f>
        <v/>
      </c>
      <c r="L8" s="854"/>
      <c r="M8" s="854"/>
      <c r="N8" s="854"/>
      <c r="O8" s="854"/>
      <c r="P8" s="854"/>
      <c r="Q8" s="854"/>
      <c r="R8" s="854"/>
      <c r="S8" s="854"/>
      <c r="T8" s="854"/>
      <c r="U8" s="854"/>
      <c r="V8" s="854"/>
      <c r="W8" s="854"/>
      <c r="X8" s="854"/>
      <c r="Y8" s="854"/>
      <c r="Z8" s="854"/>
      <c r="AA8" s="854"/>
      <c r="AB8" s="854"/>
      <c r="AC8" s="854"/>
      <c r="AD8" s="854"/>
      <c r="AE8" s="854"/>
      <c r="AF8" s="854"/>
      <c r="AG8" s="854"/>
      <c r="AH8" s="854"/>
      <c r="AI8" s="854"/>
    </row>
    <row r="9" spans="1:35">
      <c r="A9" s="27"/>
      <c r="C9" s="27" t="s">
        <v>118</v>
      </c>
      <c r="D9" s="27"/>
      <c r="E9" s="27"/>
      <c r="F9" s="27"/>
      <c r="G9" s="27"/>
      <c r="H9" s="121" t="str">
        <f>IF(概１面!H14="","",概１面!H14)</f>
        <v/>
      </c>
      <c r="I9" s="121"/>
      <c r="J9" s="27"/>
      <c r="K9" s="854" t="str">
        <f>IF(確２面!K9="","",確２面!K9)</f>
        <v/>
      </c>
      <c r="L9" s="854"/>
      <c r="M9" s="854"/>
      <c r="N9" s="854"/>
      <c r="O9" s="854"/>
      <c r="P9" s="854"/>
      <c r="Q9" s="854"/>
      <c r="R9" s="854"/>
      <c r="S9" s="854"/>
      <c r="T9" s="854"/>
      <c r="U9" s="854"/>
      <c r="V9" s="854"/>
      <c r="W9" s="854"/>
      <c r="X9" s="854"/>
      <c r="Y9" s="854"/>
      <c r="Z9" s="854"/>
      <c r="AA9" s="854"/>
      <c r="AB9" s="854"/>
      <c r="AC9" s="854"/>
      <c r="AD9" s="854"/>
      <c r="AE9" s="854"/>
      <c r="AF9" s="854"/>
      <c r="AG9" s="854"/>
      <c r="AH9" s="854"/>
      <c r="AI9" s="854"/>
    </row>
    <row r="10" spans="1:35">
      <c r="A10" s="27"/>
      <c r="C10" s="27" t="s">
        <v>119</v>
      </c>
      <c r="D10" s="27"/>
      <c r="E10" s="27"/>
      <c r="F10" s="27"/>
      <c r="G10" s="27"/>
      <c r="H10" s="107" t="str">
        <f>IF(概１面!H15="","",概１面!H15)</f>
        <v/>
      </c>
      <c r="I10" s="107"/>
      <c r="J10" s="27"/>
      <c r="K10" s="854" t="str">
        <f>IF(確２面!K10="","",確２面!K10)</f>
        <v/>
      </c>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row>
    <row r="11" spans="1:35">
      <c r="A11" s="27"/>
      <c r="C11" s="27" t="s">
        <v>120</v>
      </c>
      <c r="D11" s="27"/>
      <c r="E11" s="27"/>
      <c r="F11" s="27"/>
      <c r="G11" s="27"/>
      <c r="H11" s="107"/>
      <c r="I11" s="107"/>
      <c r="J11" s="27"/>
      <c r="K11" s="854" t="str">
        <f>IF(確２面!K11="","",確２面!K11)</f>
        <v/>
      </c>
      <c r="L11" s="854"/>
      <c r="M11" s="854"/>
      <c r="N11" s="854"/>
      <c r="O11" s="854"/>
      <c r="P11" s="854"/>
      <c r="Q11" s="854"/>
      <c r="R11" s="854"/>
      <c r="S11" s="854"/>
      <c r="T11" s="854"/>
      <c r="U11" s="854"/>
      <c r="V11" s="854"/>
      <c r="W11" s="854"/>
      <c r="X11" s="854"/>
      <c r="Y11" s="854"/>
      <c r="Z11" s="854"/>
      <c r="AA11" s="854"/>
      <c r="AB11" s="854"/>
      <c r="AC11" s="854"/>
      <c r="AD11" s="854"/>
      <c r="AE11" s="854"/>
      <c r="AF11" s="854"/>
      <c r="AG11" s="854"/>
      <c r="AH11" s="854"/>
      <c r="AI11" s="854"/>
    </row>
    <row r="12" spans="1:35" ht="6.7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row>
    <row r="13" spans="1:35" ht="6.75" customHeight="1">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row>
    <row r="14" spans="1:35">
      <c r="A14" s="27" t="s">
        <v>215</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row>
    <row r="15" spans="1:35">
      <c r="A15" s="27"/>
      <c r="C15" s="27" t="s">
        <v>121</v>
      </c>
      <c r="D15" s="27"/>
      <c r="E15" s="27"/>
      <c r="F15" s="27"/>
      <c r="G15" s="27"/>
      <c r="H15" s="27"/>
      <c r="I15" s="27"/>
      <c r="J15" s="122" t="s">
        <v>13</v>
      </c>
      <c r="K15" s="1118" t="str">
        <f>IF(確２面!K15="","",確２面!K15)</f>
        <v/>
      </c>
      <c r="L15" s="1118"/>
      <c r="M15" s="27" t="s">
        <v>124</v>
      </c>
      <c r="N15" s="27"/>
      <c r="O15" s="27"/>
      <c r="P15" s="27"/>
      <c r="Q15" s="27"/>
      <c r="R15" s="122" t="s">
        <v>13</v>
      </c>
      <c r="S15" s="1119" t="str">
        <f>IF(確２面!S15="","",確２面!S15)</f>
        <v/>
      </c>
      <c r="T15" s="1119"/>
      <c r="U15" s="1119"/>
      <c r="V15" s="1119"/>
      <c r="W15" s="27" t="s">
        <v>130</v>
      </c>
      <c r="X15" s="27"/>
      <c r="Y15" s="27"/>
      <c r="Z15" s="27"/>
      <c r="AA15" s="27"/>
      <c r="AB15" s="855" t="str">
        <f>IF(確２面!AB15="","",確２面!AB15)</f>
        <v/>
      </c>
      <c r="AC15" s="855"/>
      <c r="AD15" s="855"/>
      <c r="AE15" s="855"/>
      <c r="AF15" s="855"/>
      <c r="AG15" s="855"/>
      <c r="AH15" s="27" t="s">
        <v>216</v>
      </c>
      <c r="AI15" s="27"/>
    </row>
    <row r="16" spans="1:35">
      <c r="A16" s="27"/>
      <c r="C16" s="27" t="s">
        <v>117</v>
      </c>
      <c r="D16" s="27"/>
      <c r="E16" s="27"/>
      <c r="F16" s="27"/>
      <c r="G16" s="27"/>
      <c r="H16" s="27"/>
      <c r="I16" s="27"/>
      <c r="J16" s="27"/>
      <c r="K16" s="854" t="str">
        <f>IF(確２面!K16="","",確２面!K16)</f>
        <v/>
      </c>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row>
    <row r="17" spans="1:35">
      <c r="A17" s="27"/>
      <c r="C17" s="27" t="s">
        <v>128</v>
      </c>
      <c r="D17" s="27"/>
      <c r="E17" s="27"/>
      <c r="F17" s="27"/>
      <c r="G17" s="27"/>
      <c r="H17" s="27"/>
      <c r="I17" s="27"/>
      <c r="J17" s="122" t="s">
        <v>13</v>
      </c>
      <c r="K17" s="1118" t="str">
        <f>IF(確２面!K17="","",確２面!K17)</f>
        <v/>
      </c>
      <c r="L17" s="1118"/>
      <c r="M17" s="27" t="s">
        <v>123</v>
      </c>
      <c r="N17" s="27"/>
      <c r="O17" s="27"/>
      <c r="P17" s="27"/>
      <c r="Q17" s="27"/>
      <c r="R17" s="122" t="s">
        <v>13</v>
      </c>
      <c r="S17" s="855" t="str">
        <f>IF(確２面!S17="","",確２面!S17)</f>
        <v/>
      </c>
      <c r="T17" s="855"/>
      <c r="U17" s="855"/>
      <c r="V17" s="855"/>
      <c r="W17" s="27" t="s">
        <v>122</v>
      </c>
      <c r="X17" s="27"/>
      <c r="Y17" s="27"/>
      <c r="Z17" s="27"/>
      <c r="AA17" s="27"/>
      <c r="AB17" s="855" t="str">
        <f>IF(確２面!AB17="","",確２面!AB17)</f>
        <v/>
      </c>
      <c r="AC17" s="855"/>
      <c r="AD17" s="855"/>
      <c r="AE17" s="855"/>
      <c r="AF17" s="855"/>
      <c r="AG17" s="855"/>
      <c r="AH17" s="27" t="s">
        <v>216</v>
      </c>
      <c r="AI17" s="27"/>
    </row>
    <row r="18" spans="1:35">
      <c r="A18" s="27"/>
      <c r="C18" s="27"/>
      <c r="D18" s="27"/>
      <c r="E18" s="27"/>
      <c r="F18" s="27"/>
      <c r="G18" s="27"/>
      <c r="H18" s="27" t="str">
        <f>IF(概１面!H23="","",概１面!H23)</f>
        <v/>
      </c>
      <c r="I18" s="27"/>
      <c r="J18" s="27"/>
      <c r="K18" s="854" t="str">
        <f>IF(確２面!K18="","",確２面!K18)</f>
        <v/>
      </c>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row>
    <row r="19" spans="1:35">
      <c r="A19" s="27"/>
      <c r="C19" s="27" t="s">
        <v>125</v>
      </c>
      <c r="D19" s="27"/>
      <c r="E19" s="27"/>
      <c r="F19" s="27"/>
      <c r="G19" s="27"/>
      <c r="H19" s="27" t="str">
        <f>IF(概１面!H24="","",概１面!H24)</f>
        <v/>
      </c>
      <c r="I19" s="27"/>
      <c r="J19" s="107"/>
      <c r="K19" s="854" t="str">
        <f>IF(確２面!K19="","",確２面!K19)</f>
        <v/>
      </c>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4"/>
      <c r="AI19" s="854"/>
    </row>
    <row r="20" spans="1:35">
      <c r="A20" s="27"/>
      <c r="C20" s="27" t="s">
        <v>126</v>
      </c>
      <c r="D20" s="27"/>
      <c r="E20" s="27"/>
      <c r="F20" s="27"/>
      <c r="G20" s="27"/>
      <c r="H20" s="27" t="str">
        <f>IF(概１面!H25="","",概１面!H25)</f>
        <v/>
      </c>
      <c r="I20" s="27"/>
      <c r="J20" s="27"/>
      <c r="K20" s="854" t="str">
        <f>IF(確２面!K20="","",確２面!K20)</f>
        <v/>
      </c>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row>
    <row r="21" spans="1:35">
      <c r="A21" s="27"/>
      <c r="C21" s="27" t="s">
        <v>127</v>
      </c>
      <c r="D21" s="27"/>
      <c r="E21" s="27"/>
      <c r="F21" s="27"/>
      <c r="G21" s="27"/>
      <c r="H21" s="27" t="str">
        <f>IF(概１面!H26="","",概１面!H26)</f>
        <v/>
      </c>
      <c r="I21" s="27"/>
      <c r="J21" s="27"/>
      <c r="K21" s="854" t="str">
        <f>IF(確２面!K21="","",確２面!K21)</f>
        <v/>
      </c>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4"/>
      <c r="AI21" s="854"/>
    </row>
    <row r="22" spans="1:35" ht="6.7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row>
    <row r="23" spans="1:35" ht="6.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row>
    <row r="24" spans="1:35">
      <c r="A24" s="27" t="s">
        <v>217</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row>
    <row r="25" spans="1:35">
      <c r="A25" s="27" t="s">
        <v>3</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row>
    <row r="26" spans="1:35">
      <c r="A26" s="27"/>
      <c r="C26" s="27" t="s">
        <v>121</v>
      </c>
      <c r="D26" s="27"/>
      <c r="E26" s="27"/>
      <c r="F26" s="27"/>
      <c r="G26" s="27"/>
      <c r="H26" s="123"/>
      <c r="I26" s="122"/>
      <c r="J26" s="122" t="s">
        <v>13</v>
      </c>
      <c r="K26" s="1118" t="str">
        <f>IF(確２面!K26="","",確２面!K26)</f>
        <v/>
      </c>
      <c r="L26" s="1118"/>
      <c r="M26" s="27" t="s">
        <v>124</v>
      </c>
      <c r="N26" s="27"/>
      <c r="O26" s="27"/>
      <c r="P26" s="27"/>
      <c r="Q26" s="27"/>
      <c r="R26" s="122" t="s">
        <v>13</v>
      </c>
      <c r="S26" s="1119" t="str">
        <f>IF(確２面!S26="","",確２面!S26)</f>
        <v/>
      </c>
      <c r="T26" s="1119"/>
      <c r="U26" s="1119"/>
      <c r="V26" s="1119"/>
      <c r="W26" s="27" t="s">
        <v>130</v>
      </c>
      <c r="X26" s="27"/>
      <c r="Y26" s="27"/>
      <c r="Z26" s="27"/>
      <c r="AA26" s="27"/>
      <c r="AB26" s="855" t="str">
        <f>IF(確２面!AB26="","",確２面!AB26)</f>
        <v/>
      </c>
      <c r="AC26" s="855"/>
      <c r="AD26" s="855"/>
      <c r="AE26" s="855"/>
      <c r="AF26" s="855"/>
      <c r="AG26" s="855"/>
      <c r="AH26" s="27" t="s">
        <v>216</v>
      </c>
      <c r="AI26" s="27"/>
    </row>
    <row r="27" spans="1:35">
      <c r="A27" s="27"/>
      <c r="C27" s="27" t="s">
        <v>117</v>
      </c>
      <c r="D27" s="27"/>
      <c r="E27" s="27"/>
      <c r="F27" s="27"/>
      <c r="G27" s="27"/>
      <c r="H27" s="27"/>
      <c r="I27" s="27"/>
      <c r="J27" s="27"/>
      <c r="K27" s="854" t="str">
        <f>IF(確２面!K27="","",確２面!K27)</f>
        <v/>
      </c>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row>
    <row r="28" spans="1:35">
      <c r="A28" s="27"/>
      <c r="C28" s="27" t="s">
        <v>128</v>
      </c>
      <c r="D28" s="27"/>
      <c r="E28" s="27"/>
      <c r="F28" s="27"/>
      <c r="G28" s="27"/>
      <c r="H28" s="123"/>
      <c r="I28" s="122"/>
      <c r="J28" s="122" t="s">
        <v>13</v>
      </c>
      <c r="K28" s="1118" t="str">
        <f>IF(確２面!K28="","",確２面!K28)</f>
        <v/>
      </c>
      <c r="L28" s="1118"/>
      <c r="M28" s="27" t="s">
        <v>123</v>
      </c>
      <c r="N28" s="27"/>
      <c r="O28" s="27"/>
      <c r="P28" s="27"/>
      <c r="Q28" s="27"/>
      <c r="R28" s="122" t="s">
        <v>13</v>
      </c>
      <c r="S28" s="855" t="str">
        <f>IF(確２面!S28="","",確２面!S28)</f>
        <v/>
      </c>
      <c r="T28" s="855"/>
      <c r="U28" s="855"/>
      <c r="V28" s="855"/>
      <c r="W28" s="27" t="s">
        <v>122</v>
      </c>
      <c r="X28" s="27"/>
      <c r="Y28" s="27"/>
      <c r="Z28" s="27"/>
      <c r="AA28" s="27"/>
      <c r="AB28" s="855" t="str">
        <f>IF(確２面!AB28="","",確２面!AB28)</f>
        <v/>
      </c>
      <c r="AC28" s="855"/>
      <c r="AD28" s="855"/>
      <c r="AE28" s="855"/>
      <c r="AF28" s="855"/>
      <c r="AG28" s="855"/>
      <c r="AH28" s="27" t="s">
        <v>216</v>
      </c>
      <c r="AI28" s="27"/>
    </row>
    <row r="29" spans="1:35">
      <c r="A29" s="27"/>
      <c r="C29" s="27"/>
      <c r="D29" s="27"/>
      <c r="E29" s="27"/>
      <c r="F29" s="27"/>
      <c r="G29" s="27"/>
      <c r="H29" s="27"/>
      <c r="I29" s="27"/>
      <c r="J29" s="27"/>
      <c r="K29" s="854" t="str">
        <f>IF(確２面!K29="","",確２面!K29)</f>
        <v/>
      </c>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row>
    <row r="30" spans="1:35">
      <c r="A30" s="27"/>
      <c r="C30" s="27" t="s">
        <v>125</v>
      </c>
      <c r="D30" s="27"/>
      <c r="E30" s="27"/>
      <c r="F30" s="27"/>
      <c r="G30" s="27"/>
      <c r="H30" s="27"/>
      <c r="I30" s="27"/>
      <c r="J30" s="107"/>
      <c r="K30" s="854" t="str">
        <f>IF(確２面!K30="","",確２面!K30)</f>
        <v/>
      </c>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row>
    <row r="31" spans="1:35">
      <c r="A31" s="27"/>
      <c r="C31" s="27" t="s">
        <v>126</v>
      </c>
      <c r="D31" s="27"/>
      <c r="E31" s="27"/>
      <c r="F31" s="27"/>
      <c r="G31" s="27"/>
      <c r="H31" s="27"/>
      <c r="I31" s="27"/>
      <c r="J31" s="27"/>
      <c r="K31" s="854" t="str">
        <f>IF(確２面!K31="","",確２面!K31)</f>
        <v/>
      </c>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row>
    <row r="32" spans="1:35">
      <c r="A32" s="27"/>
      <c r="C32" s="27" t="s">
        <v>127</v>
      </c>
      <c r="D32" s="27"/>
      <c r="E32" s="27"/>
      <c r="F32" s="27"/>
      <c r="G32" s="27"/>
      <c r="H32" s="27"/>
      <c r="I32" s="27"/>
      <c r="J32" s="27"/>
      <c r="K32" s="854" t="str">
        <f>IF(確２面!K32="","",確２面!K32)</f>
        <v/>
      </c>
      <c r="L32" s="854"/>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row>
    <row r="33" spans="1:35">
      <c r="A33" s="27"/>
      <c r="C33" s="27" t="s">
        <v>354</v>
      </c>
      <c r="D33" s="27"/>
      <c r="E33" s="27"/>
      <c r="F33" s="27"/>
      <c r="G33" s="27"/>
      <c r="H33" s="27"/>
      <c r="I33" s="27"/>
      <c r="J33" s="27"/>
      <c r="K33" s="158"/>
      <c r="L33" s="158"/>
      <c r="M33" s="854" t="str">
        <f>IF(確２面!M33="","",確２面!M33)</f>
        <v/>
      </c>
      <c r="N33" s="854"/>
      <c r="O33" s="854"/>
      <c r="P33" s="854"/>
      <c r="Q33" s="854"/>
      <c r="R33" s="854"/>
      <c r="S33" s="854"/>
      <c r="T33" s="854"/>
      <c r="U33" s="854"/>
      <c r="V33" s="854"/>
      <c r="W33" s="854"/>
      <c r="X33" s="854"/>
      <c r="Y33" s="854"/>
      <c r="Z33" s="854"/>
      <c r="AA33" s="854"/>
      <c r="AB33" s="854"/>
      <c r="AC33" s="854"/>
      <c r="AD33" s="854"/>
      <c r="AE33" s="854"/>
      <c r="AF33" s="854"/>
      <c r="AG33" s="854"/>
      <c r="AH33" s="854"/>
      <c r="AI33" s="854"/>
    </row>
    <row r="34" spans="1:35" ht="6.7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row>
    <row r="35" spans="1:35" ht="6.75"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row>
    <row r="36" spans="1:35">
      <c r="A36" s="27" t="s">
        <v>4</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row>
    <row r="37" spans="1:35">
      <c r="A37" s="27"/>
      <c r="C37" s="27" t="s">
        <v>121</v>
      </c>
      <c r="D37" s="27"/>
      <c r="E37" s="27"/>
      <c r="F37" s="27"/>
      <c r="G37" s="27"/>
      <c r="H37" s="123"/>
      <c r="I37" s="122"/>
      <c r="J37" s="122" t="s">
        <v>13</v>
      </c>
      <c r="K37" s="1118" t="str">
        <f>IF(確２面!K37="","",確２面!K37)</f>
        <v/>
      </c>
      <c r="L37" s="1118"/>
      <c r="M37" s="27" t="s">
        <v>124</v>
      </c>
      <c r="N37" s="27"/>
      <c r="O37" s="27"/>
      <c r="P37" s="27"/>
      <c r="Q37" s="27"/>
      <c r="R37" s="122" t="s">
        <v>13</v>
      </c>
      <c r="S37" s="1119" t="str">
        <f>IF(確２面!S37="","",確２面!S37)</f>
        <v/>
      </c>
      <c r="T37" s="1119"/>
      <c r="U37" s="1119"/>
      <c r="V37" s="1119"/>
      <c r="W37" s="27" t="s">
        <v>130</v>
      </c>
      <c r="X37" s="27"/>
      <c r="Y37" s="27"/>
      <c r="Z37" s="27"/>
      <c r="AA37" s="27"/>
      <c r="AB37" s="855" t="str">
        <f>IF(確２面!AB37="","",確２面!AB37)</f>
        <v/>
      </c>
      <c r="AC37" s="855"/>
      <c r="AD37" s="855"/>
      <c r="AE37" s="855"/>
      <c r="AF37" s="855"/>
      <c r="AG37" s="855"/>
      <c r="AH37" s="27" t="s">
        <v>216</v>
      </c>
      <c r="AI37" s="27"/>
    </row>
    <row r="38" spans="1:35">
      <c r="A38" s="27"/>
      <c r="C38" s="27" t="s">
        <v>117</v>
      </c>
      <c r="D38" s="27"/>
      <c r="E38" s="27"/>
      <c r="F38" s="27"/>
      <c r="G38" s="27"/>
      <c r="H38" s="27"/>
      <c r="I38" s="27"/>
      <c r="J38" s="27"/>
      <c r="K38" s="854" t="str">
        <f>IF(確２面!K38="","",確２面!K38)</f>
        <v/>
      </c>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row>
    <row r="39" spans="1:35">
      <c r="A39" s="27"/>
      <c r="C39" s="27" t="s">
        <v>128</v>
      </c>
      <c r="D39" s="27"/>
      <c r="E39" s="27"/>
      <c r="F39" s="27"/>
      <c r="G39" s="27"/>
      <c r="H39" s="123"/>
      <c r="I39" s="122"/>
      <c r="J39" s="122" t="s">
        <v>13</v>
      </c>
      <c r="K39" s="1118" t="str">
        <f>IF(確２面!K39="","",確２面!K39)</f>
        <v/>
      </c>
      <c r="L39" s="1118"/>
      <c r="M39" s="27" t="s">
        <v>123</v>
      </c>
      <c r="N39" s="27"/>
      <c r="O39" s="27"/>
      <c r="P39" s="27"/>
      <c r="Q39" s="27"/>
      <c r="R39" s="122" t="s">
        <v>13</v>
      </c>
      <c r="S39" s="855" t="str">
        <f>IF(確２面!S39="","",確２面!S39)</f>
        <v/>
      </c>
      <c r="T39" s="855"/>
      <c r="U39" s="855"/>
      <c r="V39" s="855"/>
      <c r="W39" s="27" t="s">
        <v>122</v>
      </c>
      <c r="X39" s="27"/>
      <c r="Y39" s="27"/>
      <c r="Z39" s="27"/>
      <c r="AA39" s="27"/>
      <c r="AB39" s="855" t="str">
        <f>IF(確２面!AB39="","",確２面!AB39)</f>
        <v/>
      </c>
      <c r="AC39" s="855"/>
      <c r="AD39" s="855"/>
      <c r="AE39" s="855"/>
      <c r="AF39" s="855"/>
      <c r="AG39" s="855"/>
      <c r="AH39" s="27" t="s">
        <v>216</v>
      </c>
      <c r="AI39" s="27"/>
    </row>
    <row r="40" spans="1:35">
      <c r="A40" s="27"/>
      <c r="C40" s="27"/>
      <c r="D40" s="27"/>
      <c r="E40" s="27"/>
      <c r="F40" s="27"/>
      <c r="G40" s="27"/>
      <c r="H40" s="27"/>
      <c r="I40" s="27"/>
      <c r="J40" s="27"/>
      <c r="K40" s="854" t="str">
        <f>IF(確２面!K40="","",確２面!K40)</f>
        <v/>
      </c>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row>
    <row r="41" spans="1:35">
      <c r="A41" s="27"/>
      <c r="C41" s="27" t="s">
        <v>125</v>
      </c>
      <c r="D41" s="27"/>
      <c r="E41" s="27"/>
      <c r="F41" s="27"/>
      <c r="G41" s="27"/>
      <c r="H41" s="27"/>
      <c r="I41" s="27"/>
      <c r="J41" s="107"/>
      <c r="K41" s="854" t="str">
        <f>IF(確２面!K41="","",確２面!K41)</f>
        <v/>
      </c>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row>
    <row r="42" spans="1:35">
      <c r="A42" s="27"/>
      <c r="C42" s="27" t="s">
        <v>126</v>
      </c>
      <c r="D42" s="27"/>
      <c r="E42" s="27"/>
      <c r="F42" s="27"/>
      <c r="G42" s="27"/>
      <c r="H42" s="27"/>
      <c r="I42" s="27"/>
      <c r="J42" s="27"/>
      <c r="K42" s="854" t="str">
        <f>IF(確２面!K42="","",確２面!K42)</f>
        <v/>
      </c>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row>
    <row r="43" spans="1:35">
      <c r="A43" s="27"/>
      <c r="C43" s="27" t="s">
        <v>127</v>
      </c>
      <c r="D43" s="27"/>
      <c r="E43" s="27"/>
      <c r="F43" s="27"/>
      <c r="G43" s="27"/>
      <c r="H43" s="27"/>
      <c r="I43" s="27"/>
      <c r="J43" s="27"/>
      <c r="K43" s="854" t="str">
        <f>IF(確２面!K43="","",確２面!K43)</f>
        <v/>
      </c>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4"/>
    </row>
    <row r="44" spans="1:35">
      <c r="A44" s="27"/>
      <c r="C44" s="27" t="s">
        <v>354</v>
      </c>
      <c r="D44" s="27"/>
      <c r="E44" s="27"/>
      <c r="F44" s="27"/>
      <c r="G44" s="27"/>
      <c r="H44" s="27"/>
      <c r="I44" s="27"/>
      <c r="J44" s="27"/>
      <c r="K44" s="27"/>
      <c r="L44" s="27"/>
      <c r="M44" s="854" t="str">
        <f>IF(確２面!M44="","",確２面!M44)</f>
        <v/>
      </c>
      <c r="N44" s="854"/>
      <c r="O44" s="854"/>
      <c r="P44" s="854"/>
      <c r="Q44" s="854"/>
      <c r="R44" s="854"/>
      <c r="S44" s="854"/>
      <c r="T44" s="854"/>
      <c r="U44" s="854"/>
      <c r="V44" s="854"/>
      <c r="W44" s="854"/>
      <c r="X44" s="854"/>
      <c r="Y44" s="854"/>
      <c r="Z44" s="854"/>
      <c r="AA44" s="854"/>
      <c r="AB44" s="854"/>
      <c r="AC44" s="854"/>
      <c r="AD44" s="854"/>
      <c r="AE44" s="854"/>
      <c r="AF44" s="854"/>
      <c r="AG44" s="854"/>
      <c r="AH44" s="854"/>
      <c r="AI44" s="854"/>
    </row>
    <row r="45" spans="1:35" ht="6.7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row>
    <row r="46" spans="1:35" ht="6.75"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row>
    <row r="47" spans="1:35">
      <c r="A47" s="27"/>
      <c r="C47" s="27" t="s">
        <v>121</v>
      </c>
      <c r="D47" s="27"/>
      <c r="E47" s="27"/>
      <c r="F47" s="27"/>
      <c r="G47" s="27"/>
      <c r="H47" s="123"/>
      <c r="I47" s="122"/>
      <c r="J47" s="122" t="s">
        <v>13</v>
      </c>
      <c r="K47" s="1118" t="str">
        <f>IF(確２面!K47="","",確２面!K47)</f>
        <v/>
      </c>
      <c r="L47" s="1118"/>
      <c r="M47" s="27" t="s">
        <v>124</v>
      </c>
      <c r="N47" s="27"/>
      <c r="O47" s="27"/>
      <c r="P47" s="27"/>
      <c r="Q47" s="27"/>
      <c r="R47" s="122" t="s">
        <v>13</v>
      </c>
      <c r="S47" s="1119" t="str">
        <f>IF(確２面!S47="","",確２面!S47)</f>
        <v/>
      </c>
      <c r="T47" s="1119"/>
      <c r="U47" s="1119"/>
      <c r="V47" s="1119"/>
      <c r="W47" s="27" t="s">
        <v>130</v>
      </c>
      <c r="X47" s="27"/>
      <c r="Y47" s="27"/>
      <c r="Z47" s="27"/>
      <c r="AA47" s="27"/>
      <c r="AB47" s="855" t="str">
        <f>IF(確２面!AB47="","",確２面!AB47)</f>
        <v/>
      </c>
      <c r="AC47" s="855"/>
      <c r="AD47" s="855"/>
      <c r="AE47" s="855"/>
      <c r="AF47" s="855"/>
      <c r="AG47" s="855"/>
      <c r="AH47" s="27" t="s">
        <v>216</v>
      </c>
      <c r="AI47" s="27"/>
    </row>
    <row r="48" spans="1:35">
      <c r="A48" s="27"/>
      <c r="C48" s="27" t="s">
        <v>117</v>
      </c>
      <c r="D48" s="27"/>
      <c r="E48" s="27"/>
      <c r="F48" s="27"/>
      <c r="G48" s="27"/>
      <c r="H48" s="27"/>
      <c r="I48" s="27"/>
      <c r="J48" s="27"/>
      <c r="K48" s="854" t="str">
        <f>IF(確２面!K48="","",確２面!K48)</f>
        <v/>
      </c>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row>
    <row r="49" spans="1:35">
      <c r="A49" s="27"/>
      <c r="C49" s="27" t="s">
        <v>128</v>
      </c>
      <c r="D49" s="27"/>
      <c r="E49" s="27"/>
      <c r="F49" s="27"/>
      <c r="G49" s="27"/>
      <c r="H49" s="123"/>
      <c r="I49" s="122"/>
      <c r="J49" s="122" t="s">
        <v>13</v>
      </c>
      <c r="K49" s="1118" t="str">
        <f>IF(確２面!K49="","",確２面!K49)</f>
        <v/>
      </c>
      <c r="L49" s="1118"/>
      <c r="M49" s="27" t="s">
        <v>123</v>
      </c>
      <c r="N49" s="27"/>
      <c r="O49" s="27"/>
      <c r="P49" s="27"/>
      <c r="Q49" s="27"/>
      <c r="R49" s="122" t="s">
        <v>13</v>
      </c>
      <c r="S49" s="855" t="str">
        <f>IF(確２面!S49="","",確２面!S49)</f>
        <v/>
      </c>
      <c r="T49" s="855"/>
      <c r="U49" s="855"/>
      <c r="V49" s="855"/>
      <c r="W49" s="27" t="s">
        <v>122</v>
      </c>
      <c r="X49" s="27"/>
      <c r="Y49" s="27"/>
      <c r="Z49" s="27"/>
      <c r="AA49" s="27"/>
      <c r="AB49" s="855" t="str">
        <f>IF(確２面!AB49="","",確２面!AB49)</f>
        <v/>
      </c>
      <c r="AC49" s="855"/>
      <c r="AD49" s="855"/>
      <c r="AE49" s="855"/>
      <c r="AF49" s="855"/>
      <c r="AG49" s="855"/>
      <c r="AH49" s="27" t="s">
        <v>216</v>
      </c>
      <c r="AI49" s="27"/>
    </row>
    <row r="50" spans="1:35">
      <c r="A50" s="27"/>
      <c r="C50" s="27"/>
      <c r="D50" s="27"/>
      <c r="E50" s="27"/>
      <c r="F50" s="27"/>
      <c r="G50" s="27"/>
      <c r="H50" s="27"/>
      <c r="I50" s="27"/>
      <c r="J50" s="27"/>
      <c r="K50" s="854" t="str">
        <f>IF(確２面!K50="","",確２面!K50)</f>
        <v/>
      </c>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row>
    <row r="51" spans="1:35">
      <c r="A51" s="27"/>
      <c r="C51" s="27" t="s">
        <v>125</v>
      </c>
      <c r="D51" s="27"/>
      <c r="E51" s="27"/>
      <c r="F51" s="27"/>
      <c r="G51" s="27"/>
      <c r="H51" s="27"/>
      <c r="I51" s="27"/>
      <c r="J51" s="107"/>
      <c r="K51" s="854" t="str">
        <f>IF(確２面!K51="","",確２面!K51)</f>
        <v/>
      </c>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row>
    <row r="52" spans="1:35">
      <c r="A52" s="27"/>
      <c r="C52" s="27" t="s">
        <v>126</v>
      </c>
      <c r="D52" s="27"/>
      <c r="E52" s="27"/>
      <c r="F52" s="27"/>
      <c r="G52" s="27"/>
      <c r="H52" s="27"/>
      <c r="I52" s="27"/>
      <c r="J52" s="27"/>
      <c r="K52" s="854" t="str">
        <f>IF(確２面!K52="","",確２面!K52)</f>
        <v/>
      </c>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row>
    <row r="53" spans="1:35">
      <c r="A53" s="27"/>
      <c r="C53" s="27" t="s">
        <v>127</v>
      </c>
      <c r="D53" s="27"/>
      <c r="E53" s="27"/>
      <c r="F53" s="27"/>
      <c r="G53" s="27"/>
      <c r="H53" s="27"/>
      <c r="I53" s="27"/>
      <c r="J53" s="27"/>
      <c r="K53" s="854" t="str">
        <f>IF(確２面!K53="","",確２面!K53)</f>
        <v/>
      </c>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row>
    <row r="54" spans="1:35">
      <c r="A54" s="27"/>
      <c r="C54" s="27" t="s">
        <v>354</v>
      </c>
      <c r="D54" s="27"/>
      <c r="E54" s="27"/>
      <c r="F54" s="27"/>
      <c r="G54" s="27"/>
      <c r="H54" s="27"/>
      <c r="I54" s="27"/>
      <c r="J54" s="27"/>
      <c r="K54" s="27"/>
      <c r="L54" s="27"/>
      <c r="M54" s="854" t="str">
        <f>IF(確２面!M54="","",確２面!M54)</f>
        <v/>
      </c>
      <c r="N54" s="854"/>
      <c r="O54" s="854"/>
      <c r="P54" s="854"/>
      <c r="Q54" s="854"/>
      <c r="R54" s="854"/>
      <c r="S54" s="854"/>
      <c r="T54" s="854"/>
      <c r="U54" s="854"/>
      <c r="V54" s="854"/>
      <c r="W54" s="854"/>
      <c r="X54" s="854"/>
      <c r="Y54" s="854"/>
      <c r="Z54" s="854"/>
      <c r="AA54" s="854"/>
      <c r="AB54" s="854"/>
      <c r="AC54" s="854"/>
      <c r="AD54" s="854"/>
      <c r="AE54" s="854"/>
      <c r="AF54" s="854"/>
      <c r="AG54" s="854"/>
      <c r="AH54" s="854"/>
      <c r="AI54" s="854"/>
    </row>
    <row r="55" spans="1:35" ht="6.75" customHeigh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row>
    <row r="56" spans="1:35" ht="6.75"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row>
    <row r="57" spans="1:35">
      <c r="A57" s="27"/>
      <c r="C57" s="27" t="s">
        <v>121</v>
      </c>
      <c r="D57" s="27"/>
      <c r="E57" s="27"/>
      <c r="F57" s="27"/>
      <c r="G57" s="27"/>
      <c r="H57" s="123"/>
      <c r="I57" s="122"/>
      <c r="J57" s="122" t="s">
        <v>13</v>
      </c>
      <c r="K57" s="1118" t="str">
        <f>IF(確２面!K57="","",確２面!K57)</f>
        <v/>
      </c>
      <c r="L57" s="1118"/>
      <c r="M57" s="27" t="s">
        <v>124</v>
      </c>
      <c r="N57" s="27"/>
      <c r="O57" s="27"/>
      <c r="P57" s="27"/>
      <c r="Q57" s="27"/>
      <c r="R57" s="122" t="s">
        <v>13</v>
      </c>
      <c r="S57" s="1119" t="str">
        <f>IF(確２面!S57="","",確２面!S57)</f>
        <v/>
      </c>
      <c r="T57" s="1119"/>
      <c r="U57" s="1119"/>
      <c r="V57" s="1119"/>
      <c r="W57" s="27" t="s">
        <v>130</v>
      </c>
      <c r="X57" s="27"/>
      <c r="Y57" s="27"/>
      <c r="Z57" s="27"/>
      <c r="AA57" s="27"/>
      <c r="AB57" s="855" t="str">
        <f>IF(確２面!AB57="","",確２面!AB57)</f>
        <v/>
      </c>
      <c r="AC57" s="855"/>
      <c r="AD57" s="855"/>
      <c r="AE57" s="855"/>
      <c r="AF57" s="855"/>
      <c r="AG57" s="855"/>
      <c r="AH57" s="27" t="s">
        <v>216</v>
      </c>
      <c r="AI57" s="27"/>
    </row>
    <row r="58" spans="1:35">
      <c r="A58" s="27"/>
      <c r="C58" s="27" t="s">
        <v>117</v>
      </c>
      <c r="D58" s="27"/>
      <c r="E58" s="27"/>
      <c r="F58" s="27"/>
      <c r="G58" s="27"/>
      <c r="H58" s="27"/>
      <c r="I58" s="27"/>
      <c r="J58" s="27"/>
      <c r="K58" s="854" t="str">
        <f>IF(確２面!K58="","",確２面!K58)</f>
        <v/>
      </c>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row>
    <row r="59" spans="1:35">
      <c r="A59" s="27"/>
      <c r="C59" s="27" t="s">
        <v>128</v>
      </c>
      <c r="D59" s="27"/>
      <c r="E59" s="27"/>
      <c r="F59" s="27"/>
      <c r="G59" s="27"/>
      <c r="H59" s="123"/>
      <c r="I59" s="122"/>
      <c r="J59" s="122" t="s">
        <v>13</v>
      </c>
      <c r="K59" s="1118" t="str">
        <f>IF(確２面!K59="","",確２面!K59)</f>
        <v/>
      </c>
      <c r="L59" s="1118"/>
      <c r="M59" s="27" t="s">
        <v>123</v>
      </c>
      <c r="N59" s="27"/>
      <c r="O59" s="27"/>
      <c r="P59" s="27"/>
      <c r="Q59" s="27"/>
      <c r="R59" s="122" t="s">
        <v>13</v>
      </c>
      <c r="S59" s="855" t="str">
        <f>IF(確２面!S59="","",確２面!S59)</f>
        <v/>
      </c>
      <c r="T59" s="855"/>
      <c r="U59" s="855"/>
      <c r="V59" s="855"/>
      <c r="W59" s="27" t="s">
        <v>122</v>
      </c>
      <c r="X59" s="27"/>
      <c r="Y59" s="27"/>
      <c r="Z59" s="27"/>
      <c r="AA59" s="27"/>
      <c r="AB59" s="855" t="str">
        <f>IF(確２面!AB59="","",確２面!AB59)</f>
        <v/>
      </c>
      <c r="AC59" s="855"/>
      <c r="AD59" s="855"/>
      <c r="AE59" s="855"/>
      <c r="AF59" s="855"/>
      <c r="AG59" s="855"/>
      <c r="AH59" s="27" t="s">
        <v>216</v>
      </c>
      <c r="AI59" s="27"/>
    </row>
    <row r="60" spans="1:35">
      <c r="A60" s="27"/>
      <c r="C60" s="27"/>
      <c r="D60" s="27"/>
      <c r="E60" s="27"/>
      <c r="F60" s="27"/>
      <c r="G60" s="27"/>
      <c r="H60" s="27"/>
      <c r="I60" s="27"/>
      <c r="J60" s="27"/>
      <c r="K60" s="854" t="str">
        <f>IF(確２面!K60="","",確２面!K60)</f>
        <v/>
      </c>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row>
    <row r="61" spans="1:35">
      <c r="A61" s="27"/>
      <c r="C61" s="27" t="s">
        <v>125</v>
      </c>
      <c r="D61" s="27"/>
      <c r="E61" s="27"/>
      <c r="F61" s="27"/>
      <c r="G61" s="27"/>
      <c r="H61" s="27"/>
      <c r="I61" s="27"/>
      <c r="J61" s="107"/>
      <c r="K61" s="854" t="str">
        <f>IF(確２面!K61="","",確２面!K61)</f>
        <v/>
      </c>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row>
    <row r="62" spans="1:35">
      <c r="A62" s="27"/>
      <c r="C62" s="27" t="s">
        <v>126</v>
      </c>
      <c r="D62" s="27"/>
      <c r="E62" s="27"/>
      <c r="F62" s="27"/>
      <c r="G62" s="27"/>
      <c r="H62" s="27"/>
      <c r="I62" s="27"/>
      <c r="J62" s="27"/>
      <c r="K62" s="854" t="str">
        <f>IF(確２面!K62="","",確２面!K62)</f>
        <v/>
      </c>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row>
    <row r="63" spans="1:35">
      <c r="A63" s="27"/>
      <c r="C63" s="27" t="s">
        <v>127</v>
      </c>
      <c r="D63" s="27"/>
      <c r="E63" s="27"/>
      <c r="F63" s="27"/>
      <c r="G63" s="27"/>
      <c r="H63" s="27"/>
      <c r="I63" s="27"/>
      <c r="J63" s="27"/>
      <c r="K63" s="854" t="str">
        <f>IF(確２面!K63="","",確２面!K63)</f>
        <v/>
      </c>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row>
    <row r="64" spans="1:35">
      <c r="A64" s="27"/>
      <c r="C64" s="27" t="s">
        <v>354</v>
      </c>
      <c r="D64" s="27"/>
      <c r="E64" s="27"/>
      <c r="F64" s="27"/>
      <c r="G64" s="27"/>
      <c r="H64" s="27"/>
      <c r="I64" s="27"/>
      <c r="J64" s="27"/>
      <c r="K64" s="27"/>
      <c r="L64" s="27"/>
      <c r="M64" s="854" t="str">
        <f>IF(確２面!M64="","",確２面!M64)</f>
        <v/>
      </c>
      <c r="N64" s="854"/>
      <c r="O64" s="854"/>
      <c r="P64" s="854"/>
      <c r="Q64" s="854"/>
      <c r="R64" s="854"/>
      <c r="S64" s="854"/>
      <c r="T64" s="854"/>
      <c r="U64" s="854"/>
      <c r="V64" s="854"/>
      <c r="W64" s="854"/>
      <c r="X64" s="854"/>
      <c r="Y64" s="854"/>
      <c r="Z64" s="854"/>
      <c r="AA64" s="854"/>
      <c r="AB64" s="854"/>
      <c r="AC64" s="854"/>
      <c r="AD64" s="854"/>
      <c r="AE64" s="854"/>
      <c r="AF64" s="854"/>
      <c r="AG64" s="854"/>
      <c r="AH64" s="854"/>
      <c r="AI64" s="854"/>
    </row>
    <row r="65" spans="1:37" ht="6.75"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row>
    <row r="66" spans="1:37" ht="6.75" customHeight="1" thickBo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7" ht="13.5" customHeight="1" thickTop="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351"/>
      <c r="AK67" s="351"/>
    </row>
    <row r="68" spans="1:37" ht="13.5"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row>
    <row r="69" spans="1:37" ht="6.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row>
    <row r="70" spans="1:37">
      <c r="A70" s="27" t="s">
        <v>355</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row>
    <row r="71" spans="1:37">
      <c r="A71" s="27" t="s">
        <v>5</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row>
    <row r="72" spans="1:37">
      <c r="A72" s="27"/>
      <c r="C72" s="27" t="s">
        <v>121</v>
      </c>
      <c r="D72" s="27"/>
      <c r="E72" s="27"/>
      <c r="F72" s="27"/>
      <c r="G72" s="27"/>
      <c r="H72" s="123"/>
      <c r="I72" s="122"/>
      <c r="J72" s="122" t="s">
        <v>13</v>
      </c>
      <c r="K72" s="1118" t="str">
        <f>IF(確２面!K138="","",確２面!K138)</f>
        <v/>
      </c>
      <c r="L72" s="1118"/>
      <c r="M72" s="27" t="s">
        <v>124</v>
      </c>
      <c r="N72" s="27"/>
      <c r="O72" s="27"/>
      <c r="P72" s="27"/>
      <c r="Q72" s="27"/>
      <c r="R72" s="122" t="s">
        <v>13</v>
      </c>
      <c r="S72" s="1119" t="str">
        <f>IF(確２面!S138="","",確２面!S138)</f>
        <v/>
      </c>
      <c r="T72" s="1119"/>
      <c r="U72" s="1119"/>
      <c r="V72" s="1119"/>
      <c r="W72" s="27" t="s">
        <v>130</v>
      </c>
      <c r="X72" s="27"/>
      <c r="Y72" s="27"/>
      <c r="Z72" s="27"/>
      <c r="AA72" s="27"/>
      <c r="AB72" s="855" t="str">
        <f>IF(確２面!AB138="","",確２面!AB138)</f>
        <v/>
      </c>
      <c r="AC72" s="855"/>
      <c r="AD72" s="855"/>
      <c r="AE72" s="855"/>
      <c r="AF72" s="855"/>
      <c r="AG72" s="855"/>
      <c r="AH72" s="27" t="s">
        <v>216</v>
      </c>
      <c r="AI72" s="27"/>
    </row>
    <row r="73" spans="1:37">
      <c r="A73" s="27"/>
      <c r="C73" s="27" t="s">
        <v>117</v>
      </c>
      <c r="D73" s="27"/>
      <c r="E73" s="27"/>
      <c r="F73" s="27"/>
      <c r="G73" s="27"/>
      <c r="H73" s="27"/>
      <c r="I73" s="27"/>
      <c r="J73" s="27"/>
      <c r="K73" s="854" t="str">
        <f>IF(確２面!K139="","",確２面!K139)</f>
        <v/>
      </c>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4"/>
    </row>
    <row r="74" spans="1:37">
      <c r="A74" s="27"/>
      <c r="C74" s="27" t="s">
        <v>128</v>
      </c>
      <c r="D74" s="27"/>
      <c r="E74" s="27"/>
      <c r="F74" s="27"/>
      <c r="G74" s="27"/>
      <c r="H74" s="123"/>
      <c r="I74" s="122"/>
      <c r="J74" s="122" t="s">
        <v>13</v>
      </c>
      <c r="K74" s="1118" t="str">
        <f>IF(確２面!K140="","",確２面!K140)</f>
        <v/>
      </c>
      <c r="L74" s="1118"/>
      <c r="M74" s="27" t="s">
        <v>123</v>
      </c>
      <c r="N74" s="27"/>
      <c r="O74" s="27"/>
      <c r="P74" s="27"/>
      <c r="Q74" s="27"/>
      <c r="R74" s="122" t="s">
        <v>13</v>
      </c>
      <c r="S74" s="855" t="str">
        <f>IF(確２面!S140="","",確２面!S140)</f>
        <v/>
      </c>
      <c r="T74" s="855"/>
      <c r="U74" s="855"/>
      <c r="V74" s="855"/>
      <c r="W74" s="27" t="s">
        <v>122</v>
      </c>
      <c r="X74" s="27"/>
      <c r="Y74" s="27"/>
      <c r="Z74" s="27"/>
      <c r="AA74" s="27"/>
      <c r="AB74" s="855" t="str">
        <f>IF(確２面!AB140="","",確２面!AB140)</f>
        <v/>
      </c>
      <c r="AC74" s="855"/>
      <c r="AD74" s="855"/>
      <c r="AE74" s="855"/>
      <c r="AF74" s="855"/>
      <c r="AG74" s="855"/>
      <c r="AH74" s="27" t="s">
        <v>216</v>
      </c>
      <c r="AI74" s="27"/>
    </row>
    <row r="75" spans="1:37">
      <c r="A75" s="27"/>
      <c r="C75" s="27"/>
      <c r="D75" s="27"/>
      <c r="E75" s="27"/>
      <c r="F75" s="27"/>
      <c r="G75" s="27"/>
      <c r="H75" s="27"/>
      <c r="I75" s="27"/>
      <c r="J75" s="27"/>
      <c r="K75" s="854" t="str">
        <f>IF(確２面!K141="","",確２面!K141)</f>
        <v/>
      </c>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4"/>
      <c r="AI75" s="854"/>
    </row>
    <row r="76" spans="1:37">
      <c r="A76" s="27"/>
      <c r="C76" s="27" t="s">
        <v>125</v>
      </c>
      <c r="D76" s="27"/>
      <c r="E76" s="27"/>
      <c r="F76" s="27"/>
      <c r="G76" s="27"/>
      <c r="H76" s="27"/>
      <c r="I76" s="27"/>
      <c r="J76" s="107"/>
      <c r="K76" s="854" t="str">
        <f>IF(確２面!K142="","",確２面!K142)</f>
        <v/>
      </c>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4"/>
    </row>
    <row r="77" spans="1:37">
      <c r="A77" s="27"/>
      <c r="C77" s="27" t="s">
        <v>126</v>
      </c>
      <c r="D77" s="27"/>
      <c r="E77" s="27"/>
      <c r="F77" s="27"/>
      <c r="G77" s="27"/>
      <c r="H77" s="27"/>
      <c r="I77" s="27"/>
      <c r="J77" s="27"/>
      <c r="K77" s="854" t="str">
        <f>IF(確２面!K143="","",確２面!K143)</f>
        <v/>
      </c>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row>
    <row r="78" spans="1:37">
      <c r="A78" s="27"/>
      <c r="C78" s="27" t="s">
        <v>127</v>
      </c>
      <c r="D78" s="27"/>
      <c r="E78" s="27"/>
      <c r="F78" s="27"/>
      <c r="G78" s="27"/>
      <c r="H78" s="27"/>
      <c r="I78" s="27"/>
      <c r="J78" s="27"/>
      <c r="K78" s="854" t="str">
        <f>IF(確２面!K144="","",確２面!K144)</f>
        <v/>
      </c>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row>
    <row r="79" spans="1:37">
      <c r="A79" s="27"/>
      <c r="C79" s="27" t="s">
        <v>356</v>
      </c>
      <c r="D79" s="27"/>
      <c r="E79" s="27"/>
      <c r="F79" s="27"/>
      <c r="G79" s="27"/>
      <c r="H79" s="27"/>
      <c r="I79" s="27"/>
      <c r="J79" s="27"/>
      <c r="K79" s="158"/>
      <c r="L79" s="158"/>
      <c r="M79" s="854" t="str">
        <f>IF(確２面!M145="","",確２面!M145)</f>
        <v/>
      </c>
      <c r="N79" s="854"/>
      <c r="O79" s="854"/>
      <c r="P79" s="854"/>
      <c r="Q79" s="854"/>
      <c r="R79" s="854"/>
      <c r="S79" s="854"/>
      <c r="T79" s="854"/>
      <c r="U79" s="854"/>
      <c r="V79" s="854"/>
      <c r="W79" s="854"/>
      <c r="X79" s="854"/>
      <c r="Y79" s="854"/>
      <c r="Z79" s="854"/>
      <c r="AA79" s="854"/>
      <c r="AB79" s="854"/>
      <c r="AC79" s="854"/>
      <c r="AD79" s="854"/>
      <c r="AE79" s="854"/>
      <c r="AF79" s="854"/>
      <c r="AG79" s="854"/>
      <c r="AH79" s="854"/>
      <c r="AI79" s="854"/>
    </row>
    <row r="80" spans="1:37">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row>
    <row r="81" spans="1:35" ht="6.7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row>
    <row r="82" spans="1:35" ht="6.7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row>
    <row r="83" spans="1:35">
      <c r="A83" s="27" t="s">
        <v>6</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row>
    <row r="84" spans="1:35">
      <c r="A84" s="27"/>
      <c r="C84" s="27" t="s">
        <v>121</v>
      </c>
      <c r="D84" s="27"/>
      <c r="E84" s="27"/>
      <c r="F84" s="27"/>
      <c r="G84" s="27"/>
      <c r="H84" s="123"/>
      <c r="I84" s="122"/>
      <c r="J84" s="122" t="s">
        <v>13</v>
      </c>
      <c r="K84" s="1118" t="str">
        <f>IF(確２面!K149="","",確２面!K149)</f>
        <v/>
      </c>
      <c r="L84" s="1118"/>
      <c r="M84" s="27" t="s">
        <v>124</v>
      </c>
      <c r="N84" s="27"/>
      <c r="O84" s="27"/>
      <c r="P84" s="27"/>
      <c r="Q84" s="27"/>
      <c r="R84" s="122" t="s">
        <v>13</v>
      </c>
      <c r="S84" s="1119" t="str">
        <f>IF(確２面!S149="","",確２面!S149)</f>
        <v/>
      </c>
      <c r="T84" s="1119"/>
      <c r="U84" s="1119"/>
      <c r="V84" s="1119"/>
      <c r="W84" s="27" t="s">
        <v>130</v>
      </c>
      <c r="X84" s="27"/>
      <c r="Y84" s="27"/>
      <c r="Z84" s="27"/>
      <c r="AA84" s="27"/>
      <c r="AB84" s="855" t="str">
        <f>IF(確２面!AB149="","",確２面!AB149)</f>
        <v/>
      </c>
      <c r="AC84" s="855"/>
      <c r="AD84" s="855"/>
      <c r="AE84" s="855"/>
      <c r="AF84" s="855"/>
      <c r="AG84" s="855"/>
      <c r="AH84" s="27" t="s">
        <v>216</v>
      </c>
      <c r="AI84" s="27"/>
    </row>
    <row r="85" spans="1:35">
      <c r="A85" s="27"/>
      <c r="C85" s="27" t="s">
        <v>117</v>
      </c>
      <c r="D85" s="27"/>
      <c r="E85" s="27"/>
      <c r="F85" s="27"/>
      <c r="G85" s="27"/>
      <c r="H85" s="27"/>
      <c r="I85" s="27"/>
      <c r="J85" s="27"/>
      <c r="K85" s="854" t="str">
        <f>IF(確２面!K150="","",確２面!K150)</f>
        <v/>
      </c>
      <c r="L85" s="854"/>
      <c r="M85" s="854"/>
      <c r="N85" s="854"/>
      <c r="O85" s="854"/>
      <c r="P85" s="854"/>
      <c r="Q85" s="854"/>
      <c r="R85" s="854"/>
      <c r="S85" s="854"/>
      <c r="T85" s="854"/>
      <c r="U85" s="854"/>
      <c r="V85" s="854"/>
      <c r="W85" s="854"/>
      <c r="X85" s="854"/>
      <c r="Y85" s="854"/>
      <c r="Z85" s="854"/>
      <c r="AA85" s="854"/>
      <c r="AB85" s="854"/>
      <c r="AC85" s="854"/>
      <c r="AD85" s="854"/>
      <c r="AE85" s="854"/>
      <c r="AF85" s="854"/>
      <c r="AG85" s="854"/>
      <c r="AH85" s="854"/>
      <c r="AI85" s="854"/>
    </row>
    <row r="86" spans="1:35">
      <c r="A86" s="27"/>
      <c r="C86" s="27" t="s">
        <v>128</v>
      </c>
      <c r="D86" s="27"/>
      <c r="E86" s="27"/>
      <c r="F86" s="27"/>
      <c r="G86" s="27"/>
      <c r="H86" s="123"/>
      <c r="I86" s="122"/>
      <c r="J86" s="122" t="s">
        <v>13</v>
      </c>
      <c r="K86" s="1118" t="str">
        <f>IF(確２面!K151="","",確２面!K151)</f>
        <v/>
      </c>
      <c r="L86" s="1118"/>
      <c r="M86" s="27" t="s">
        <v>123</v>
      </c>
      <c r="N86" s="27"/>
      <c r="O86" s="27"/>
      <c r="P86" s="27"/>
      <c r="Q86" s="27"/>
      <c r="R86" s="122" t="s">
        <v>13</v>
      </c>
      <c r="S86" s="855" t="str">
        <f>IF(確２面!S151="","",確２面!S151)</f>
        <v/>
      </c>
      <c r="T86" s="855"/>
      <c r="U86" s="855"/>
      <c r="V86" s="855"/>
      <c r="W86" s="27" t="s">
        <v>122</v>
      </c>
      <c r="X86" s="27"/>
      <c r="Y86" s="27"/>
      <c r="Z86" s="27"/>
      <c r="AA86" s="27"/>
      <c r="AB86" s="855" t="str">
        <f>IF(確２面!AB151="","",確２面!AB151)</f>
        <v/>
      </c>
      <c r="AC86" s="855"/>
      <c r="AD86" s="855"/>
      <c r="AE86" s="855"/>
      <c r="AF86" s="855"/>
      <c r="AG86" s="855"/>
      <c r="AH86" s="27" t="s">
        <v>216</v>
      </c>
      <c r="AI86" s="27"/>
    </row>
    <row r="87" spans="1:35">
      <c r="A87" s="27"/>
      <c r="C87" s="27"/>
      <c r="D87" s="27"/>
      <c r="E87" s="27"/>
      <c r="F87" s="27"/>
      <c r="G87" s="27"/>
      <c r="H87" s="27"/>
      <c r="I87" s="27"/>
      <c r="J87" s="27"/>
      <c r="K87" s="854" t="str">
        <f>IF(確２面!K152="","",確２面!K152)</f>
        <v/>
      </c>
      <c r="L87" s="854"/>
      <c r="M87" s="854"/>
      <c r="N87" s="854"/>
      <c r="O87" s="854"/>
      <c r="P87" s="854"/>
      <c r="Q87" s="854"/>
      <c r="R87" s="854"/>
      <c r="S87" s="854"/>
      <c r="T87" s="854"/>
      <c r="U87" s="854"/>
      <c r="V87" s="854"/>
      <c r="W87" s="854"/>
      <c r="X87" s="854"/>
      <c r="Y87" s="854"/>
      <c r="Z87" s="854"/>
      <c r="AA87" s="854"/>
      <c r="AB87" s="854"/>
      <c r="AC87" s="854"/>
      <c r="AD87" s="854"/>
      <c r="AE87" s="854"/>
      <c r="AF87" s="854"/>
      <c r="AG87" s="854"/>
      <c r="AH87" s="854"/>
      <c r="AI87" s="854"/>
    </row>
    <row r="88" spans="1:35">
      <c r="A88" s="27"/>
      <c r="C88" s="27" t="s">
        <v>125</v>
      </c>
      <c r="D88" s="27"/>
      <c r="E88" s="27"/>
      <c r="F88" s="27"/>
      <c r="G88" s="27"/>
      <c r="H88" s="27"/>
      <c r="I88" s="27"/>
      <c r="J88" s="107"/>
      <c r="K88" s="854" t="str">
        <f>IF(確２面!K153="","",確２面!K153)</f>
        <v/>
      </c>
      <c r="L88" s="854"/>
      <c r="M88" s="854"/>
      <c r="N88" s="854"/>
      <c r="O88" s="854"/>
      <c r="P88" s="854"/>
      <c r="Q88" s="854"/>
      <c r="R88" s="854"/>
      <c r="S88" s="854"/>
      <c r="T88" s="854"/>
      <c r="U88" s="854"/>
      <c r="V88" s="854"/>
      <c r="W88" s="854"/>
      <c r="X88" s="854"/>
      <c r="Y88" s="854"/>
      <c r="Z88" s="854"/>
      <c r="AA88" s="854"/>
      <c r="AB88" s="854"/>
      <c r="AC88" s="854"/>
      <c r="AD88" s="854"/>
      <c r="AE88" s="854"/>
      <c r="AF88" s="854"/>
      <c r="AG88" s="854"/>
      <c r="AH88" s="854"/>
      <c r="AI88" s="854"/>
    </row>
    <row r="89" spans="1:35">
      <c r="A89" s="27"/>
      <c r="C89" s="27" t="s">
        <v>126</v>
      </c>
      <c r="D89" s="27"/>
      <c r="E89" s="27"/>
      <c r="F89" s="27"/>
      <c r="G89" s="27"/>
      <c r="H89" s="27"/>
      <c r="I89" s="27"/>
      <c r="J89" s="27"/>
      <c r="K89" s="854" t="str">
        <f>IF(確２面!K154="","",確２面!K154)</f>
        <v/>
      </c>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4"/>
      <c r="AI89" s="854"/>
    </row>
    <row r="90" spans="1:35">
      <c r="A90" s="27"/>
      <c r="C90" s="27" t="s">
        <v>127</v>
      </c>
      <c r="D90" s="27"/>
      <c r="E90" s="27"/>
      <c r="F90" s="27"/>
      <c r="G90" s="27"/>
      <c r="H90" s="27"/>
      <c r="I90" s="27"/>
      <c r="J90" s="27"/>
      <c r="K90" s="854" t="str">
        <f>IF(確２面!K155="","",確２面!K155)</f>
        <v/>
      </c>
      <c r="L90" s="854"/>
      <c r="M90" s="854"/>
      <c r="N90" s="854"/>
      <c r="O90" s="854"/>
      <c r="P90" s="854"/>
      <c r="Q90" s="854"/>
      <c r="R90" s="854"/>
      <c r="S90" s="854"/>
      <c r="T90" s="854"/>
      <c r="U90" s="854"/>
      <c r="V90" s="854"/>
      <c r="W90" s="854"/>
      <c r="X90" s="854"/>
      <c r="Y90" s="854"/>
      <c r="Z90" s="854"/>
      <c r="AA90" s="854"/>
      <c r="AB90" s="854"/>
      <c r="AC90" s="854"/>
      <c r="AD90" s="854"/>
      <c r="AE90" s="854"/>
      <c r="AF90" s="854"/>
      <c r="AG90" s="854"/>
      <c r="AH90" s="854"/>
      <c r="AI90" s="854"/>
    </row>
    <row r="91" spans="1:35">
      <c r="A91" s="27"/>
      <c r="C91" s="27" t="s">
        <v>356</v>
      </c>
      <c r="D91" s="27"/>
      <c r="E91" s="27"/>
      <c r="F91" s="27"/>
      <c r="G91" s="27"/>
      <c r="H91" s="27"/>
      <c r="I91" s="27"/>
      <c r="J91" s="27"/>
      <c r="K91" s="158"/>
      <c r="L91" s="158"/>
      <c r="M91" s="854" t="str">
        <f>IF(確２面!M156="","",確２面!M156)</f>
        <v/>
      </c>
      <c r="N91" s="854"/>
      <c r="O91" s="854"/>
      <c r="P91" s="854"/>
      <c r="Q91" s="854"/>
      <c r="R91" s="854"/>
      <c r="S91" s="854"/>
      <c r="T91" s="854"/>
      <c r="U91" s="854"/>
      <c r="V91" s="854"/>
      <c r="W91" s="854"/>
      <c r="X91" s="854"/>
      <c r="Y91" s="854"/>
      <c r="Z91" s="854"/>
      <c r="AA91" s="854"/>
      <c r="AB91" s="854"/>
      <c r="AC91" s="854"/>
      <c r="AD91" s="854"/>
      <c r="AE91" s="854"/>
      <c r="AF91" s="854"/>
      <c r="AG91" s="854"/>
      <c r="AH91" s="854"/>
      <c r="AI91" s="854"/>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row r="93" spans="1:35" ht="6.7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row>
    <row r="94" spans="1:35" ht="6.7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row>
    <row r="95" spans="1:35">
      <c r="A95" s="27"/>
      <c r="C95" s="27" t="s">
        <v>121</v>
      </c>
      <c r="D95" s="27"/>
      <c r="E95" s="27"/>
      <c r="F95" s="27"/>
      <c r="G95" s="27"/>
      <c r="H95" s="123"/>
      <c r="I95" s="122"/>
      <c r="J95" s="122" t="s">
        <v>13</v>
      </c>
      <c r="K95" s="1118" t="str">
        <f>IF(確２面!K159="","",確２面!K159)</f>
        <v/>
      </c>
      <c r="L95" s="1118"/>
      <c r="M95" s="27" t="s">
        <v>124</v>
      </c>
      <c r="N95" s="27"/>
      <c r="O95" s="27"/>
      <c r="P95" s="27"/>
      <c r="Q95" s="27"/>
      <c r="R95" s="122" t="s">
        <v>13</v>
      </c>
      <c r="S95" s="1119" t="str">
        <f>IF(確２面!S159="","",確２面!S159)</f>
        <v/>
      </c>
      <c r="T95" s="1119"/>
      <c r="U95" s="1119"/>
      <c r="V95" s="1119"/>
      <c r="W95" s="27" t="s">
        <v>130</v>
      </c>
      <c r="X95" s="27"/>
      <c r="Y95" s="27"/>
      <c r="Z95" s="27"/>
      <c r="AA95" s="27"/>
      <c r="AB95" s="855" t="str">
        <f>IF(確２面!AB159="","",確２面!AB159)</f>
        <v/>
      </c>
      <c r="AC95" s="855"/>
      <c r="AD95" s="855"/>
      <c r="AE95" s="855"/>
      <c r="AF95" s="855"/>
      <c r="AG95" s="855"/>
      <c r="AH95" s="27" t="s">
        <v>216</v>
      </c>
      <c r="AI95" s="27"/>
    </row>
    <row r="96" spans="1:35">
      <c r="A96" s="27"/>
      <c r="C96" s="27" t="s">
        <v>117</v>
      </c>
      <c r="D96" s="27"/>
      <c r="E96" s="27"/>
      <c r="F96" s="27"/>
      <c r="G96" s="27"/>
      <c r="H96" s="27"/>
      <c r="I96" s="27"/>
      <c r="J96" s="27"/>
      <c r="K96" s="854" t="str">
        <f>IF(確２面!K160="","",確２面!K160)</f>
        <v/>
      </c>
      <c r="L96" s="854"/>
      <c r="M96" s="854"/>
      <c r="N96" s="854"/>
      <c r="O96" s="854"/>
      <c r="P96" s="854"/>
      <c r="Q96" s="854"/>
      <c r="R96" s="854"/>
      <c r="S96" s="854"/>
      <c r="T96" s="854"/>
      <c r="U96" s="854"/>
      <c r="V96" s="854"/>
      <c r="W96" s="854"/>
      <c r="X96" s="854"/>
      <c r="Y96" s="854"/>
      <c r="Z96" s="854"/>
      <c r="AA96" s="854"/>
      <c r="AB96" s="854"/>
      <c r="AC96" s="854"/>
      <c r="AD96" s="854"/>
      <c r="AE96" s="854"/>
      <c r="AF96" s="854"/>
      <c r="AG96" s="854"/>
      <c r="AH96" s="854"/>
      <c r="AI96" s="854"/>
    </row>
    <row r="97" spans="1:35">
      <c r="A97" s="27"/>
      <c r="C97" s="27" t="s">
        <v>128</v>
      </c>
      <c r="D97" s="27"/>
      <c r="E97" s="27"/>
      <c r="F97" s="27"/>
      <c r="G97" s="27"/>
      <c r="H97" s="123"/>
      <c r="I97" s="122"/>
      <c r="J97" s="122" t="s">
        <v>13</v>
      </c>
      <c r="K97" s="1118" t="str">
        <f>IF(確２面!K161="","",確２面!K161)</f>
        <v/>
      </c>
      <c r="L97" s="1118"/>
      <c r="M97" s="27" t="s">
        <v>123</v>
      </c>
      <c r="N97" s="27"/>
      <c r="O97" s="27"/>
      <c r="P97" s="27"/>
      <c r="Q97" s="27"/>
      <c r="R97" s="122" t="s">
        <v>13</v>
      </c>
      <c r="S97" s="855" t="str">
        <f>IF(確２面!S161="","",確２面!S161)</f>
        <v/>
      </c>
      <c r="T97" s="855"/>
      <c r="U97" s="855"/>
      <c r="V97" s="855"/>
      <c r="W97" s="27" t="s">
        <v>122</v>
      </c>
      <c r="X97" s="27"/>
      <c r="Y97" s="27"/>
      <c r="Z97" s="27"/>
      <c r="AA97" s="27"/>
      <c r="AB97" s="855" t="str">
        <f>IF(確２面!AB161="","",確２面!AB161)</f>
        <v/>
      </c>
      <c r="AC97" s="855"/>
      <c r="AD97" s="855"/>
      <c r="AE97" s="855"/>
      <c r="AF97" s="855"/>
      <c r="AG97" s="855"/>
      <c r="AH97" s="27" t="s">
        <v>216</v>
      </c>
      <c r="AI97" s="27"/>
    </row>
    <row r="98" spans="1:35">
      <c r="A98" s="27"/>
      <c r="C98" s="27"/>
      <c r="D98" s="27"/>
      <c r="E98" s="27"/>
      <c r="F98" s="27"/>
      <c r="G98" s="27"/>
      <c r="H98" s="27"/>
      <c r="I98" s="27"/>
      <c r="J98" s="27"/>
      <c r="K98" s="854" t="str">
        <f>IF(確２面!K162="","",確２面!K162)</f>
        <v/>
      </c>
      <c r="L98" s="854"/>
      <c r="M98" s="854"/>
      <c r="N98" s="854"/>
      <c r="O98" s="854"/>
      <c r="P98" s="854"/>
      <c r="Q98" s="854"/>
      <c r="R98" s="854"/>
      <c r="S98" s="854"/>
      <c r="T98" s="854"/>
      <c r="U98" s="854"/>
      <c r="V98" s="854"/>
      <c r="W98" s="854"/>
      <c r="X98" s="854"/>
      <c r="Y98" s="854"/>
      <c r="Z98" s="854"/>
      <c r="AA98" s="854"/>
      <c r="AB98" s="854"/>
      <c r="AC98" s="854"/>
      <c r="AD98" s="854"/>
      <c r="AE98" s="854"/>
      <c r="AF98" s="854"/>
      <c r="AG98" s="854"/>
      <c r="AH98" s="854"/>
      <c r="AI98" s="854"/>
    </row>
    <row r="99" spans="1:35">
      <c r="A99" s="27"/>
      <c r="C99" s="27" t="s">
        <v>125</v>
      </c>
      <c r="D99" s="27"/>
      <c r="E99" s="27"/>
      <c r="F99" s="27"/>
      <c r="G99" s="27"/>
      <c r="H99" s="27"/>
      <c r="I99" s="27"/>
      <c r="J99" s="107"/>
      <c r="K99" s="854" t="str">
        <f>IF(確２面!K163="","",確２面!K163)</f>
        <v/>
      </c>
      <c r="L99" s="854"/>
      <c r="M99" s="854"/>
      <c r="N99" s="854"/>
      <c r="O99" s="854"/>
      <c r="P99" s="854"/>
      <c r="Q99" s="854"/>
      <c r="R99" s="854"/>
      <c r="S99" s="854"/>
      <c r="T99" s="854"/>
      <c r="U99" s="854"/>
      <c r="V99" s="854"/>
      <c r="W99" s="854"/>
      <c r="X99" s="854"/>
      <c r="Y99" s="854"/>
      <c r="Z99" s="854"/>
      <c r="AA99" s="854"/>
      <c r="AB99" s="854"/>
      <c r="AC99" s="854"/>
      <c r="AD99" s="854"/>
      <c r="AE99" s="854"/>
      <c r="AF99" s="854"/>
      <c r="AG99" s="854"/>
      <c r="AH99" s="854"/>
      <c r="AI99" s="854"/>
    </row>
    <row r="100" spans="1:35">
      <c r="A100" s="27"/>
      <c r="C100" s="27" t="s">
        <v>126</v>
      </c>
      <c r="D100" s="27"/>
      <c r="E100" s="27"/>
      <c r="F100" s="27"/>
      <c r="G100" s="27"/>
      <c r="H100" s="27"/>
      <c r="I100" s="27"/>
      <c r="J100" s="27"/>
      <c r="K100" s="854" t="str">
        <f>IF(確２面!K164="","",確２面!K164)</f>
        <v/>
      </c>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row>
    <row r="101" spans="1:35">
      <c r="A101" s="27"/>
      <c r="C101" s="27" t="s">
        <v>127</v>
      </c>
      <c r="D101" s="27"/>
      <c r="E101" s="27"/>
      <c r="F101" s="27"/>
      <c r="G101" s="27"/>
      <c r="H101" s="27"/>
      <c r="I101" s="27"/>
      <c r="J101" s="27"/>
      <c r="K101" s="854" t="str">
        <f>IF(確２面!K165="","",確２面!K165)</f>
        <v/>
      </c>
      <c r="L101" s="854"/>
      <c r="M101" s="854"/>
      <c r="N101" s="854"/>
      <c r="O101" s="854"/>
      <c r="P101" s="854"/>
      <c r="Q101" s="854"/>
      <c r="R101" s="854"/>
      <c r="S101" s="854"/>
      <c r="T101" s="854"/>
      <c r="U101" s="854"/>
      <c r="V101" s="854"/>
      <c r="W101" s="854"/>
      <c r="X101" s="854"/>
      <c r="Y101" s="854"/>
      <c r="Z101" s="854"/>
      <c r="AA101" s="854"/>
      <c r="AB101" s="854"/>
      <c r="AC101" s="854"/>
      <c r="AD101" s="854"/>
      <c r="AE101" s="854"/>
      <c r="AF101" s="854"/>
      <c r="AG101" s="854"/>
      <c r="AH101" s="854"/>
      <c r="AI101" s="854"/>
    </row>
    <row r="102" spans="1:35">
      <c r="A102" s="27"/>
      <c r="C102" s="27" t="s">
        <v>356</v>
      </c>
      <c r="D102" s="27"/>
      <c r="E102" s="27"/>
      <c r="F102" s="27"/>
      <c r="G102" s="27"/>
      <c r="H102" s="27"/>
      <c r="I102" s="27"/>
      <c r="J102" s="27"/>
      <c r="K102" s="158"/>
      <c r="L102" s="158"/>
      <c r="M102" s="854" t="str">
        <f>IF(確２面!M166="","",確２面!M166)</f>
        <v/>
      </c>
      <c r="N102" s="854"/>
      <c r="O102" s="854"/>
      <c r="P102" s="854"/>
      <c r="Q102" s="854"/>
      <c r="R102" s="854"/>
      <c r="S102" s="854"/>
      <c r="T102" s="854"/>
      <c r="U102" s="854"/>
      <c r="V102" s="854"/>
      <c r="W102" s="854"/>
      <c r="X102" s="854"/>
      <c r="Y102" s="854"/>
      <c r="Z102" s="854"/>
      <c r="AA102" s="854"/>
      <c r="AB102" s="854"/>
      <c r="AC102" s="854"/>
      <c r="AD102" s="854"/>
      <c r="AE102" s="854"/>
      <c r="AF102" s="854"/>
      <c r="AG102" s="854"/>
      <c r="AH102" s="854"/>
      <c r="AI102" s="854"/>
    </row>
    <row r="103" spans="1:3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row>
    <row r="104" spans="1:35" ht="6.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row>
    <row r="105" spans="1:35" ht="6.7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row>
    <row r="106" spans="1:35">
      <c r="A106" s="27"/>
      <c r="C106" s="27" t="s">
        <v>121</v>
      </c>
      <c r="D106" s="27"/>
      <c r="E106" s="27"/>
      <c r="F106" s="27"/>
      <c r="G106" s="27"/>
      <c r="H106" s="123"/>
      <c r="I106" s="122"/>
      <c r="J106" s="122" t="s">
        <v>13</v>
      </c>
      <c r="K106" s="1118" t="str">
        <f>IF(確２面!K169="","",確２面!K169)</f>
        <v/>
      </c>
      <c r="L106" s="1118"/>
      <c r="M106" s="27" t="s">
        <v>124</v>
      </c>
      <c r="N106" s="27"/>
      <c r="O106" s="27"/>
      <c r="P106" s="27"/>
      <c r="Q106" s="27"/>
      <c r="R106" s="122" t="s">
        <v>13</v>
      </c>
      <c r="S106" s="1119" t="str">
        <f>IF(確２面!S169="","",確２面!S169)</f>
        <v/>
      </c>
      <c r="T106" s="1119"/>
      <c r="U106" s="1119"/>
      <c r="V106" s="1119"/>
      <c r="W106" s="27" t="s">
        <v>130</v>
      </c>
      <c r="X106" s="27"/>
      <c r="Y106" s="27"/>
      <c r="Z106" s="27"/>
      <c r="AA106" s="27"/>
      <c r="AB106" s="855" t="str">
        <f>IF(確２面!AB169="","",確２面!AB169)</f>
        <v/>
      </c>
      <c r="AC106" s="855"/>
      <c r="AD106" s="855"/>
      <c r="AE106" s="855"/>
      <c r="AF106" s="855"/>
      <c r="AG106" s="855"/>
      <c r="AH106" s="27" t="s">
        <v>216</v>
      </c>
      <c r="AI106" s="27"/>
    </row>
    <row r="107" spans="1:35">
      <c r="A107" s="27"/>
      <c r="C107" s="27" t="s">
        <v>117</v>
      </c>
      <c r="D107" s="27"/>
      <c r="E107" s="27"/>
      <c r="F107" s="27"/>
      <c r="G107" s="27"/>
      <c r="H107" s="27"/>
      <c r="I107" s="27"/>
      <c r="J107" s="27"/>
      <c r="K107" s="854" t="str">
        <f>IF(確２面!K170="","",確２面!K170)</f>
        <v/>
      </c>
      <c r="L107" s="854"/>
      <c r="M107" s="854"/>
      <c r="N107" s="854"/>
      <c r="O107" s="854"/>
      <c r="P107" s="854"/>
      <c r="Q107" s="854"/>
      <c r="R107" s="854"/>
      <c r="S107" s="854"/>
      <c r="T107" s="854"/>
      <c r="U107" s="854"/>
      <c r="V107" s="854"/>
      <c r="W107" s="854"/>
      <c r="X107" s="854"/>
      <c r="Y107" s="854"/>
      <c r="Z107" s="854"/>
      <c r="AA107" s="854"/>
      <c r="AB107" s="854"/>
      <c r="AC107" s="854"/>
      <c r="AD107" s="854"/>
      <c r="AE107" s="854"/>
      <c r="AF107" s="854"/>
      <c r="AG107" s="854"/>
      <c r="AH107" s="854"/>
      <c r="AI107" s="854"/>
    </row>
    <row r="108" spans="1:35">
      <c r="A108" s="27"/>
      <c r="C108" s="27" t="s">
        <v>128</v>
      </c>
      <c r="D108" s="27"/>
      <c r="E108" s="27"/>
      <c r="F108" s="27"/>
      <c r="G108" s="27"/>
      <c r="H108" s="123"/>
      <c r="I108" s="122"/>
      <c r="J108" s="122" t="s">
        <v>13</v>
      </c>
      <c r="K108" s="1118" t="str">
        <f>IF(確２面!K171="","",確２面!K171)</f>
        <v/>
      </c>
      <c r="L108" s="1118"/>
      <c r="M108" s="27" t="s">
        <v>123</v>
      </c>
      <c r="N108" s="27"/>
      <c r="O108" s="27"/>
      <c r="P108" s="27"/>
      <c r="Q108" s="27"/>
      <c r="R108" s="122" t="s">
        <v>13</v>
      </c>
      <c r="S108" s="855" t="str">
        <f>IF(確２面!S171="","",確２面!S171)</f>
        <v/>
      </c>
      <c r="T108" s="855"/>
      <c r="U108" s="855"/>
      <c r="V108" s="855"/>
      <c r="W108" s="27" t="s">
        <v>122</v>
      </c>
      <c r="X108" s="27"/>
      <c r="Y108" s="27"/>
      <c r="Z108" s="27"/>
      <c r="AA108" s="27"/>
      <c r="AB108" s="855" t="str">
        <f>IF(確２面!AB171="","",確２面!AB171)</f>
        <v/>
      </c>
      <c r="AC108" s="855"/>
      <c r="AD108" s="855"/>
      <c r="AE108" s="855"/>
      <c r="AF108" s="855"/>
      <c r="AG108" s="855"/>
      <c r="AH108" s="27" t="s">
        <v>216</v>
      </c>
      <c r="AI108" s="27"/>
    </row>
    <row r="109" spans="1:35">
      <c r="A109" s="27"/>
      <c r="C109" s="27"/>
      <c r="D109" s="27"/>
      <c r="E109" s="27"/>
      <c r="F109" s="27"/>
      <c r="G109" s="27"/>
      <c r="H109" s="27"/>
      <c r="I109" s="27"/>
      <c r="J109" s="27"/>
      <c r="K109" s="854" t="str">
        <f>IF(確２面!K172="","",確２面!K172)</f>
        <v/>
      </c>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4"/>
    </row>
    <row r="110" spans="1:35">
      <c r="A110" s="27"/>
      <c r="C110" s="27" t="s">
        <v>125</v>
      </c>
      <c r="D110" s="27"/>
      <c r="E110" s="27"/>
      <c r="F110" s="27"/>
      <c r="G110" s="27"/>
      <c r="H110" s="27"/>
      <c r="I110" s="27"/>
      <c r="J110" s="107"/>
      <c r="K110" s="854" t="str">
        <f>IF(確２面!K173="","",確２面!K173)</f>
        <v/>
      </c>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854"/>
      <c r="AH110" s="854"/>
      <c r="AI110" s="854"/>
    </row>
    <row r="111" spans="1:35">
      <c r="A111" s="27"/>
      <c r="C111" s="27" t="s">
        <v>126</v>
      </c>
      <c r="D111" s="27"/>
      <c r="E111" s="27"/>
      <c r="F111" s="27"/>
      <c r="G111" s="27"/>
      <c r="H111" s="27"/>
      <c r="I111" s="27"/>
      <c r="J111" s="27"/>
      <c r="K111" s="854" t="str">
        <f>IF(確２面!K174="","",確２面!K174)</f>
        <v/>
      </c>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row>
    <row r="112" spans="1:35">
      <c r="A112" s="27"/>
      <c r="C112" s="27" t="s">
        <v>127</v>
      </c>
      <c r="D112" s="27"/>
      <c r="E112" s="27"/>
      <c r="F112" s="27"/>
      <c r="G112" s="27"/>
      <c r="H112" s="27"/>
      <c r="I112" s="27"/>
      <c r="J112" s="27"/>
      <c r="K112" s="854" t="str">
        <f>IF(確２面!K175="","",確２面!K175)</f>
        <v/>
      </c>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4"/>
    </row>
    <row r="113" spans="1:37">
      <c r="A113" s="27"/>
      <c r="C113" s="27" t="s">
        <v>356</v>
      </c>
      <c r="D113" s="27"/>
      <c r="E113" s="27"/>
      <c r="F113" s="27"/>
      <c r="G113" s="27"/>
      <c r="H113" s="27"/>
      <c r="I113" s="27"/>
      <c r="J113" s="27"/>
      <c r="K113" s="158"/>
      <c r="L113" s="158"/>
      <c r="M113" s="854" t="str">
        <f>IF(確２面!M176="","",確２面!M176)</f>
        <v/>
      </c>
      <c r="N113" s="854"/>
      <c r="O113" s="854"/>
      <c r="P113" s="854"/>
      <c r="Q113" s="854"/>
      <c r="R113" s="854"/>
      <c r="S113" s="854"/>
      <c r="T113" s="854"/>
      <c r="U113" s="854"/>
      <c r="V113" s="854"/>
      <c r="W113" s="854"/>
      <c r="X113" s="854"/>
      <c r="Y113" s="854"/>
      <c r="Z113" s="854"/>
      <c r="AA113" s="854"/>
      <c r="AB113" s="854"/>
      <c r="AC113" s="854"/>
      <c r="AD113" s="854"/>
      <c r="AE113" s="854"/>
      <c r="AF113" s="854"/>
      <c r="AG113" s="854"/>
      <c r="AH113" s="854"/>
      <c r="AI113" s="854"/>
    </row>
    <row r="114" spans="1:37" ht="6.75" customHeight="1">
      <c r="A114" s="108"/>
      <c r="B114" s="108"/>
      <c r="C114" s="108"/>
      <c r="D114" s="108"/>
      <c r="E114" s="108"/>
      <c r="F114" s="108"/>
      <c r="G114" s="108"/>
      <c r="H114" s="108"/>
      <c r="I114" s="108"/>
      <c r="J114" s="108"/>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row>
    <row r="115" spans="1:37" ht="6.75" customHeight="1" thickBot="1">
      <c r="A115" s="120"/>
      <c r="B115" s="120"/>
      <c r="C115" s="120"/>
      <c r="D115" s="120"/>
      <c r="E115" s="120"/>
      <c r="F115" s="120"/>
      <c r="G115" s="120"/>
      <c r="H115" s="120"/>
      <c r="I115" s="120"/>
      <c r="J115" s="120"/>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row>
    <row r="116" spans="1:37" ht="13.5" customHeight="1" thickTop="1">
      <c r="A116" s="27"/>
      <c r="B116" s="27"/>
      <c r="C116" s="27"/>
      <c r="D116" s="27"/>
      <c r="E116" s="27"/>
      <c r="F116" s="27"/>
      <c r="G116" s="27"/>
      <c r="H116" s="27"/>
      <c r="I116" s="27"/>
      <c r="J116" s="27"/>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351"/>
      <c r="AK116" s="351"/>
    </row>
    <row r="117" spans="1:37" ht="13.5" customHeight="1">
      <c r="A117" s="108"/>
      <c r="B117" s="108"/>
      <c r="C117" s="108"/>
      <c r="D117" s="108"/>
      <c r="E117" s="108"/>
      <c r="F117" s="108"/>
      <c r="G117" s="108"/>
      <c r="H117" s="108"/>
      <c r="I117" s="108"/>
      <c r="J117" s="108"/>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row>
    <row r="118" spans="1:37" ht="6.75" customHeight="1">
      <c r="A118" s="27"/>
      <c r="B118" s="27"/>
      <c r="C118" s="27"/>
      <c r="D118" s="27"/>
      <c r="E118" s="27"/>
      <c r="F118" s="27"/>
      <c r="G118" s="27"/>
      <c r="H118" s="27"/>
      <c r="I118" s="27"/>
      <c r="J118" s="27"/>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row>
    <row r="119" spans="1:37">
      <c r="A119" s="27" t="s">
        <v>452</v>
      </c>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row>
    <row r="120" spans="1:37">
      <c r="A120" s="27" t="s">
        <v>392</v>
      </c>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row>
    <row r="121" spans="1:37">
      <c r="A121" s="27"/>
      <c r="C121" s="27" t="s">
        <v>131</v>
      </c>
      <c r="D121" s="27"/>
      <c r="E121" s="27"/>
      <c r="F121" s="27"/>
      <c r="G121" s="27"/>
      <c r="H121" s="107"/>
      <c r="I121" s="107"/>
      <c r="J121" s="107"/>
      <c r="K121" s="854" t="str">
        <f>IF(確２面!K96="","",確２面!K96)</f>
        <v/>
      </c>
      <c r="L121" s="854"/>
      <c r="M121" s="854"/>
      <c r="N121" s="854"/>
      <c r="O121" s="854"/>
      <c r="P121" s="854"/>
      <c r="Q121" s="854"/>
      <c r="R121" s="854"/>
      <c r="S121" s="854"/>
      <c r="T121" s="854"/>
      <c r="U121" s="854"/>
      <c r="V121" s="854"/>
      <c r="W121" s="854"/>
      <c r="X121" s="854"/>
      <c r="Y121" s="854"/>
      <c r="Z121" s="854"/>
      <c r="AA121" s="854"/>
      <c r="AB121" s="854"/>
      <c r="AC121" s="854"/>
      <c r="AD121" s="854"/>
      <c r="AE121" s="854"/>
      <c r="AF121" s="854"/>
      <c r="AG121" s="854"/>
      <c r="AH121" s="854"/>
      <c r="AI121" s="854"/>
    </row>
    <row r="122" spans="1:37">
      <c r="A122" s="27"/>
      <c r="C122" s="27" t="s">
        <v>133</v>
      </c>
      <c r="D122" s="27"/>
      <c r="E122" s="27"/>
      <c r="F122" s="27"/>
      <c r="G122" s="27"/>
      <c r="H122" s="107"/>
      <c r="I122" s="107"/>
      <c r="J122" s="107"/>
      <c r="K122" s="854" t="str">
        <f>IF(確２面!K97="","",確２面!K97)</f>
        <v/>
      </c>
      <c r="L122" s="854"/>
      <c r="M122" s="854"/>
      <c r="N122" s="854"/>
      <c r="O122" s="854"/>
      <c r="P122" s="854"/>
      <c r="Q122" s="854"/>
      <c r="R122" s="854"/>
      <c r="S122" s="854"/>
      <c r="T122" s="854"/>
      <c r="U122" s="854"/>
      <c r="V122" s="854"/>
      <c r="W122" s="854"/>
      <c r="X122" s="854"/>
      <c r="Y122" s="854"/>
      <c r="Z122" s="854"/>
      <c r="AA122" s="854"/>
      <c r="AB122" s="854"/>
      <c r="AC122" s="854"/>
      <c r="AD122" s="854"/>
      <c r="AE122" s="854"/>
      <c r="AF122" s="854"/>
      <c r="AG122" s="854"/>
      <c r="AH122" s="854"/>
      <c r="AI122" s="854"/>
    </row>
    <row r="123" spans="1:37">
      <c r="A123" s="27"/>
      <c r="C123" s="27" t="s">
        <v>118</v>
      </c>
      <c r="D123" s="27"/>
      <c r="E123" s="27"/>
      <c r="F123" s="27"/>
      <c r="G123" s="27"/>
      <c r="H123" s="107"/>
      <c r="I123" s="107"/>
      <c r="J123" s="107"/>
      <c r="K123" s="854" t="str">
        <f>IF(確２面!K98="","",確２面!K98)</f>
        <v/>
      </c>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row>
    <row r="124" spans="1:37">
      <c r="A124" s="27"/>
      <c r="C124" s="27" t="s">
        <v>134</v>
      </c>
      <c r="D124" s="27"/>
      <c r="E124" s="27"/>
      <c r="F124" s="27"/>
      <c r="G124" s="27"/>
      <c r="H124" s="107"/>
      <c r="I124" s="107"/>
      <c r="J124" s="107"/>
      <c r="K124" s="854" t="str">
        <f>IF(確２面!K99="","",確２面!K99)</f>
        <v/>
      </c>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4"/>
      <c r="AI124" s="854"/>
    </row>
    <row r="125" spans="1:37">
      <c r="A125" s="27"/>
      <c r="C125" s="27" t="s">
        <v>120</v>
      </c>
      <c r="D125" s="27"/>
      <c r="E125" s="27"/>
      <c r="F125" s="27"/>
      <c r="G125" s="27"/>
      <c r="H125" s="107"/>
      <c r="I125" s="107"/>
      <c r="J125" s="107"/>
      <c r="K125" s="854" t="str">
        <f>IF(確２面!K100="","",確２面!K100)</f>
        <v/>
      </c>
      <c r="L125" s="854"/>
      <c r="M125" s="854"/>
      <c r="N125" s="854"/>
      <c r="O125" s="854"/>
      <c r="P125" s="854"/>
      <c r="Q125" s="854"/>
      <c r="R125" s="854"/>
      <c r="S125" s="854"/>
      <c r="T125" s="854"/>
      <c r="U125" s="854"/>
      <c r="V125" s="854"/>
      <c r="W125" s="854"/>
      <c r="X125" s="854"/>
      <c r="Y125" s="854"/>
      <c r="Z125" s="854"/>
      <c r="AA125" s="854"/>
      <c r="AB125" s="854"/>
      <c r="AC125" s="854"/>
      <c r="AD125" s="854"/>
      <c r="AE125" s="854"/>
      <c r="AF125" s="854"/>
      <c r="AG125" s="854"/>
      <c r="AH125" s="854"/>
      <c r="AI125" s="854"/>
    </row>
    <row r="126" spans="1:37">
      <c r="A126" s="27"/>
      <c r="C126" s="27" t="s">
        <v>849</v>
      </c>
      <c r="D126" s="27"/>
      <c r="E126" s="27"/>
      <c r="F126" s="27"/>
      <c r="G126" s="27"/>
      <c r="H126" s="107"/>
      <c r="I126" s="107"/>
      <c r="J126" s="107"/>
      <c r="K126" s="854" t="str">
        <f>IF(確２面!K101="","",確２面!K101)</f>
        <v/>
      </c>
      <c r="L126" s="854"/>
      <c r="M126" s="854"/>
      <c r="N126" s="854"/>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4"/>
    </row>
    <row r="127" spans="1:37">
      <c r="A127" s="27"/>
      <c r="C127" s="27" t="s">
        <v>850</v>
      </c>
      <c r="D127" s="27"/>
      <c r="E127" s="27"/>
      <c r="F127" s="27"/>
      <c r="G127" s="27"/>
      <c r="H127" s="27"/>
      <c r="I127" s="27"/>
      <c r="J127" s="27"/>
      <c r="K127" s="27"/>
      <c r="L127" s="27"/>
      <c r="M127" s="854" t="str">
        <f>IF(確２面!M102="","",確２面!M102)</f>
        <v/>
      </c>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row>
    <row r="128" spans="1:37" ht="6.7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row>
    <row r="129" spans="1:35" ht="6.7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row>
    <row r="130" spans="1:35">
      <c r="A130" s="27" t="s">
        <v>393</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row>
    <row r="131" spans="1:35">
      <c r="A131" s="27"/>
      <c r="C131" s="27" t="s">
        <v>131</v>
      </c>
      <c r="D131" s="27"/>
      <c r="E131" s="27"/>
      <c r="F131" s="27"/>
      <c r="G131" s="27"/>
      <c r="H131" s="107"/>
      <c r="I131" s="107"/>
      <c r="J131" s="107"/>
      <c r="K131" s="854" t="str">
        <f>IF(確２面!K106="","",確２面!K106)</f>
        <v/>
      </c>
      <c r="L131" s="854"/>
      <c r="M131" s="854"/>
      <c r="N131" s="854"/>
      <c r="O131" s="854"/>
      <c r="P131" s="854"/>
      <c r="Q131" s="854"/>
      <c r="R131" s="854"/>
      <c r="S131" s="854"/>
      <c r="T131" s="854"/>
      <c r="U131" s="854"/>
      <c r="V131" s="854"/>
      <c r="W131" s="854"/>
      <c r="X131" s="854"/>
      <c r="Y131" s="854"/>
      <c r="Z131" s="854"/>
      <c r="AA131" s="854"/>
      <c r="AB131" s="854"/>
      <c r="AC131" s="854"/>
      <c r="AD131" s="854"/>
      <c r="AE131" s="854"/>
      <c r="AF131" s="854"/>
      <c r="AG131" s="854"/>
      <c r="AH131" s="854"/>
      <c r="AI131" s="854"/>
    </row>
    <row r="132" spans="1:35">
      <c r="A132" s="27"/>
      <c r="C132" s="27" t="s">
        <v>133</v>
      </c>
      <c r="D132" s="27"/>
      <c r="E132" s="27"/>
      <c r="F132" s="27"/>
      <c r="G132" s="27"/>
      <c r="H132" s="107"/>
      <c r="I132" s="107"/>
      <c r="J132" s="107"/>
      <c r="K132" s="854" t="str">
        <f>IF(確２面!K107="","",確２面!K107)</f>
        <v/>
      </c>
      <c r="L132" s="854"/>
      <c r="M132" s="854"/>
      <c r="N132" s="854"/>
      <c r="O132" s="854"/>
      <c r="P132" s="854"/>
      <c r="Q132" s="854"/>
      <c r="R132" s="854"/>
      <c r="S132" s="854"/>
      <c r="T132" s="854"/>
      <c r="U132" s="854"/>
      <c r="V132" s="854"/>
      <c r="W132" s="854"/>
      <c r="X132" s="854"/>
      <c r="Y132" s="854"/>
      <c r="Z132" s="854"/>
      <c r="AA132" s="854"/>
      <c r="AB132" s="854"/>
      <c r="AC132" s="854"/>
      <c r="AD132" s="854"/>
      <c r="AE132" s="854"/>
      <c r="AF132" s="854"/>
      <c r="AG132" s="854"/>
      <c r="AH132" s="854"/>
      <c r="AI132" s="854"/>
    </row>
    <row r="133" spans="1:35">
      <c r="A133" s="27"/>
      <c r="C133" s="27" t="s">
        <v>118</v>
      </c>
      <c r="D133" s="27"/>
      <c r="E133" s="27"/>
      <c r="F133" s="27"/>
      <c r="G133" s="27"/>
      <c r="H133" s="107"/>
      <c r="I133" s="107"/>
      <c r="J133" s="107"/>
      <c r="K133" s="854" t="str">
        <f>IF(確２面!K108="","",確２面!K108)</f>
        <v/>
      </c>
      <c r="L133" s="854"/>
      <c r="M133" s="854"/>
      <c r="N133" s="854"/>
      <c r="O133" s="854"/>
      <c r="P133" s="854"/>
      <c r="Q133" s="854"/>
      <c r="R133" s="854"/>
      <c r="S133" s="854"/>
      <c r="T133" s="854"/>
      <c r="U133" s="854"/>
      <c r="V133" s="854"/>
      <c r="W133" s="854"/>
      <c r="X133" s="854"/>
      <c r="Y133" s="854"/>
      <c r="Z133" s="854"/>
      <c r="AA133" s="854"/>
      <c r="AB133" s="854"/>
      <c r="AC133" s="854"/>
      <c r="AD133" s="854"/>
      <c r="AE133" s="854"/>
      <c r="AF133" s="854"/>
      <c r="AG133" s="854"/>
      <c r="AH133" s="854"/>
      <c r="AI133" s="854"/>
    </row>
    <row r="134" spans="1:35">
      <c r="A134" s="27"/>
      <c r="C134" s="27" t="s">
        <v>134</v>
      </c>
      <c r="D134" s="27"/>
      <c r="E134" s="27"/>
      <c r="F134" s="27"/>
      <c r="G134" s="27"/>
      <c r="H134" s="107"/>
      <c r="I134" s="107"/>
      <c r="J134" s="107"/>
      <c r="K134" s="854" t="str">
        <f>IF(確２面!K109="","",確２面!K109)</f>
        <v/>
      </c>
      <c r="L134" s="854"/>
      <c r="M134" s="854"/>
      <c r="N134" s="854"/>
      <c r="O134" s="854"/>
      <c r="P134" s="854"/>
      <c r="Q134" s="854"/>
      <c r="R134" s="854"/>
      <c r="S134" s="854"/>
      <c r="T134" s="854"/>
      <c r="U134" s="854"/>
      <c r="V134" s="854"/>
      <c r="W134" s="854"/>
      <c r="X134" s="854"/>
      <c r="Y134" s="854"/>
      <c r="Z134" s="854"/>
      <c r="AA134" s="854"/>
      <c r="AB134" s="854"/>
      <c r="AC134" s="854"/>
      <c r="AD134" s="854"/>
      <c r="AE134" s="854"/>
      <c r="AF134" s="854"/>
      <c r="AG134" s="854"/>
      <c r="AH134" s="854"/>
      <c r="AI134" s="854"/>
    </row>
    <row r="135" spans="1:35">
      <c r="A135" s="27"/>
      <c r="C135" s="27" t="s">
        <v>120</v>
      </c>
      <c r="D135" s="27"/>
      <c r="E135" s="27"/>
      <c r="F135" s="27"/>
      <c r="G135" s="27"/>
      <c r="H135" s="107"/>
      <c r="I135" s="107"/>
      <c r="J135" s="107"/>
      <c r="K135" s="854" t="str">
        <f>IF(確２面!K110="","",確２面!K110)</f>
        <v/>
      </c>
      <c r="L135" s="854"/>
      <c r="M135" s="854"/>
      <c r="N135" s="854"/>
      <c r="O135" s="854"/>
      <c r="P135" s="854"/>
      <c r="Q135" s="854"/>
      <c r="R135" s="854"/>
      <c r="S135" s="854"/>
      <c r="T135" s="854"/>
      <c r="U135" s="854"/>
      <c r="V135" s="854"/>
      <c r="W135" s="854"/>
      <c r="X135" s="854"/>
      <c r="Y135" s="854"/>
      <c r="Z135" s="854"/>
      <c r="AA135" s="854"/>
      <c r="AB135" s="854"/>
      <c r="AC135" s="854"/>
      <c r="AD135" s="854"/>
      <c r="AE135" s="854"/>
      <c r="AF135" s="854"/>
      <c r="AG135" s="854"/>
      <c r="AH135" s="854"/>
      <c r="AI135" s="854"/>
    </row>
    <row r="136" spans="1:35">
      <c r="A136" s="27"/>
      <c r="C136" s="27" t="s">
        <v>849</v>
      </c>
      <c r="D136" s="27"/>
      <c r="E136" s="27"/>
      <c r="F136" s="27"/>
      <c r="G136" s="27"/>
      <c r="H136" s="107"/>
      <c r="I136" s="107"/>
      <c r="J136" s="107"/>
      <c r="K136" s="854" t="str">
        <f>IF(確２面!K111="","",確２面!K111)</f>
        <v/>
      </c>
      <c r="L136" s="854"/>
      <c r="M136" s="854"/>
      <c r="N136" s="854"/>
      <c r="O136" s="854"/>
      <c r="P136" s="854"/>
      <c r="Q136" s="854"/>
      <c r="R136" s="854"/>
      <c r="S136" s="854"/>
      <c r="T136" s="854"/>
      <c r="U136" s="854"/>
      <c r="V136" s="854"/>
      <c r="W136" s="854"/>
      <c r="X136" s="854"/>
      <c r="Y136" s="854"/>
      <c r="Z136" s="854"/>
      <c r="AA136" s="854"/>
      <c r="AB136" s="854"/>
      <c r="AC136" s="854"/>
      <c r="AD136" s="854"/>
      <c r="AE136" s="854"/>
      <c r="AF136" s="854"/>
      <c r="AG136" s="854"/>
      <c r="AH136" s="854"/>
      <c r="AI136" s="854"/>
    </row>
    <row r="137" spans="1:35">
      <c r="A137" s="27"/>
      <c r="C137" s="27" t="s">
        <v>850</v>
      </c>
      <c r="D137" s="27"/>
      <c r="E137" s="27"/>
      <c r="F137" s="27"/>
      <c r="G137" s="27"/>
      <c r="H137" s="27"/>
      <c r="I137" s="27"/>
      <c r="J137" s="27"/>
      <c r="K137" s="27"/>
      <c r="L137" s="27"/>
      <c r="M137" s="854" t="str">
        <f>IF(確２面!M112="","",確２面!M112)</f>
        <v/>
      </c>
      <c r="N137" s="854"/>
      <c r="O137" s="854"/>
      <c r="P137" s="854"/>
      <c r="Q137" s="854"/>
      <c r="R137" s="854"/>
      <c r="S137" s="854"/>
      <c r="T137" s="854"/>
      <c r="U137" s="854"/>
      <c r="V137" s="854"/>
      <c r="W137" s="854"/>
      <c r="X137" s="854"/>
      <c r="Y137" s="854"/>
      <c r="Z137" s="854"/>
      <c r="AA137" s="854"/>
      <c r="AB137" s="854"/>
      <c r="AC137" s="854"/>
      <c r="AD137" s="854"/>
      <c r="AE137" s="854"/>
      <c r="AF137" s="854"/>
      <c r="AG137" s="854"/>
      <c r="AH137" s="854"/>
      <c r="AI137" s="854"/>
    </row>
    <row r="138" spans="1:35" ht="6.7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row>
    <row r="139" spans="1:35" ht="6.7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row>
    <row r="140" spans="1:35">
      <c r="A140" s="27"/>
      <c r="C140" s="27" t="s">
        <v>131</v>
      </c>
      <c r="D140" s="27"/>
      <c r="E140" s="27"/>
      <c r="F140" s="27"/>
      <c r="G140" s="27"/>
      <c r="H140" s="107"/>
      <c r="I140" s="107"/>
      <c r="J140" s="107"/>
      <c r="K140" s="854" t="str">
        <f>IF(確２面!K115="","",確２面!K115)</f>
        <v/>
      </c>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row>
    <row r="141" spans="1:35">
      <c r="A141" s="27"/>
      <c r="C141" s="27" t="s">
        <v>133</v>
      </c>
      <c r="D141" s="27"/>
      <c r="E141" s="27"/>
      <c r="F141" s="27"/>
      <c r="G141" s="27"/>
      <c r="H141" s="107"/>
      <c r="I141" s="107"/>
      <c r="J141" s="107"/>
      <c r="K141" s="854" t="str">
        <f>IF(確２面!K116="","",確２面!K116)</f>
        <v/>
      </c>
      <c r="L141" s="854"/>
      <c r="M141" s="854"/>
      <c r="N141" s="854"/>
      <c r="O141" s="854"/>
      <c r="P141" s="854"/>
      <c r="Q141" s="854"/>
      <c r="R141" s="854"/>
      <c r="S141" s="854"/>
      <c r="T141" s="854"/>
      <c r="U141" s="854"/>
      <c r="V141" s="854"/>
      <c r="W141" s="854"/>
      <c r="X141" s="854"/>
      <c r="Y141" s="854"/>
      <c r="Z141" s="854"/>
      <c r="AA141" s="854"/>
      <c r="AB141" s="854"/>
      <c r="AC141" s="854"/>
      <c r="AD141" s="854"/>
      <c r="AE141" s="854"/>
      <c r="AF141" s="854"/>
      <c r="AG141" s="854"/>
      <c r="AH141" s="854"/>
      <c r="AI141" s="854"/>
    </row>
    <row r="142" spans="1:35">
      <c r="A142" s="27"/>
      <c r="C142" s="27" t="s">
        <v>118</v>
      </c>
      <c r="D142" s="27"/>
      <c r="E142" s="27"/>
      <c r="F142" s="27"/>
      <c r="G142" s="27"/>
      <c r="H142" s="107"/>
      <c r="I142" s="107"/>
      <c r="J142" s="107"/>
      <c r="K142" s="854" t="str">
        <f>IF(確２面!K117="","",確２面!K117)</f>
        <v/>
      </c>
      <c r="L142" s="854"/>
      <c r="M142" s="854"/>
      <c r="N142" s="854"/>
      <c r="O142" s="854"/>
      <c r="P142" s="854"/>
      <c r="Q142" s="854"/>
      <c r="R142" s="854"/>
      <c r="S142" s="854"/>
      <c r="T142" s="854"/>
      <c r="U142" s="854"/>
      <c r="V142" s="854"/>
      <c r="W142" s="854"/>
      <c r="X142" s="854"/>
      <c r="Y142" s="854"/>
      <c r="Z142" s="854"/>
      <c r="AA142" s="854"/>
      <c r="AB142" s="854"/>
      <c r="AC142" s="854"/>
      <c r="AD142" s="854"/>
      <c r="AE142" s="854"/>
      <c r="AF142" s="854"/>
      <c r="AG142" s="854"/>
      <c r="AH142" s="854"/>
      <c r="AI142" s="854"/>
    </row>
    <row r="143" spans="1:35">
      <c r="A143" s="27"/>
      <c r="C143" s="27" t="s">
        <v>134</v>
      </c>
      <c r="D143" s="27"/>
      <c r="E143" s="27"/>
      <c r="F143" s="27"/>
      <c r="G143" s="27"/>
      <c r="H143" s="107"/>
      <c r="I143" s="107"/>
      <c r="J143" s="107"/>
      <c r="K143" s="854" t="str">
        <f>IF(確２面!K118="","",確２面!K118)</f>
        <v/>
      </c>
      <c r="L143" s="854"/>
      <c r="M143" s="854"/>
      <c r="N143" s="854"/>
      <c r="O143" s="854"/>
      <c r="P143" s="854"/>
      <c r="Q143" s="854"/>
      <c r="R143" s="854"/>
      <c r="S143" s="854"/>
      <c r="T143" s="854"/>
      <c r="U143" s="854"/>
      <c r="V143" s="854"/>
      <c r="W143" s="854"/>
      <c r="X143" s="854"/>
      <c r="Y143" s="854"/>
      <c r="Z143" s="854"/>
      <c r="AA143" s="854"/>
      <c r="AB143" s="854"/>
      <c r="AC143" s="854"/>
      <c r="AD143" s="854"/>
      <c r="AE143" s="854"/>
      <c r="AF143" s="854"/>
      <c r="AG143" s="854"/>
      <c r="AH143" s="854"/>
      <c r="AI143" s="854"/>
    </row>
    <row r="144" spans="1:35">
      <c r="A144" s="27"/>
      <c r="C144" s="27" t="s">
        <v>120</v>
      </c>
      <c r="D144" s="27"/>
      <c r="E144" s="27"/>
      <c r="F144" s="27"/>
      <c r="G144" s="27"/>
      <c r="H144" s="107"/>
      <c r="I144" s="107"/>
      <c r="J144" s="107"/>
      <c r="K144" s="854" t="str">
        <f>IF(確２面!K119="","",確２面!K119)</f>
        <v/>
      </c>
      <c r="L144" s="854"/>
      <c r="M144" s="854"/>
      <c r="N144" s="854"/>
      <c r="O144" s="854"/>
      <c r="P144" s="854"/>
      <c r="Q144" s="854"/>
      <c r="R144" s="854"/>
      <c r="S144" s="854"/>
      <c r="T144" s="854"/>
      <c r="U144" s="854"/>
      <c r="V144" s="854"/>
      <c r="W144" s="854"/>
      <c r="X144" s="854"/>
      <c r="Y144" s="854"/>
      <c r="Z144" s="854"/>
      <c r="AA144" s="854"/>
      <c r="AB144" s="854"/>
      <c r="AC144" s="854"/>
      <c r="AD144" s="854"/>
      <c r="AE144" s="854"/>
      <c r="AF144" s="854"/>
      <c r="AG144" s="854"/>
      <c r="AH144" s="854"/>
      <c r="AI144" s="854"/>
    </row>
    <row r="145" spans="1:35">
      <c r="A145" s="27"/>
      <c r="C145" s="27" t="s">
        <v>849</v>
      </c>
      <c r="D145" s="27"/>
      <c r="E145" s="27"/>
      <c r="F145" s="27"/>
      <c r="G145" s="27"/>
      <c r="H145" s="107"/>
      <c r="I145" s="107"/>
      <c r="J145" s="107"/>
      <c r="K145" s="854" t="str">
        <f>IF(確２面!K120="","",確２面!K120)</f>
        <v/>
      </c>
      <c r="L145" s="854"/>
      <c r="M145" s="854"/>
      <c r="N145" s="854"/>
      <c r="O145" s="854"/>
      <c r="P145" s="854"/>
      <c r="Q145" s="854"/>
      <c r="R145" s="854"/>
      <c r="S145" s="854"/>
      <c r="T145" s="854"/>
      <c r="U145" s="854"/>
      <c r="V145" s="854"/>
      <c r="W145" s="854"/>
      <c r="X145" s="854"/>
      <c r="Y145" s="854"/>
      <c r="Z145" s="854"/>
      <c r="AA145" s="854"/>
      <c r="AB145" s="854"/>
      <c r="AC145" s="854"/>
      <c r="AD145" s="854"/>
      <c r="AE145" s="854"/>
      <c r="AF145" s="854"/>
      <c r="AG145" s="854"/>
      <c r="AH145" s="854"/>
      <c r="AI145" s="854"/>
    </row>
    <row r="146" spans="1:35">
      <c r="A146" s="27"/>
      <c r="C146" s="27" t="s">
        <v>850</v>
      </c>
      <c r="D146" s="27"/>
      <c r="E146" s="27"/>
      <c r="F146" s="27"/>
      <c r="G146" s="27"/>
      <c r="H146" s="27"/>
      <c r="I146" s="27"/>
      <c r="J146" s="27"/>
      <c r="K146" s="27"/>
      <c r="L146" s="27"/>
      <c r="M146" s="854" t="str">
        <f>IF(確２面!M121="","",確２面!M121)</f>
        <v/>
      </c>
      <c r="N146" s="854"/>
      <c r="O146" s="854"/>
      <c r="P146" s="854"/>
      <c r="Q146" s="854"/>
      <c r="R146" s="854"/>
      <c r="S146" s="854"/>
      <c r="T146" s="854"/>
      <c r="U146" s="854"/>
      <c r="V146" s="854"/>
      <c r="W146" s="854"/>
      <c r="X146" s="854"/>
      <c r="Y146" s="854"/>
      <c r="Z146" s="854"/>
      <c r="AA146" s="854"/>
      <c r="AB146" s="854"/>
      <c r="AC146" s="854"/>
      <c r="AD146" s="854"/>
      <c r="AE146" s="854"/>
      <c r="AF146" s="854"/>
      <c r="AG146" s="854"/>
      <c r="AH146" s="854"/>
      <c r="AI146" s="854"/>
    </row>
    <row r="147" spans="1:35" ht="6.75" customHeigh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row>
    <row r="148" spans="1:35" ht="6.7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row>
    <row r="149" spans="1:35">
      <c r="A149" s="27"/>
      <c r="C149" s="27" t="s">
        <v>131</v>
      </c>
      <c r="D149" s="27"/>
      <c r="E149" s="27"/>
      <c r="F149" s="27"/>
      <c r="G149" s="27"/>
      <c r="H149" s="107"/>
      <c r="I149" s="107"/>
      <c r="J149" s="107"/>
      <c r="K149" s="854" t="str">
        <f>IF(確２面!K124="","",確２面!K124)</f>
        <v/>
      </c>
      <c r="L149" s="854"/>
      <c r="M149" s="854"/>
      <c r="N149" s="854"/>
      <c r="O149" s="854"/>
      <c r="P149" s="854"/>
      <c r="Q149" s="854"/>
      <c r="R149" s="854"/>
      <c r="S149" s="854"/>
      <c r="T149" s="854"/>
      <c r="U149" s="854"/>
      <c r="V149" s="854"/>
      <c r="W149" s="854"/>
      <c r="X149" s="854"/>
      <c r="Y149" s="854"/>
      <c r="Z149" s="854"/>
      <c r="AA149" s="854"/>
      <c r="AB149" s="854"/>
      <c r="AC149" s="854"/>
      <c r="AD149" s="854"/>
      <c r="AE149" s="854"/>
      <c r="AF149" s="854"/>
      <c r="AG149" s="854"/>
      <c r="AH149" s="854"/>
      <c r="AI149" s="854"/>
    </row>
    <row r="150" spans="1:35">
      <c r="A150" s="27"/>
      <c r="C150" s="27" t="s">
        <v>133</v>
      </c>
      <c r="D150" s="27"/>
      <c r="E150" s="27"/>
      <c r="F150" s="27"/>
      <c r="G150" s="27"/>
      <c r="H150" s="107"/>
      <c r="I150" s="107"/>
      <c r="J150" s="107"/>
      <c r="K150" s="854" t="str">
        <f>IF(確２面!K125="","",確２面!K125)</f>
        <v/>
      </c>
      <c r="L150" s="854"/>
      <c r="M150" s="854"/>
      <c r="N150" s="854"/>
      <c r="O150" s="854"/>
      <c r="P150" s="854"/>
      <c r="Q150" s="854"/>
      <c r="R150" s="854"/>
      <c r="S150" s="854"/>
      <c r="T150" s="854"/>
      <c r="U150" s="854"/>
      <c r="V150" s="854"/>
      <c r="W150" s="854"/>
      <c r="X150" s="854"/>
      <c r="Y150" s="854"/>
      <c r="Z150" s="854"/>
      <c r="AA150" s="854"/>
      <c r="AB150" s="854"/>
      <c r="AC150" s="854"/>
      <c r="AD150" s="854"/>
      <c r="AE150" s="854"/>
      <c r="AF150" s="854"/>
      <c r="AG150" s="854"/>
      <c r="AH150" s="854"/>
      <c r="AI150" s="854"/>
    </row>
    <row r="151" spans="1:35">
      <c r="A151" s="27"/>
      <c r="C151" s="27" t="s">
        <v>118</v>
      </c>
      <c r="D151" s="27"/>
      <c r="E151" s="27"/>
      <c r="F151" s="27"/>
      <c r="G151" s="27"/>
      <c r="H151" s="107"/>
      <c r="I151" s="107"/>
      <c r="J151" s="107"/>
      <c r="K151" s="854" t="str">
        <f>IF(確２面!K126="","",確２面!K126)</f>
        <v/>
      </c>
      <c r="L151" s="854"/>
      <c r="M151" s="854"/>
      <c r="N151" s="854"/>
      <c r="O151" s="854"/>
      <c r="P151" s="854"/>
      <c r="Q151" s="854"/>
      <c r="R151" s="854"/>
      <c r="S151" s="854"/>
      <c r="T151" s="854"/>
      <c r="U151" s="854"/>
      <c r="V151" s="854"/>
      <c r="W151" s="854"/>
      <c r="X151" s="854"/>
      <c r="Y151" s="854"/>
      <c r="Z151" s="854"/>
      <c r="AA151" s="854"/>
      <c r="AB151" s="854"/>
      <c r="AC151" s="854"/>
      <c r="AD151" s="854"/>
      <c r="AE151" s="854"/>
      <c r="AF151" s="854"/>
      <c r="AG151" s="854"/>
      <c r="AH151" s="854"/>
      <c r="AI151" s="854"/>
    </row>
    <row r="152" spans="1:35">
      <c r="A152" s="27"/>
      <c r="C152" s="27" t="s">
        <v>134</v>
      </c>
      <c r="D152" s="27"/>
      <c r="E152" s="27"/>
      <c r="F152" s="27"/>
      <c r="G152" s="27"/>
      <c r="H152" s="107"/>
      <c r="I152" s="107"/>
      <c r="J152" s="107"/>
      <c r="K152" s="854" t="str">
        <f>IF(確２面!K127="","",確２面!K127)</f>
        <v/>
      </c>
      <c r="L152" s="854"/>
      <c r="M152" s="854"/>
      <c r="N152" s="854"/>
      <c r="O152" s="854"/>
      <c r="P152" s="854"/>
      <c r="Q152" s="854"/>
      <c r="R152" s="854"/>
      <c r="S152" s="854"/>
      <c r="T152" s="854"/>
      <c r="U152" s="854"/>
      <c r="V152" s="854"/>
      <c r="W152" s="854"/>
      <c r="X152" s="854"/>
      <c r="Y152" s="854"/>
      <c r="Z152" s="854"/>
      <c r="AA152" s="854"/>
      <c r="AB152" s="854"/>
      <c r="AC152" s="854"/>
      <c r="AD152" s="854"/>
      <c r="AE152" s="854"/>
      <c r="AF152" s="854"/>
      <c r="AG152" s="854"/>
      <c r="AH152" s="854"/>
      <c r="AI152" s="854"/>
    </row>
    <row r="153" spans="1:35">
      <c r="A153" s="27"/>
      <c r="C153" s="27" t="s">
        <v>120</v>
      </c>
      <c r="D153" s="27"/>
      <c r="E153" s="27"/>
      <c r="F153" s="27"/>
      <c r="G153" s="27"/>
      <c r="H153" s="107"/>
      <c r="I153" s="107"/>
      <c r="J153" s="107"/>
      <c r="K153" s="854" t="str">
        <f>IF(確２面!K128="","",確２面!K128)</f>
        <v/>
      </c>
      <c r="L153" s="854"/>
      <c r="M153" s="854"/>
      <c r="N153" s="854"/>
      <c r="O153" s="854"/>
      <c r="P153" s="854"/>
      <c r="Q153" s="854"/>
      <c r="R153" s="854"/>
      <c r="S153" s="854"/>
      <c r="T153" s="854"/>
      <c r="U153" s="854"/>
      <c r="V153" s="854"/>
      <c r="W153" s="854"/>
      <c r="X153" s="854"/>
      <c r="Y153" s="854"/>
      <c r="Z153" s="854"/>
      <c r="AA153" s="854"/>
      <c r="AB153" s="854"/>
      <c r="AC153" s="854"/>
      <c r="AD153" s="854"/>
      <c r="AE153" s="854"/>
      <c r="AF153" s="854"/>
      <c r="AG153" s="854"/>
      <c r="AH153" s="854"/>
      <c r="AI153" s="854"/>
    </row>
    <row r="154" spans="1:35">
      <c r="A154" s="27"/>
      <c r="C154" s="27" t="s">
        <v>849</v>
      </c>
      <c r="D154" s="27"/>
      <c r="E154" s="27"/>
      <c r="F154" s="27"/>
      <c r="G154" s="27"/>
      <c r="H154" s="107"/>
      <c r="I154" s="107"/>
      <c r="J154" s="107"/>
      <c r="K154" s="854" t="str">
        <f>IF(確２面!K129="","",確２面!K129)</f>
        <v/>
      </c>
      <c r="L154" s="854"/>
      <c r="M154" s="854"/>
      <c r="N154" s="854"/>
      <c r="O154" s="854"/>
      <c r="P154" s="854"/>
      <c r="Q154" s="854"/>
      <c r="R154" s="854"/>
      <c r="S154" s="854"/>
      <c r="T154" s="854"/>
      <c r="U154" s="854"/>
      <c r="V154" s="854"/>
      <c r="W154" s="854"/>
      <c r="X154" s="854"/>
      <c r="Y154" s="854"/>
      <c r="Z154" s="854"/>
      <c r="AA154" s="854"/>
      <c r="AB154" s="854"/>
      <c r="AC154" s="854"/>
      <c r="AD154" s="854"/>
      <c r="AE154" s="854"/>
      <c r="AF154" s="854"/>
      <c r="AG154" s="854"/>
      <c r="AH154" s="854"/>
      <c r="AI154" s="854"/>
    </row>
    <row r="155" spans="1:35">
      <c r="A155" s="27"/>
      <c r="C155" s="27" t="s">
        <v>850</v>
      </c>
      <c r="D155" s="27"/>
      <c r="E155" s="27"/>
      <c r="F155" s="27"/>
      <c r="G155" s="27"/>
      <c r="H155" s="27"/>
      <c r="I155" s="27"/>
      <c r="J155" s="27"/>
      <c r="K155" s="27"/>
      <c r="L155" s="27"/>
      <c r="M155" s="854" t="str">
        <f>IF(確２面!M130="","",確２面!M130)</f>
        <v/>
      </c>
      <c r="N155" s="854"/>
      <c r="O155" s="854"/>
      <c r="P155" s="854"/>
      <c r="Q155" s="854"/>
      <c r="R155" s="854"/>
      <c r="S155" s="854"/>
      <c r="T155" s="854"/>
      <c r="U155" s="854"/>
      <c r="V155" s="854"/>
      <c r="W155" s="854"/>
      <c r="X155" s="854"/>
      <c r="Y155" s="854"/>
      <c r="Z155" s="854"/>
      <c r="AA155" s="854"/>
      <c r="AB155" s="854"/>
      <c r="AC155" s="854"/>
      <c r="AD155" s="854"/>
      <c r="AE155" s="854"/>
      <c r="AF155" s="854"/>
      <c r="AG155" s="854"/>
      <c r="AH155" s="854"/>
      <c r="AI155" s="854"/>
    </row>
    <row r="156" spans="1:35" ht="6.7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row>
    <row r="157" spans="1:35" ht="6.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row>
    <row r="158" spans="1:35">
      <c r="A158" s="27" t="s">
        <v>219</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row>
    <row r="159" spans="1:35">
      <c r="A159" s="27"/>
      <c r="C159" s="27" t="s">
        <v>131</v>
      </c>
      <c r="D159" s="27"/>
      <c r="E159" s="27"/>
      <c r="F159" s="27"/>
      <c r="G159" s="27"/>
      <c r="H159" s="27" t="str">
        <f>IF(概１面!H190="","",概１面!H190)</f>
        <v/>
      </c>
      <c r="I159" s="27"/>
      <c r="J159" s="27"/>
      <c r="K159" s="854" t="str">
        <f>IF(確２面!K180="","",確２面!K180)</f>
        <v/>
      </c>
      <c r="L159" s="854"/>
      <c r="M159" s="854"/>
      <c r="N159" s="854"/>
      <c r="O159" s="854"/>
      <c r="P159" s="854"/>
      <c r="Q159" s="854"/>
      <c r="R159" s="854"/>
      <c r="S159" s="854"/>
      <c r="T159" s="854"/>
      <c r="U159" s="854"/>
      <c r="V159" s="854"/>
      <c r="W159" s="854"/>
      <c r="X159" s="854"/>
      <c r="Y159" s="854"/>
      <c r="Z159" s="854"/>
      <c r="AA159" s="854"/>
      <c r="AB159" s="854"/>
      <c r="AC159" s="854"/>
      <c r="AD159" s="854"/>
      <c r="AE159" s="854"/>
      <c r="AF159" s="854"/>
      <c r="AG159" s="854"/>
      <c r="AH159" s="854"/>
      <c r="AI159" s="854"/>
    </row>
    <row r="160" spans="1:35">
      <c r="A160" s="27"/>
      <c r="C160" s="27" t="s">
        <v>137</v>
      </c>
      <c r="D160" s="27"/>
      <c r="E160" s="27"/>
      <c r="F160" s="27"/>
      <c r="G160" s="27"/>
      <c r="H160" s="27"/>
      <c r="I160" s="27"/>
      <c r="J160" s="27"/>
      <c r="K160" s="27" t="s">
        <v>220</v>
      </c>
      <c r="L160" s="27"/>
      <c r="M160" s="27"/>
      <c r="N160" s="27"/>
      <c r="O160" s="107"/>
      <c r="P160" s="122" t="s">
        <v>13</v>
      </c>
      <c r="Q160" s="1118" t="str">
        <f>IF(確２面!Q181="","",確２面!Q181)</f>
        <v/>
      </c>
      <c r="R160" s="1118"/>
      <c r="S160" s="1118"/>
      <c r="T160" s="1118"/>
      <c r="U160" s="1118"/>
      <c r="V160" s="27" t="s">
        <v>16</v>
      </c>
      <c r="W160" s="27" t="s">
        <v>221</v>
      </c>
      <c r="X160" s="27" t="str">
        <f>IF(確２面!X181="","",確２面!X181)</f>
        <v/>
      </c>
      <c r="Y160" s="27"/>
      <c r="Z160" s="855" t="str">
        <f>IF(確２面!Z181="","",確２面!Z181)</f>
        <v/>
      </c>
      <c r="AA160" s="855"/>
      <c r="AB160" s="27" t="str">
        <f>IF(確２面!AB181="","",確２面!AB181)</f>
        <v/>
      </c>
      <c r="AC160" s="855" t="str">
        <f>IF(確２面!AC181="","",確２面!AC181)</f>
        <v/>
      </c>
      <c r="AD160" s="855"/>
      <c r="AE160" s="855"/>
      <c r="AF160" s="855"/>
      <c r="AG160" s="855"/>
      <c r="AH160" s="27" t="s">
        <v>216</v>
      </c>
      <c r="AI160" s="27"/>
    </row>
    <row r="161" spans="1:37">
      <c r="A161" s="27"/>
      <c r="C161" s="27"/>
      <c r="D161" s="27"/>
      <c r="E161" s="27"/>
      <c r="F161" s="27"/>
      <c r="G161" s="27"/>
      <c r="H161" s="107"/>
      <c r="I161" s="107"/>
      <c r="J161" s="107"/>
      <c r="K161" s="854" t="str">
        <f>IF(確２面!K182="","",確２面!K182)</f>
        <v/>
      </c>
      <c r="L161" s="854"/>
      <c r="M161" s="854"/>
      <c r="N161" s="854"/>
      <c r="O161" s="854"/>
      <c r="P161" s="854"/>
      <c r="Q161" s="854"/>
      <c r="R161" s="854"/>
      <c r="S161" s="854"/>
      <c r="T161" s="854"/>
      <c r="U161" s="854"/>
      <c r="V161" s="854"/>
      <c r="W161" s="854"/>
      <c r="X161" s="854"/>
      <c r="Y161" s="854"/>
      <c r="Z161" s="854"/>
      <c r="AA161" s="854"/>
      <c r="AB161" s="854"/>
      <c r="AC161" s="854"/>
      <c r="AD161" s="854"/>
      <c r="AE161" s="854"/>
      <c r="AF161" s="854"/>
      <c r="AG161" s="854"/>
      <c r="AH161" s="854"/>
      <c r="AI161" s="854"/>
    </row>
    <row r="162" spans="1:37">
      <c r="A162" s="27"/>
      <c r="C162" s="27" t="s">
        <v>118</v>
      </c>
      <c r="D162" s="27"/>
      <c r="E162" s="27"/>
      <c r="F162" s="27"/>
      <c r="G162" s="27"/>
      <c r="H162" s="121"/>
      <c r="I162" s="121"/>
      <c r="J162" s="121"/>
      <c r="K162" s="854" t="str">
        <f>IF(確２面!K183="","",確２面!K183)</f>
        <v/>
      </c>
      <c r="L162" s="854"/>
      <c r="M162" s="854"/>
      <c r="N162" s="854"/>
      <c r="O162" s="854"/>
      <c r="P162" s="854"/>
      <c r="Q162" s="854"/>
      <c r="R162" s="854"/>
      <c r="S162" s="854"/>
      <c r="T162" s="854"/>
      <c r="U162" s="854"/>
      <c r="V162" s="854"/>
      <c r="W162" s="854"/>
      <c r="X162" s="854"/>
      <c r="Y162" s="854"/>
      <c r="Z162" s="854"/>
      <c r="AA162" s="854"/>
      <c r="AB162" s="854"/>
      <c r="AC162" s="854"/>
      <c r="AD162" s="854"/>
      <c r="AE162" s="854"/>
      <c r="AF162" s="854"/>
      <c r="AG162" s="854"/>
      <c r="AH162" s="854"/>
      <c r="AI162" s="854"/>
    </row>
    <row r="163" spans="1:37">
      <c r="A163" s="27"/>
      <c r="C163" s="27" t="s">
        <v>134</v>
      </c>
      <c r="D163" s="27"/>
      <c r="E163" s="27"/>
      <c r="F163" s="27"/>
      <c r="G163" s="27"/>
      <c r="H163" s="107"/>
      <c r="I163" s="107"/>
      <c r="J163" s="107"/>
      <c r="K163" s="854" t="str">
        <f>IF(確２面!K184="","",確２面!K184)</f>
        <v/>
      </c>
      <c r="L163" s="854"/>
      <c r="M163" s="854"/>
      <c r="N163" s="854"/>
      <c r="O163" s="854"/>
      <c r="P163" s="854"/>
      <c r="Q163" s="854"/>
      <c r="R163" s="854"/>
      <c r="S163" s="854"/>
      <c r="T163" s="854"/>
      <c r="U163" s="854"/>
      <c r="V163" s="854"/>
      <c r="W163" s="854"/>
      <c r="X163" s="854"/>
      <c r="Y163" s="854"/>
      <c r="Z163" s="854"/>
      <c r="AA163" s="854"/>
      <c r="AB163" s="854"/>
      <c r="AC163" s="854"/>
      <c r="AD163" s="854"/>
      <c r="AE163" s="854"/>
      <c r="AF163" s="854"/>
      <c r="AG163" s="854"/>
      <c r="AH163" s="854"/>
      <c r="AI163" s="854"/>
    </row>
    <row r="164" spans="1:37">
      <c r="A164" s="27"/>
      <c r="C164" s="27" t="s">
        <v>120</v>
      </c>
      <c r="D164" s="27"/>
      <c r="E164" s="27"/>
      <c r="F164" s="27"/>
      <c r="G164" s="27"/>
      <c r="H164" s="107"/>
      <c r="I164" s="107"/>
      <c r="J164" s="107"/>
      <c r="K164" s="854" t="str">
        <f>IF(確２面!K185="","",確２面!K185)</f>
        <v/>
      </c>
      <c r="L164" s="854"/>
      <c r="M164" s="854"/>
      <c r="N164" s="854"/>
      <c r="O164" s="854"/>
      <c r="P164" s="854"/>
      <c r="Q164" s="854"/>
      <c r="R164" s="854"/>
      <c r="S164" s="854"/>
      <c r="T164" s="854"/>
      <c r="U164" s="854"/>
      <c r="V164" s="854"/>
      <c r="W164" s="854"/>
      <c r="X164" s="854"/>
      <c r="Y164" s="854"/>
      <c r="Z164" s="854"/>
      <c r="AA164" s="854"/>
      <c r="AB164" s="854"/>
      <c r="AC164" s="854"/>
      <c r="AD164" s="854"/>
      <c r="AE164" s="854"/>
      <c r="AF164" s="854"/>
      <c r="AG164" s="854"/>
      <c r="AH164" s="854"/>
      <c r="AI164" s="854"/>
    </row>
    <row r="165" spans="1:37" ht="6.7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row>
    <row r="166" spans="1:37" ht="6.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row>
    <row r="167" spans="1:37">
      <c r="A167" s="27" t="s">
        <v>222</v>
      </c>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row>
    <row r="168" spans="1:37">
      <c r="A168" s="27"/>
      <c r="B168" s="27" t="s">
        <v>0</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row>
    <row r="169" spans="1:37">
      <c r="A169" s="27"/>
      <c r="B169" s="27"/>
      <c r="C169" s="27" t="s">
        <v>1</v>
      </c>
      <c r="D169" s="27"/>
      <c r="E169" s="27"/>
      <c r="F169" s="27"/>
      <c r="G169" s="27"/>
      <c r="H169" s="107"/>
      <c r="I169" s="107"/>
      <c r="J169" s="107"/>
      <c r="K169" s="854" t="str">
        <f>IF(確２面!K202="","",確２面!K202)</f>
        <v/>
      </c>
      <c r="L169" s="854"/>
      <c r="M169" s="854"/>
      <c r="N169" s="854"/>
      <c r="O169" s="854"/>
      <c r="P169" s="854"/>
      <c r="Q169" s="854"/>
      <c r="R169" s="854"/>
      <c r="S169" s="854"/>
      <c r="T169" s="854"/>
      <c r="U169" s="854"/>
      <c r="V169" s="854"/>
      <c r="W169" s="854"/>
      <c r="X169" s="854"/>
      <c r="Y169" s="854"/>
      <c r="Z169" s="854"/>
      <c r="AA169" s="854"/>
      <c r="AB169" s="854"/>
      <c r="AC169" s="854"/>
      <c r="AD169" s="854"/>
      <c r="AE169" s="854"/>
      <c r="AF169" s="854"/>
      <c r="AG169" s="854"/>
      <c r="AH169" s="854"/>
      <c r="AI169" s="854"/>
    </row>
    <row r="170" spans="1:37">
      <c r="A170" s="27"/>
      <c r="B170" s="27"/>
      <c r="C170" s="27" t="s">
        <v>2</v>
      </c>
      <c r="D170" s="27"/>
      <c r="E170" s="27"/>
      <c r="F170" s="27"/>
      <c r="G170" s="27"/>
      <c r="H170" s="107"/>
      <c r="I170" s="107"/>
      <c r="J170" s="107"/>
      <c r="K170" s="854" t="str">
        <f>IF(確２面!K203="","",確２面!K203)</f>
        <v/>
      </c>
      <c r="L170" s="854"/>
      <c r="M170" s="854"/>
      <c r="N170" s="854"/>
      <c r="O170" s="854"/>
      <c r="P170" s="854"/>
      <c r="Q170" s="854"/>
      <c r="R170" s="854"/>
      <c r="S170" s="854"/>
      <c r="T170" s="854"/>
      <c r="U170" s="854"/>
      <c r="V170" s="854"/>
      <c r="W170" s="854"/>
      <c r="X170" s="854"/>
      <c r="Y170" s="854"/>
      <c r="Z170" s="854"/>
      <c r="AA170" s="854"/>
      <c r="AB170" s="854"/>
      <c r="AC170" s="854"/>
      <c r="AD170" s="854"/>
      <c r="AE170" s="854"/>
      <c r="AF170" s="854"/>
      <c r="AG170" s="854"/>
      <c r="AH170" s="854"/>
      <c r="AI170" s="854"/>
    </row>
    <row r="171" spans="1:37" ht="6.7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row>
    <row r="172" spans="1:37" ht="6.75" customHeight="1" thickBot="1"/>
    <row r="173" spans="1:37" ht="13.8" thickTop="1">
      <c r="AJ173" s="350"/>
      <c r="AK173" s="351"/>
    </row>
    <row r="174" spans="1:37">
      <c r="AJ174" s="363"/>
    </row>
  </sheetData>
  <sheetProtection algorithmName="SHA-512" hashValue="qtyig4LpiBNNiRmcynLqF6kP2suFVT8uE3HlipWGyADxlJ4dIEjb2ws7VIZWbB2P1uptlDLTVLJI8mGupWoU+g==" saltValue="zeSRhwtB3hYF1gYl8Md/SA==" spinCount="100000" sheet="1" objects="1" scenarios="1" selectLockedCells="1" selectUnlockedCells="1"/>
  <mergeCells count="151">
    <mergeCell ref="K161:AI161"/>
    <mergeCell ref="K162:AI162"/>
    <mergeCell ref="K163:AI163"/>
    <mergeCell ref="K164:AI164"/>
    <mergeCell ref="K169:AI169"/>
    <mergeCell ref="K170:AI170"/>
    <mergeCell ref="K152:AI152"/>
    <mergeCell ref="K153:AI153"/>
    <mergeCell ref="M155:AI155"/>
    <mergeCell ref="K159:AI159"/>
    <mergeCell ref="Q160:U160"/>
    <mergeCell ref="K154:AI154"/>
    <mergeCell ref="Z160:AA160"/>
    <mergeCell ref="AC160:AG160"/>
    <mergeCell ref="K143:AI143"/>
    <mergeCell ref="K144:AI144"/>
    <mergeCell ref="M146:AI146"/>
    <mergeCell ref="K149:AI149"/>
    <mergeCell ref="K150:AI150"/>
    <mergeCell ref="K151:AI151"/>
    <mergeCell ref="K145:AI145"/>
    <mergeCell ref="K134:AI134"/>
    <mergeCell ref="K135:AI135"/>
    <mergeCell ref="M137:AI137"/>
    <mergeCell ref="K140:AI140"/>
    <mergeCell ref="K141:AI141"/>
    <mergeCell ref="K142:AI142"/>
    <mergeCell ref="K136:AI13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96:AI96"/>
    <mergeCell ref="K97:L97"/>
    <mergeCell ref="S97:V97"/>
    <mergeCell ref="AB97:AG97"/>
    <mergeCell ref="K98:AI98"/>
    <mergeCell ref="K99:AI99"/>
    <mergeCell ref="K89:AI89"/>
    <mergeCell ref="K90:AI90"/>
    <mergeCell ref="M91:AI91"/>
    <mergeCell ref="K95:L95"/>
    <mergeCell ref="S95:V95"/>
    <mergeCell ref="AB95:AG95"/>
    <mergeCell ref="K85:AI85"/>
    <mergeCell ref="K86:L86"/>
    <mergeCell ref="S86:V86"/>
    <mergeCell ref="AB86:AG86"/>
    <mergeCell ref="K87:AI87"/>
    <mergeCell ref="K88:AI88"/>
    <mergeCell ref="K77:AI77"/>
    <mergeCell ref="K78:AI78"/>
    <mergeCell ref="M79:AI79"/>
    <mergeCell ref="K84:L84"/>
    <mergeCell ref="S84:V84"/>
    <mergeCell ref="AB84:AG84"/>
    <mergeCell ref="K73:AI73"/>
    <mergeCell ref="K74:L74"/>
    <mergeCell ref="S74:V74"/>
    <mergeCell ref="AB74:AG74"/>
    <mergeCell ref="K75:AI75"/>
    <mergeCell ref="K76:AI76"/>
    <mergeCell ref="K62:AI62"/>
    <mergeCell ref="K63:AI63"/>
    <mergeCell ref="M64:AI64"/>
    <mergeCell ref="K72:L72"/>
    <mergeCell ref="S72:V72"/>
    <mergeCell ref="AB72:AG72"/>
    <mergeCell ref="K58:AI58"/>
    <mergeCell ref="K59:L59"/>
    <mergeCell ref="S59:V59"/>
    <mergeCell ref="AB59:AG59"/>
    <mergeCell ref="K60:AI60"/>
    <mergeCell ref="K61:AI61"/>
    <mergeCell ref="K52:AI52"/>
    <mergeCell ref="K53:AI53"/>
    <mergeCell ref="M54:AI54"/>
    <mergeCell ref="K57:L57"/>
    <mergeCell ref="S57:V57"/>
    <mergeCell ref="AB57:AG57"/>
    <mergeCell ref="K48:AI48"/>
    <mergeCell ref="K49:L49"/>
    <mergeCell ref="S49:V49"/>
    <mergeCell ref="AB49:AG49"/>
    <mergeCell ref="K50:AI50"/>
    <mergeCell ref="K51:AI51"/>
    <mergeCell ref="K42:AI42"/>
    <mergeCell ref="K43:AI43"/>
    <mergeCell ref="M44:AI44"/>
    <mergeCell ref="K47:L47"/>
    <mergeCell ref="S47:V47"/>
    <mergeCell ref="AB47:AG47"/>
    <mergeCell ref="K38:AI38"/>
    <mergeCell ref="K39:L39"/>
    <mergeCell ref="S39:V39"/>
    <mergeCell ref="AB39:AG39"/>
    <mergeCell ref="K40:AI40"/>
    <mergeCell ref="K41:AI41"/>
    <mergeCell ref="K31:AI31"/>
    <mergeCell ref="K32:AI32"/>
    <mergeCell ref="M33:AI33"/>
    <mergeCell ref="K37:L37"/>
    <mergeCell ref="S37:V37"/>
    <mergeCell ref="AB37:AG37"/>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15:L15"/>
    <mergeCell ref="S15:V15"/>
    <mergeCell ref="AB15:AG15"/>
    <mergeCell ref="K16:AI16"/>
    <mergeCell ref="K17:L17"/>
    <mergeCell ref="S17:V17"/>
    <mergeCell ref="AB17:AG17"/>
    <mergeCell ref="A1:AI2"/>
    <mergeCell ref="K7:AI7"/>
    <mergeCell ref="K8:AI8"/>
    <mergeCell ref="K9:AI9"/>
    <mergeCell ref="K10:AI10"/>
    <mergeCell ref="K11:AI11"/>
  </mergeCells>
  <phoneticPr fontId="2"/>
  <dataValidations count="4">
    <dataValidation imeMode="hiragana" allowBlank="1" showInputMessage="1" showErrorMessage="1" sqref="H161:I161 H168:I168 H163:I163 H159:I159 H170:I170 H149:H154 H107 H109:H118 I110:I118 H131:H136 H146:I146 I30:I33 H137:I137 H121:H126 H127:I127 H58 H96 H98:H103 I99:I103 I88:I92 H87:H92 H85 I76:I80 H73 H75:H80 H50:H54 H38 I43:I44 H48 H60:H64 H8:I8 H40:H44 H10:I10 H27 H18:I21 H29:H33 H140:H145 H155:I155" xr:uid="{00000000-0002-0000-1600-000000000000}"/>
    <dataValidation imeMode="halfKatakana" allowBlank="1" showInputMessage="1" showErrorMessage="1" sqref="H169:I169 H7:I7" xr:uid="{00000000-0002-0000-1600-000001000000}"/>
    <dataValidation imeMode="off" allowBlank="1" showInputMessage="1" showErrorMessage="1" sqref="H164:I164 H162:I162 H11:I11 H9:I9" xr:uid="{00000000-0002-0000-1600-000002000000}"/>
    <dataValidation type="list" errorStyle="warning" imeMode="on" allowBlank="1" showInputMessage="1" sqref="H108 H106 H95 H97 H86 H84 H72 H74 H26 H37 H28 H49 H47 H39 H59 H57" xr:uid="{00000000-0002-0000-1600-000003000000}">
      <formula1>"一級,二級,木造"</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2" manualBreakCount="2">
    <brk id="66" max="34" man="1"/>
    <brk id="115" max="3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AK193"/>
  <sheetViews>
    <sheetView view="pageBreakPreview" zoomScaleNormal="100" zoomScaleSheetLayoutView="100" workbookViewId="0">
      <selection sqref="A1:AI2"/>
    </sheetView>
  </sheetViews>
  <sheetFormatPr defaultColWidth="4.109375" defaultRowHeight="13.2"/>
  <cols>
    <col min="1" max="35" width="2.6640625" style="128" customWidth="1"/>
    <col min="36" max="16384" width="4.109375" style="128"/>
  </cols>
  <sheetData>
    <row r="1" spans="1:35" ht="14.1" customHeight="1">
      <c r="A1" s="855" t="s">
        <v>188</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row>
    <row r="2" spans="1:35" ht="14.1" customHeight="1">
      <c r="A2" s="855"/>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row>
    <row r="3" spans="1:35" ht="14.1" customHeight="1">
      <c r="A3" s="128" t="s">
        <v>213</v>
      </c>
    </row>
    <row r="4" spans="1:35" ht="6.7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5" ht="6.75" customHeight="1"/>
    <row r="6" spans="1:35" ht="14.1" customHeight="1">
      <c r="A6" s="27" t="s">
        <v>858</v>
      </c>
    </row>
    <row r="7" spans="1:35" ht="14.1" customHeight="1">
      <c r="C7" s="27" t="s">
        <v>116</v>
      </c>
      <c r="D7" s="27"/>
      <c r="E7" s="27"/>
      <c r="F7" s="27"/>
      <c r="G7" s="27"/>
      <c r="H7" s="27"/>
      <c r="I7" s="27"/>
      <c r="K7" s="854" t="str">
        <f>IF(確２面その２!K7="","",確２面その２!K7)</f>
        <v/>
      </c>
      <c r="L7" s="854"/>
      <c r="M7" s="854"/>
      <c r="N7" s="854"/>
      <c r="O7" s="854"/>
      <c r="P7" s="854"/>
      <c r="Q7" s="854"/>
      <c r="R7" s="854"/>
      <c r="S7" s="854"/>
      <c r="T7" s="854"/>
      <c r="U7" s="854"/>
      <c r="V7" s="854"/>
      <c r="W7" s="854"/>
      <c r="X7" s="854"/>
      <c r="Y7" s="854"/>
      <c r="Z7" s="854"/>
      <c r="AA7" s="854"/>
      <c r="AB7" s="854"/>
      <c r="AC7" s="854"/>
      <c r="AD7" s="854"/>
      <c r="AE7" s="854"/>
      <c r="AF7" s="854"/>
      <c r="AG7" s="854"/>
      <c r="AH7" s="854"/>
      <c r="AI7" s="854"/>
    </row>
    <row r="8" spans="1:35" ht="14.1" customHeight="1">
      <c r="C8" s="27" t="s">
        <v>117</v>
      </c>
      <c r="D8" s="27"/>
      <c r="E8" s="27"/>
      <c r="F8" s="27"/>
      <c r="G8" s="27"/>
      <c r="H8" s="107" t="str">
        <f>IF(概１面!H13="","",概１面!H13)</f>
        <v/>
      </c>
      <c r="I8" s="107"/>
      <c r="K8" s="854" t="str">
        <f>IF(確２面その２!K8="","",確２面その２!K8)</f>
        <v/>
      </c>
      <c r="L8" s="854"/>
      <c r="M8" s="854"/>
      <c r="N8" s="854"/>
      <c r="O8" s="854"/>
      <c r="P8" s="854"/>
      <c r="Q8" s="854"/>
      <c r="R8" s="854"/>
      <c r="S8" s="854"/>
      <c r="T8" s="854"/>
      <c r="U8" s="854"/>
      <c r="V8" s="854"/>
      <c r="W8" s="854"/>
      <c r="X8" s="854"/>
      <c r="Y8" s="854"/>
      <c r="Z8" s="854"/>
      <c r="AA8" s="854"/>
      <c r="AB8" s="854"/>
      <c r="AC8" s="854"/>
      <c r="AD8" s="854"/>
      <c r="AE8" s="854"/>
      <c r="AF8" s="854"/>
      <c r="AG8" s="854"/>
      <c r="AH8" s="854"/>
      <c r="AI8" s="854"/>
    </row>
    <row r="9" spans="1:35" ht="14.1" customHeight="1">
      <c r="C9" s="27" t="s">
        <v>118</v>
      </c>
      <c r="D9" s="27"/>
      <c r="E9" s="27"/>
      <c r="F9" s="27"/>
      <c r="G9" s="27"/>
      <c r="H9" s="121" t="str">
        <f>IF(概１面!H14="","",概１面!H14)</f>
        <v/>
      </c>
      <c r="I9" s="121"/>
      <c r="K9" s="854" t="str">
        <f>IF(確２面その２!K9="","",確２面その２!K9)</f>
        <v/>
      </c>
      <c r="L9" s="854"/>
      <c r="M9" s="854"/>
      <c r="N9" s="854"/>
      <c r="O9" s="854"/>
      <c r="P9" s="854"/>
      <c r="Q9" s="854"/>
      <c r="R9" s="854"/>
      <c r="S9" s="854"/>
      <c r="T9" s="854"/>
      <c r="U9" s="854"/>
      <c r="V9" s="854"/>
      <c r="W9" s="854"/>
      <c r="X9" s="854"/>
      <c r="Y9" s="854"/>
      <c r="Z9" s="854"/>
      <c r="AA9" s="854"/>
      <c r="AB9" s="854"/>
      <c r="AC9" s="854"/>
      <c r="AD9" s="854"/>
      <c r="AE9" s="854"/>
      <c r="AF9" s="854"/>
      <c r="AG9" s="854"/>
      <c r="AH9" s="854"/>
      <c r="AI9" s="854"/>
    </row>
    <row r="10" spans="1:35" ht="14.1" customHeight="1">
      <c r="C10" s="27" t="s">
        <v>119</v>
      </c>
      <c r="D10" s="27"/>
      <c r="E10" s="27"/>
      <c r="F10" s="27"/>
      <c r="G10" s="27"/>
      <c r="H10" s="107" t="str">
        <f>IF(概１面!H15="","",概１面!H15)</f>
        <v/>
      </c>
      <c r="I10" s="107"/>
      <c r="K10" s="854" t="str">
        <f>IF(確２面その２!K10="","",確２面その２!K10)</f>
        <v/>
      </c>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row>
    <row r="11" spans="1:35" ht="14.1" customHeight="1">
      <c r="C11" s="27" t="s">
        <v>120</v>
      </c>
      <c r="D11" s="27"/>
      <c r="E11" s="27"/>
      <c r="F11" s="27"/>
      <c r="G11" s="27"/>
      <c r="H11" s="107"/>
      <c r="I11" s="107"/>
      <c r="K11" s="854" t="str">
        <f>IF(確２面その２!K11="","",確２面その２!K11)</f>
        <v/>
      </c>
      <c r="L11" s="854"/>
      <c r="M11" s="854"/>
      <c r="N11" s="854"/>
      <c r="O11" s="854"/>
      <c r="P11" s="854"/>
      <c r="Q11" s="854"/>
      <c r="R11" s="854"/>
      <c r="S11" s="854"/>
      <c r="T11" s="854"/>
      <c r="U11" s="854"/>
      <c r="V11" s="854"/>
      <c r="W11" s="854"/>
      <c r="X11" s="854"/>
      <c r="Y11" s="854"/>
      <c r="Z11" s="854"/>
      <c r="AA11" s="854"/>
      <c r="AB11" s="854"/>
      <c r="AC11" s="854"/>
      <c r="AD11" s="854"/>
      <c r="AE11" s="854"/>
      <c r="AF11" s="854"/>
      <c r="AG11" s="854"/>
      <c r="AH11" s="854"/>
      <c r="AI11" s="854"/>
    </row>
    <row r="12" spans="1:35" ht="6.75" customHeight="1">
      <c r="A12" s="361"/>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row>
    <row r="13" spans="1:35" ht="6.75" customHeight="1">
      <c r="A13" s="362"/>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row>
    <row r="14" spans="1:35" ht="14.1" customHeight="1">
      <c r="A14" s="27" t="s">
        <v>858</v>
      </c>
    </row>
    <row r="15" spans="1:35" ht="14.1" customHeight="1">
      <c r="C15" s="27" t="s">
        <v>116</v>
      </c>
      <c r="D15" s="27"/>
      <c r="E15" s="27"/>
      <c r="F15" s="27"/>
      <c r="G15" s="27"/>
      <c r="H15" s="27"/>
      <c r="I15" s="27"/>
      <c r="K15" s="854" t="str">
        <f>IF(確２面その２!K15="","",確２面その２!K15)</f>
        <v/>
      </c>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854"/>
      <c r="AI15" s="854"/>
    </row>
    <row r="16" spans="1:35" ht="14.1" customHeight="1">
      <c r="C16" s="27" t="s">
        <v>117</v>
      </c>
      <c r="D16" s="27"/>
      <c r="E16" s="27"/>
      <c r="F16" s="27"/>
      <c r="G16" s="27"/>
      <c r="H16" s="107" t="str">
        <f>IF(概１面!H21="","",概１面!H21)</f>
        <v/>
      </c>
      <c r="I16" s="107"/>
      <c r="K16" s="854" t="str">
        <f>IF(確２面その２!K16="","",確２面その２!K16)</f>
        <v/>
      </c>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row>
    <row r="17" spans="1:35" ht="14.1" customHeight="1">
      <c r="C17" s="27" t="s">
        <v>118</v>
      </c>
      <c r="D17" s="27"/>
      <c r="E17" s="27"/>
      <c r="F17" s="27"/>
      <c r="G17" s="27"/>
      <c r="H17" s="121" t="str">
        <f>IF(概１面!H22="","",概１面!H22)</f>
        <v/>
      </c>
      <c r="I17" s="121"/>
      <c r="K17" s="854" t="str">
        <f>IF(確２面その２!K17="","",確２面その２!K17)</f>
        <v/>
      </c>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854"/>
    </row>
    <row r="18" spans="1:35" ht="14.1" customHeight="1">
      <c r="C18" s="27" t="s">
        <v>119</v>
      </c>
      <c r="D18" s="27"/>
      <c r="E18" s="27"/>
      <c r="F18" s="27"/>
      <c r="G18" s="27"/>
      <c r="H18" s="107" t="str">
        <f>IF(概１面!H23="","",概１面!H23)</f>
        <v/>
      </c>
      <c r="I18" s="107"/>
      <c r="K18" s="854" t="str">
        <f>IF(確２面その２!K18="","",確２面その２!K18)</f>
        <v/>
      </c>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row>
    <row r="19" spans="1:35" ht="14.1" customHeight="1">
      <c r="C19" s="27" t="s">
        <v>120</v>
      </c>
      <c r="D19" s="27"/>
      <c r="E19" s="27"/>
      <c r="F19" s="27"/>
      <c r="G19" s="27"/>
      <c r="H19" s="107"/>
      <c r="I19" s="107"/>
      <c r="K19" s="854" t="str">
        <f>IF(確２面その２!K19="","",確２面その２!K19)</f>
        <v/>
      </c>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4"/>
      <c r="AI19" s="854"/>
    </row>
    <row r="20" spans="1:35" ht="6.75" customHeight="1">
      <c r="A20" s="361"/>
      <c r="B20" s="361"/>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row>
    <row r="21" spans="1:35" ht="6.75" customHeight="1">
      <c r="A21" s="362"/>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row>
    <row r="22" spans="1:35" ht="14.1" customHeight="1">
      <c r="A22" s="27" t="s">
        <v>858</v>
      </c>
    </row>
    <row r="23" spans="1:35" ht="14.1" customHeight="1">
      <c r="C23" s="27" t="s">
        <v>116</v>
      </c>
      <c r="D23" s="27"/>
      <c r="E23" s="27"/>
      <c r="F23" s="27"/>
      <c r="G23" s="27"/>
      <c r="H23" s="27"/>
      <c r="I23" s="27"/>
      <c r="K23" s="854" t="str">
        <f>IF(確２面その２!K23="","",確２面その２!K23)</f>
        <v/>
      </c>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row>
    <row r="24" spans="1:35" ht="14.1" customHeight="1">
      <c r="C24" s="27" t="s">
        <v>117</v>
      </c>
      <c r="D24" s="27"/>
      <c r="E24" s="27"/>
      <c r="F24" s="27"/>
      <c r="G24" s="27"/>
      <c r="H24" s="107" t="str">
        <f>IF(概１面!H29="","",概１面!H29)</f>
        <v/>
      </c>
      <c r="I24" s="107"/>
      <c r="K24" s="854" t="str">
        <f>IF(確２面その２!K24="","",確２面その２!K24)</f>
        <v/>
      </c>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row>
    <row r="25" spans="1:35" ht="14.1" customHeight="1">
      <c r="C25" s="27" t="s">
        <v>118</v>
      </c>
      <c r="D25" s="27"/>
      <c r="E25" s="27"/>
      <c r="F25" s="27"/>
      <c r="G25" s="27"/>
      <c r="H25" s="121" t="str">
        <f>IF(概１面!H30="","",概１面!H30)</f>
        <v/>
      </c>
      <c r="I25" s="121"/>
      <c r="K25" s="854" t="str">
        <f>IF(確２面その２!K25="","",確２面その２!K25)</f>
        <v/>
      </c>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row>
    <row r="26" spans="1:35" ht="14.1" customHeight="1">
      <c r="C26" s="27" t="s">
        <v>119</v>
      </c>
      <c r="D26" s="27"/>
      <c r="E26" s="27"/>
      <c r="F26" s="27"/>
      <c r="G26" s="27"/>
      <c r="H26" s="107" t="str">
        <f>IF(概１面!H31="","",概１面!H31)</f>
        <v/>
      </c>
      <c r="I26" s="107"/>
      <c r="K26" s="854" t="str">
        <f>IF(確２面その２!K26="","",確２面その２!K26)</f>
        <v/>
      </c>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row>
    <row r="27" spans="1:35" ht="14.1" customHeight="1">
      <c r="C27" s="27" t="s">
        <v>120</v>
      </c>
      <c r="D27" s="27"/>
      <c r="E27" s="27"/>
      <c r="F27" s="27"/>
      <c r="G27" s="27"/>
      <c r="H27" s="107"/>
      <c r="I27" s="107"/>
      <c r="K27" s="854" t="str">
        <f>IF(確２面その２!K27="","",確２面その２!K27)</f>
        <v/>
      </c>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row>
    <row r="28" spans="1:35" ht="6.75" customHeight="1">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row>
    <row r="29" spans="1:35" ht="6.75" customHeight="1"/>
    <row r="30" spans="1:35" ht="14.1" customHeight="1"/>
    <row r="31" spans="1:35" ht="14.1" customHeight="1"/>
    <row r="32" spans="1:35" ht="14.1" customHeight="1"/>
    <row r="33" spans="30:30" ht="14.1" customHeight="1"/>
    <row r="34" spans="30:30" ht="14.1" customHeight="1"/>
    <row r="35" spans="30:30" ht="14.1" customHeight="1"/>
    <row r="36" spans="30:30" ht="14.1" customHeight="1"/>
    <row r="37" spans="30:30" ht="14.1" customHeight="1"/>
    <row r="38" spans="30:30" ht="14.1" customHeight="1"/>
    <row r="39" spans="30:30" ht="14.1" customHeight="1"/>
    <row r="40" spans="30:30" ht="14.1" customHeight="1"/>
    <row r="41" spans="30:30" ht="14.1" customHeight="1"/>
    <row r="42" spans="30:30" ht="14.1" customHeight="1">
      <c r="AD42" s="130"/>
    </row>
    <row r="43" spans="30:30" ht="14.1" customHeight="1"/>
    <row r="44" spans="30:30" ht="14.1" customHeight="1"/>
    <row r="45" spans="30:30" ht="14.1" customHeight="1"/>
    <row r="46" spans="30:30" ht="14.1" customHeight="1"/>
    <row r="47" spans="30:30" ht="14.1" customHeight="1"/>
    <row r="48" spans="30:30" ht="14.1" customHeight="1"/>
    <row r="49" spans="36:37" ht="14.1" customHeight="1"/>
    <row r="50" spans="36:37" ht="14.1" customHeight="1"/>
    <row r="51" spans="36:37" ht="14.1" customHeight="1"/>
    <row r="52" spans="36:37" ht="14.1" customHeight="1"/>
    <row r="53" spans="36:37" ht="14.1" customHeight="1"/>
    <row r="54" spans="36:37" ht="14.1" customHeight="1"/>
    <row r="55" spans="36:37" ht="14.1" customHeight="1"/>
    <row r="56" spans="36:37" ht="14.1" customHeight="1"/>
    <row r="57" spans="36:37" ht="14.1" customHeight="1"/>
    <row r="58" spans="36:37" ht="14.1" customHeight="1"/>
    <row r="59" spans="36:37" ht="14.1" customHeight="1"/>
    <row r="60" spans="36:37" ht="14.1" customHeight="1" thickBot="1"/>
    <row r="61" spans="36:37" ht="14.1" customHeight="1" thickTop="1">
      <c r="AJ61" s="350"/>
      <c r="AK61" s="351"/>
    </row>
    <row r="62" spans="36:37" ht="14.1" customHeight="1">
      <c r="AJ62" s="363"/>
    </row>
    <row r="63" spans="36:37" ht="14.1" customHeight="1">
      <c r="AJ63" s="363"/>
    </row>
    <row r="64" spans="36:37"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sheetData>
  <sheetProtection algorithmName="SHA-512" hashValue="R055jSk1FHeePwWHvS9A94CpdguHnTtj/D7/e19TCZz52GiBHjSjq2PsHh8Uov9Qa3lIruTekzJKKPSZs1ah5Q==" saltValue="rjOdPtyzDItUZ6P/qsuaNQ==" spinCount="100000" sheet="1" selectLockedCells="1" selectUnlockedCells="1"/>
  <mergeCells count="16">
    <mergeCell ref="A1:AI2"/>
    <mergeCell ref="K7:AI7"/>
    <mergeCell ref="K8:AI8"/>
    <mergeCell ref="K9:AI9"/>
    <mergeCell ref="K10:AI10"/>
    <mergeCell ref="K11:AI11"/>
    <mergeCell ref="K24:AI24"/>
    <mergeCell ref="K25:AI25"/>
    <mergeCell ref="K26:AI26"/>
    <mergeCell ref="K27:AI27"/>
    <mergeCell ref="K15:AI15"/>
    <mergeCell ref="K16:AI16"/>
    <mergeCell ref="K17:AI17"/>
    <mergeCell ref="K18:AI18"/>
    <mergeCell ref="K19:AI19"/>
    <mergeCell ref="K23:AI23"/>
  </mergeCells>
  <phoneticPr fontId="2"/>
  <dataValidations count="3">
    <dataValidation imeMode="off" allowBlank="1" showInputMessage="1" showErrorMessage="1" sqref="H17:I17 H27:I27 H25:I25 H11:I11 H9:I9 H19:I19" xr:uid="{00000000-0002-0000-1700-000000000000}"/>
    <dataValidation imeMode="halfKatakana" allowBlank="1" showInputMessage="1" showErrorMessage="1" sqref="H7:I7 H23:I23 H15:I15" xr:uid="{00000000-0002-0000-1700-000001000000}"/>
    <dataValidation imeMode="hiragana" allowBlank="1" showInputMessage="1" showErrorMessage="1" sqref="H10:I10 H24:I24 H26:I26 H8:I8 H16:I16 H18:I18" xr:uid="{00000000-0002-0000-17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FFFF00"/>
  </sheetPr>
  <dimension ref="A1:AS77"/>
  <sheetViews>
    <sheetView view="pageBreakPreview" topLeftCell="A37" zoomScaleNormal="100" zoomScaleSheetLayoutView="100" workbookViewId="0">
      <selection activeCell="AE32" sqref="AE32"/>
    </sheetView>
  </sheetViews>
  <sheetFormatPr defaultColWidth="2.6640625" defaultRowHeight="13.2"/>
  <cols>
    <col min="1" max="33" width="2.6640625" style="113" customWidth="1"/>
    <col min="34" max="16384" width="2.6640625" style="113"/>
  </cols>
  <sheetData>
    <row r="1" spans="1:36" ht="13.5" customHeight="1">
      <c r="A1" s="1120" t="s">
        <v>223</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row>
    <row r="2" spans="1:36" ht="13.5" customHeight="1">
      <c r="A2" s="1120"/>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row>
    <row r="3" spans="1:36">
      <c r="A3" s="113" t="s">
        <v>90</v>
      </c>
    </row>
    <row r="4" spans="1:36" ht="6.75" customHeight="1"/>
    <row r="5" spans="1:36" ht="6.7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row>
    <row r="6" spans="1:36">
      <c r="A6" s="113" t="s">
        <v>382</v>
      </c>
    </row>
    <row r="7" spans="1:36" ht="12.75" customHeight="1">
      <c r="C7" s="113" t="s">
        <v>383</v>
      </c>
      <c r="H7" s="1124" t="str">
        <f>IF(確３面!H6="","",確３面!H6)</f>
        <v/>
      </c>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4"/>
      <c r="AG7" s="1124"/>
      <c r="AH7" s="1124"/>
      <c r="AI7" s="1124"/>
      <c r="AJ7" s="186"/>
    </row>
    <row r="8" spans="1:36" ht="12.75" customHeight="1">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4"/>
      <c r="AF8" s="1124"/>
      <c r="AG8" s="1124"/>
      <c r="AH8" s="1124"/>
      <c r="AI8" s="1124"/>
      <c r="AJ8" s="186"/>
    </row>
    <row r="9" spans="1:36" ht="12.75" customHeight="1">
      <c r="H9" s="1124"/>
      <c r="I9" s="1124"/>
      <c r="J9" s="1124"/>
      <c r="K9" s="1124"/>
      <c r="L9" s="1124"/>
      <c r="M9" s="1124"/>
      <c r="N9" s="1124"/>
      <c r="O9" s="1124"/>
      <c r="P9" s="1124"/>
      <c r="Q9" s="1124"/>
      <c r="R9" s="1124"/>
      <c r="S9" s="1124"/>
      <c r="T9" s="1124"/>
      <c r="U9" s="1124"/>
      <c r="V9" s="1124"/>
      <c r="W9" s="1124"/>
      <c r="X9" s="1124"/>
      <c r="Y9" s="1124"/>
      <c r="Z9" s="1124"/>
      <c r="AA9" s="1124"/>
      <c r="AB9" s="1124"/>
      <c r="AC9" s="1124"/>
      <c r="AD9" s="1124"/>
      <c r="AE9" s="1124"/>
      <c r="AF9" s="1124"/>
      <c r="AG9" s="1124"/>
      <c r="AH9" s="1124"/>
      <c r="AI9" s="1124"/>
    </row>
    <row r="10" spans="1:36">
      <c r="C10" s="113" t="s">
        <v>1026</v>
      </c>
      <c r="H10" s="1125" t="str">
        <f>IF(確３面!H11="","",確３面!H11)</f>
        <v/>
      </c>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row>
    <row r="11" spans="1:36" ht="6.75"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row>
    <row r="12" spans="1:36" ht="6.75" customHeight="1">
      <c r="A12" s="197"/>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row>
    <row r="13" spans="1:36">
      <c r="A13" s="113" t="s">
        <v>394</v>
      </c>
    </row>
    <row r="14" spans="1:36">
      <c r="C14" s="113" t="s">
        <v>1286</v>
      </c>
      <c r="Z14" s="113" t="s">
        <v>221</v>
      </c>
      <c r="AA14" s="1120" t="str">
        <f>IF(確４面!AA68="","",確４面!AA68)</f>
        <v/>
      </c>
      <c r="AB14" s="1120"/>
      <c r="AC14" s="1120"/>
      <c r="AD14" s="1120"/>
      <c r="AE14" s="113" t="s">
        <v>216</v>
      </c>
    </row>
    <row r="15" spans="1:36">
      <c r="C15" s="113" t="s">
        <v>384</v>
      </c>
      <c r="K15" s="230" t="str">
        <f>IF(確３面!G50="■","■","□")</f>
        <v>□</v>
      </c>
      <c r="L15" s="134" t="s">
        <v>250</v>
      </c>
      <c r="M15" s="134"/>
      <c r="O15" s="230" t="str">
        <f>IF(確３面!J50="■","■","□")</f>
        <v>□</v>
      </c>
      <c r="P15" s="134" t="s">
        <v>251</v>
      </c>
      <c r="Q15" s="134"/>
      <c r="S15" s="230" t="str">
        <f>IF(確３面!M50="■","■","□")</f>
        <v>□</v>
      </c>
      <c r="T15" s="134" t="s">
        <v>252</v>
      </c>
      <c r="U15" s="134"/>
      <c r="W15" s="230" t="str">
        <f>IF(確３面!P50="■","■","□")</f>
        <v>□</v>
      </c>
      <c r="X15" s="134" t="s">
        <v>279</v>
      </c>
      <c r="Y15" s="134"/>
    </row>
    <row r="16" spans="1:36">
      <c r="K16" s="230" t="str">
        <f>IF(確３面!S50="■","■","□")</f>
        <v>□</v>
      </c>
      <c r="L16" s="113" t="s">
        <v>254</v>
      </c>
      <c r="S16" s="230" t="str">
        <f>IF(確３面!W50="■","■","□")</f>
        <v>□</v>
      </c>
      <c r="T16" s="113" t="s">
        <v>114</v>
      </c>
      <c r="Z16" s="230" t="str">
        <f>IF(OR(中間１面!S43="■",中間１面!F45="■",中間１面!S45="■"),"■","□")</f>
        <v>□</v>
      </c>
      <c r="AA16" s="113" t="s">
        <v>115</v>
      </c>
    </row>
    <row r="17" spans="1:38">
      <c r="C17" s="113" t="s">
        <v>385</v>
      </c>
      <c r="Z17" s="1126" t="s">
        <v>337</v>
      </c>
      <c r="AA17" s="1126"/>
      <c r="AB17" s="1126"/>
      <c r="AC17" s="1126"/>
      <c r="AD17" s="1126"/>
      <c r="AE17" s="1126"/>
      <c r="AF17" s="1126"/>
      <c r="AG17" s="1126"/>
      <c r="AH17" s="1126"/>
      <c r="AI17" s="1126"/>
    </row>
    <row r="18" spans="1:38" ht="6.75" customHeight="1">
      <c r="A18" s="189"/>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row>
    <row r="19" spans="1:38" ht="6.75"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row>
    <row r="20" spans="1:38">
      <c r="A20" s="113" t="s">
        <v>395</v>
      </c>
      <c r="M20" s="187"/>
      <c r="N20" s="187"/>
      <c r="O20" s="190" t="s">
        <v>910</v>
      </c>
      <c r="P20" s="187"/>
      <c r="Q20" s="187"/>
      <c r="R20" s="187"/>
      <c r="S20" s="1123" t="str">
        <f>概１面!AC1</f>
        <v/>
      </c>
      <c r="T20" s="1123"/>
      <c r="U20" s="1123"/>
      <c r="V20" s="1123"/>
      <c r="W20" s="1123"/>
      <c r="X20" s="1123"/>
      <c r="Y20" s="113" t="s">
        <v>216</v>
      </c>
      <c r="AL20" s="113" t="s">
        <v>1612</v>
      </c>
    </row>
    <row r="21" spans="1:38" ht="6.7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row>
    <row r="22" spans="1:38" ht="6" customHeight="1">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row>
    <row r="23" spans="1:38">
      <c r="A23" s="113" t="s">
        <v>396</v>
      </c>
      <c r="M23" s="188"/>
      <c r="N23" s="153"/>
      <c r="O23" s="1121" t="s">
        <v>1180</v>
      </c>
      <c r="P23" s="1121"/>
      <c r="Q23" s="1127" t="str">
        <f>概１面!Y2</f>
        <v/>
      </c>
      <c r="R23" s="1127"/>
      <c r="S23" s="134" t="s">
        <v>269</v>
      </c>
      <c r="T23" s="1122" t="str">
        <f>概１面!Y2</f>
        <v/>
      </c>
      <c r="U23" s="1122"/>
      <c r="V23" s="113" t="s">
        <v>173</v>
      </c>
      <c r="W23" s="1131" t="str">
        <f>概１面!Y2</f>
        <v/>
      </c>
      <c r="X23" s="1131"/>
      <c r="Y23" s="113" t="s">
        <v>271</v>
      </c>
      <c r="AL23" s="113" t="s">
        <v>1612</v>
      </c>
    </row>
    <row r="24" spans="1:38" ht="6.75" customHeight="1">
      <c r="A24" s="189"/>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row>
    <row r="25" spans="1:38" ht="6" customHeight="1">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row>
    <row r="26" spans="1:38" ht="13.5" customHeight="1">
      <c r="A26" s="113" t="s">
        <v>604</v>
      </c>
      <c r="M26" s="190"/>
      <c r="N26" s="136"/>
      <c r="O26" s="1128" t="s">
        <v>861</v>
      </c>
      <c r="P26" s="1128"/>
      <c r="Q26" s="1128"/>
      <c r="R26" s="1128"/>
      <c r="S26" s="1128"/>
      <c r="T26" s="1128"/>
      <c r="U26" s="1128"/>
      <c r="V26" s="1128"/>
      <c r="W26" s="1128"/>
      <c r="X26" s="1128"/>
      <c r="Y26" s="1128"/>
      <c r="Z26" s="136"/>
      <c r="AA26" s="136"/>
      <c r="AB26" s="136"/>
      <c r="AC26" s="136"/>
      <c r="AD26" s="136"/>
      <c r="AE26" s="136"/>
      <c r="AF26" s="136"/>
      <c r="AG26" s="136"/>
      <c r="AH26" s="136"/>
    </row>
    <row r="27" spans="1:38" ht="6.75" customHeight="1">
      <c r="A27" s="189"/>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row>
    <row r="28" spans="1:38" ht="6" customHeight="1">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row>
    <row r="29" spans="1:38">
      <c r="A29" s="113" t="s">
        <v>605</v>
      </c>
      <c r="M29" s="188"/>
      <c r="N29" s="153"/>
      <c r="O29" s="1121" t="s">
        <v>1180</v>
      </c>
      <c r="P29" s="1121"/>
      <c r="Q29" s="855"/>
      <c r="R29" s="855"/>
      <c r="S29" s="153" t="s">
        <v>269</v>
      </c>
      <c r="T29" s="855"/>
      <c r="U29" s="855"/>
      <c r="V29" s="113" t="s">
        <v>173</v>
      </c>
      <c r="W29" s="855"/>
      <c r="X29" s="855"/>
      <c r="Y29" s="113" t="s">
        <v>271</v>
      </c>
      <c r="AL29" s="113" t="s">
        <v>1128</v>
      </c>
    </row>
    <row r="30" spans="1:38" ht="6.75" customHeight="1">
      <c r="A30" s="189"/>
      <c r="B30" s="189"/>
      <c r="C30" s="189"/>
      <c r="D30" s="189"/>
      <c r="E30" s="189"/>
      <c r="F30" s="189"/>
      <c r="G30" s="189"/>
      <c r="H30" s="189"/>
      <c r="I30" s="189"/>
      <c r="J30" s="189"/>
      <c r="K30" s="189"/>
      <c r="L30" s="189"/>
      <c r="M30" s="189"/>
      <c r="N30" s="189"/>
      <c r="O30" s="191"/>
      <c r="P30" s="191"/>
      <c r="Q30" s="191"/>
      <c r="R30" s="191"/>
      <c r="S30" s="192"/>
      <c r="T30" s="193"/>
      <c r="U30" s="193"/>
      <c r="V30" s="189"/>
      <c r="W30" s="193"/>
      <c r="X30" s="193"/>
      <c r="Y30" s="189"/>
      <c r="Z30" s="189"/>
      <c r="AA30" s="189"/>
      <c r="AB30" s="189"/>
      <c r="AC30" s="189"/>
      <c r="AD30" s="189"/>
      <c r="AE30" s="189"/>
      <c r="AF30" s="189"/>
      <c r="AG30" s="189"/>
      <c r="AH30" s="189"/>
      <c r="AI30" s="189"/>
    </row>
    <row r="31" spans="1:38" ht="6.75" customHeight="1">
      <c r="A31" s="197"/>
      <c r="B31" s="197"/>
      <c r="C31" s="197"/>
      <c r="D31" s="197"/>
      <c r="E31" s="197"/>
      <c r="F31" s="197"/>
      <c r="G31" s="197"/>
      <c r="H31" s="197"/>
      <c r="I31" s="197"/>
      <c r="J31" s="197"/>
      <c r="K31" s="197"/>
      <c r="L31" s="197"/>
      <c r="M31" s="197"/>
      <c r="N31" s="197"/>
      <c r="O31" s="194"/>
      <c r="P31" s="194"/>
      <c r="Q31" s="194"/>
      <c r="R31" s="194"/>
      <c r="S31" s="195"/>
      <c r="T31" s="196"/>
      <c r="U31" s="196"/>
      <c r="V31" s="197"/>
      <c r="W31" s="196"/>
      <c r="X31" s="196"/>
      <c r="Y31" s="197"/>
      <c r="Z31" s="197"/>
      <c r="AA31" s="197"/>
      <c r="AB31" s="197"/>
      <c r="AC31" s="197"/>
      <c r="AD31" s="197"/>
      <c r="AE31" s="197"/>
      <c r="AF31" s="197"/>
      <c r="AG31" s="197"/>
      <c r="AH31" s="197"/>
      <c r="AI31" s="197"/>
    </row>
    <row r="32" spans="1:38">
      <c r="A32" s="113" t="s">
        <v>606</v>
      </c>
      <c r="M32" s="188"/>
      <c r="N32" s="153"/>
      <c r="O32" s="1121" t="s">
        <v>1180</v>
      </c>
      <c r="P32" s="1121"/>
      <c r="Q32" s="855"/>
      <c r="R32" s="855"/>
      <c r="S32" s="153" t="s">
        <v>269</v>
      </c>
      <c r="T32" s="855"/>
      <c r="U32" s="855"/>
      <c r="V32" s="113" t="s">
        <v>173</v>
      </c>
      <c r="W32" s="855"/>
      <c r="X32" s="855"/>
      <c r="Y32" s="113" t="s">
        <v>271</v>
      </c>
    </row>
    <row r="33" spans="1:45" ht="6.75" customHeight="1">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row>
    <row r="34" spans="1:45" ht="6.75" customHeight="1">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row>
    <row r="35" spans="1:45">
      <c r="A35" s="113" t="s">
        <v>607</v>
      </c>
    </row>
    <row r="36" spans="1:45">
      <c r="C36" s="113" t="s">
        <v>374</v>
      </c>
      <c r="O36" s="1132" t="str">
        <f>IF(確３面!R116="","",確３面!R116)</f>
        <v/>
      </c>
      <c r="P36" s="1132"/>
      <c r="Q36" s="1132"/>
      <c r="R36" s="1132"/>
      <c r="S36" s="1132"/>
      <c r="T36" s="1132"/>
      <c r="U36" s="1132"/>
      <c r="V36" s="1132"/>
      <c r="W36" s="1132"/>
      <c r="X36" s="1132"/>
      <c r="Y36" s="1132"/>
      <c r="Z36" s="1132"/>
      <c r="AA36" s="1132"/>
      <c r="AB36" s="1132"/>
      <c r="AC36" s="1132"/>
      <c r="AD36" s="1132"/>
      <c r="AE36" s="1132"/>
      <c r="AF36" s="1132"/>
      <c r="AG36" s="1132"/>
      <c r="AH36" s="1132"/>
    </row>
    <row r="37" spans="1:45">
      <c r="C37" s="113" t="s">
        <v>1285</v>
      </c>
      <c r="M37" s="188"/>
      <c r="N37" s="188"/>
      <c r="O37" s="1121" t="s">
        <v>1180</v>
      </c>
      <c r="P37" s="1121"/>
      <c r="Q37" s="855"/>
      <c r="R37" s="855"/>
      <c r="S37" s="153" t="s">
        <v>269</v>
      </c>
      <c r="T37" s="1129"/>
      <c r="U37" s="1129"/>
      <c r="V37" s="113" t="s">
        <v>173</v>
      </c>
      <c r="W37" s="1129"/>
      <c r="X37" s="1129"/>
      <c r="Y37" s="113" t="s">
        <v>271</v>
      </c>
    </row>
    <row r="38" spans="1:45">
      <c r="C38" s="113" t="s">
        <v>375</v>
      </c>
      <c r="O38" s="1133"/>
      <c r="P38" s="1133"/>
      <c r="Q38" s="1133"/>
      <c r="R38" s="1133"/>
      <c r="S38" s="161" t="s">
        <v>599</v>
      </c>
      <c r="T38" s="161"/>
      <c r="U38" s="161"/>
      <c r="V38" s="161"/>
      <c r="W38" s="161"/>
      <c r="AG38" s="161"/>
      <c r="AH38" s="161"/>
    </row>
    <row r="39" spans="1:45" ht="6.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row>
    <row r="40" spans="1:45" ht="6.75" customHeight="1">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row>
    <row r="41" spans="1:45">
      <c r="A41" s="113" t="s">
        <v>608</v>
      </c>
      <c r="N41" s="112" t="s">
        <v>561</v>
      </c>
      <c r="O41" s="161" t="s">
        <v>221</v>
      </c>
      <c r="P41" s="1129"/>
      <c r="Q41" s="1129"/>
      <c r="R41" s="1129"/>
      <c r="S41" s="1129"/>
      <c r="T41" s="1129"/>
      <c r="U41" s="1129"/>
      <c r="V41" s="113" t="s">
        <v>98</v>
      </c>
      <c r="W41" s="161" t="s">
        <v>562</v>
      </c>
      <c r="Y41" s="112" t="s">
        <v>561</v>
      </c>
      <c r="Z41" s="161" t="s">
        <v>221</v>
      </c>
      <c r="AA41" s="1129"/>
      <c r="AB41" s="1129"/>
      <c r="AC41" s="1129"/>
      <c r="AD41" s="1129"/>
      <c r="AE41" s="1129"/>
      <c r="AF41" s="1129"/>
      <c r="AG41" s="113" t="s">
        <v>98</v>
      </c>
      <c r="AH41" s="161" t="s">
        <v>562</v>
      </c>
      <c r="AJ41" s="161"/>
      <c r="AK41" s="161"/>
      <c r="AR41" s="161"/>
    </row>
    <row r="42" spans="1:45">
      <c r="C42" s="113" t="s">
        <v>374</v>
      </c>
      <c r="N42" s="112" t="s">
        <v>561</v>
      </c>
      <c r="O42" s="1134"/>
      <c r="P42" s="1134"/>
      <c r="Q42" s="1134"/>
      <c r="R42" s="1134"/>
      <c r="S42" s="1134"/>
      <c r="T42" s="1134"/>
      <c r="U42" s="1134"/>
      <c r="V42" s="1134"/>
      <c r="W42" s="161" t="s">
        <v>562</v>
      </c>
      <c r="Y42" s="112" t="s">
        <v>561</v>
      </c>
      <c r="Z42" s="1134"/>
      <c r="AA42" s="1134"/>
      <c r="AB42" s="1134"/>
      <c r="AC42" s="1134"/>
      <c r="AD42" s="1134"/>
      <c r="AE42" s="1134"/>
      <c r="AF42" s="1134"/>
      <c r="AG42" s="1134"/>
      <c r="AH42" s="161" t="s">
        <v>562</v>
      </c>
      <c r="AK42" s="187"/>
      <c r="AL42" s="187"/>
      <c r="AM42" s="187"/>
      <c r="AN42" s="187"/>
      <c r="AO42" s="187"/>
      <c r="AP42" s="187"/>
      <c r="AQ42" s="187"/>
      <c r="AR42" s="112"/>
    </row>
    <row r="43" spans="1:45">
      <c r="C43" s="113" t="s">
        <v>376</v>
      </c>
      <c r="N43" s="112" t="s">
        <v>13</v>
      </c>
      <c r="O43" s="1134"/>
      <c r="P43" s="1134"/>
      <c r="Q43" s="1134"/>
      <c r="R43" s="1134"/>
      <c r="S43" s="1134"/>
      <c r="T43" s="1134"/>
      <c r="U43" s="1134"/>
      <c r="V43" s="1134"/>
      <c r="W43" s="161" t="s">
        <v>16</v>
      </c>
      <c r="Y43" s="112" t="s">
        <v>13</v>
      </c>
      <c r="Z43" s="1134"/>
      <c r="AA43" s="1134"/>
      <c r="AB43" s="1134"/>
      <c r="AC43" s="1134"/>
      <c r="AD43" s="1134"/>
      <c r="AE43" s="1134"/>
      <c r="AF43" s="1134"/>
      <c r="AG43" s="1134"/>
      <c r="AH43" s="161" t="s">
        <v>16</v>
      </c>
      <c r="AK43" s="198"/>
      <c r="AL43" s="198"/>
      <c r="AM43" s="198"/>
      <c r="AN43" s="198"/>
      <c r="AO43" s="198"/>
      <c r="AP43" s="198"/>
      <c r="AQ43" s="198"/>
      <c r="AR43" s="112"/>
    </row>
    <row r="44" spans="1:45">
      <c r="C44" s="113" t="s">
        <v>377</v>
      </c>
      <c r="N44" s="112" t="s">
        <v>561</v>
      </c>
      <c r="O44" s="1134"/>
      <c r="P44" s="1134"/>
      <c r="Q44" s="1134"/>
      <c r="R44" s="1134"/>
      <c r="S44" s="1134"/>
      <c r="T44" s="1134"/>
      <c r="U44" s="1134"/>
      <c r="V44" s="1134"/>
      <c r="W44" s="161" t="s">
        <v>562</v>
      </c>
      <c r="Y44" s="112" t="s">
        <v>561</v>
      </c>
      <c r="Z44" s="1134"/>
      <c r="AA44" s="1134"/>
      <c r="AB44" s="1134"/>
      <c r="AC44" s="1134"/>
      <c r="AD44" s="1134"/>
      <c r="AE44" s="1134"/>
      <c r="AF44" s="1134"/>
      <c r="AG44" s="1134"/>
      <c r="AH44" s="161" t="s">
        <v>562</v>
      </c>
      <c r="AK44" s="187"/>
      <c r="AL44" s="187"/>
      <c r="AM44" s="187"/>
      <c r="AN44" s="187"/>
      <c r="AO44" s="187"/>
      <c r="AP44" s="187"/>
      <c r="AQ44" s="187"/>
      <c r="AR44" s="112"/>
    </row>
    <row r="45" spans="1:45" ht="12.75" customHeight="1">
      <c r="C45" s="113" t="s">
        <v>378</v>
      </c>
      <c r="N45" s="112" t="s">
        <v>561</v>
      </c>
      <c r="O45" s="1121" t="s">
        <v>1180</v>
      </c>
      <c r="P45" s="1121"/>
      <c r="Q45" s="46"/>
      <c r="R45" s="188" t="s">
        <v>269</v>
      </c>
      <c r="S45" s="46"/>
      <c r="T45" s="188" t="s">
        <v>173</v>
      </c>
      <c r="U45" s="46"/>
      <c r="V45" s="112" t="s">
        <v>271</v>
      </c>
      <c r="W45" s="161" t="s">
        <v>562</v>
      </c>
      <c r="Y45" s="112" t="s">
        <v>561</v>
      </c>
      <c r="Z45" s="1121" t="s">
        <v>1180</v>
      </c>
      <c r="AA45" s="1121"/>
      <c r="AB45" s="46"/>
      <c r="AC45" s="188" t="s">
        <v>269</v>
      </c>
      <c r="AD45" s="46"/>
      <c r="AE45" s="188" t="s">
        <v>173</v>
      </c>
      <c r="AF45" s="46"/>
      <c r="AG45" s="112" t="s">
        <v>271</v>
      </c>
      <c r="AH45" s="161" t="s">
        <v>562</v>
      </c>
      <c r="AJ45" s="161"/>
      <c r="AK45" s="188"/>
      <c r="AL45" s="188"/>
      <c r="AM45" s="188"/>
      <c r="AN45" s="188"/>
      <c r="AO45" s="188"/>
      <c r="AP45" s="188"/>
      <c r="AQ45" s="188"/>
      <c r="AR45" s="161"/>
      <c r="AS45" s="161"/>
    </row>
    <row r="46" spans="1:45" ht="6.75" customHeight="1">
      <c r="A46" s="189"/>
      <c r="B46" s="189"/>
      <c r="C46" s="189"/>
      <c r="D46" s="189"/>
      <c r="E46" s="189"/>
      <c r="F46" s="189"/>
      <c r="G46" s="189"/>
      <c r="H46" s="189"/>
      <c r="I46" s="189"/>
      <c r="J46" s="189"/>
      <c r="K46" s="189"/>
      <c r="L46" s="189"/>
      <c r="M46" s="189"/>
      <c r="N46" s="395"/>
      <c r="O46" s="189"/>
      <c r="P46" s="189"/>
      <c r="Q46" s="189"/>
      <c r="R46" s="189"/>
      <c r="S46" s="189"/>
      <c r="T46" s="189"/>
      <c r="U46" s="189"/>
      <c r="V46" s="189"/>
      <c r="W46" s="189"/>
      <c r="X46" s="189"/>
      <c r="Y46" s="189"/>
      <c r="Z46" s="189"/>
      <c r="AA46" s="189"/>
      <c r="AB46" s="189"/>
      <c r="AC46" s="189"/>
      <c r="AD46" s="189"/>
      <c r="AE46" s="189"/>
      <c r="AF46" s="189"/>
      <c r="AG46" s="189"/>
      <c r="AH46" s="189"/>
      <c r="AI46" s="189"/>
    </row>
    <row r="47" spans="1:45" ht="6.75" customHeight="1">
      <c r="A47" s="197"/>
      <c r="B47" s="197"/>
      <c r="C47" s="197"/>
      <c r="D47" s="197"/>
      <c r="E47" s="197"/>
      <c r="F47" s="197"/>
      <c r="G47" s="197"/>
      <c r="H47" s="197"/>
      <c r="I47" s="197"/>
      <c r="J47" s="197"/>
      <c r="K47" s="197"/>
      <c r="L47" s="197"/>
      <c r="M47" s="197"/>
      <c r="N47" s="396"/>
      <c r="O47" s="197"/>
      <c r="P47" s="197"/>
      <c r="Q47" s="197"/>
      <c r="R47" s="197"/>
      <c r="S47" s="197"/>
      <c r="T47" s="197"/>
      <c r="U47" s="197"/>
      <c r="V47" s="197"/>
      <c r="W47" s="197"/>
      <c r="X47" s="197"/>
      <c r="Y47" s="197"/>
      <c r="Z47" s="197"/>
      <c r="AA47" s="197"/>
      <c r="AB47" s="197"/>
      <c r="AC47" s="197"/>
      <c r="AD47" s="197"/>
      <c r="AE47" s="197"/>
      <c r="AF47" s="197"/>
      <c r="AG47" s="197"/>
      <c r="AH47" s="197"/>
      <c r="AI47" s="197"/>
    </row>
    <row r="48" spans="1:45">
      <c r="A48" s="113" t="s">
        <v>609</v>
      </c>
      <c r="N48" s="112" t="s">
        <v>561</v>
      </c>
      <c r="O48" s="161" t="s">
        <v>221</v>
      </c>
      <c r="P48" s="1129"/>
      <c r="Q48" s="1129"/>
      <c r="R48" s="1129"/>
      <c r="S48" s="1129"/>
      <c r="T48" s="1129"/>
      <c r="U48" s="1129"/>
      <c r="V48" s="113" t="s">
        <v>98</v>
      </c>
      <c r="W48" s="161" t="s">
        <v>562</v>
      </c>
      <c r="Y48" s="112" t="s">
        <v>561</v>
      </c>
      <c r="Z48" s="161" t="s">
        <v>221</v>
      </c>
      <c r="AA48" s="1129"/>
      <c r="AB48" s="1129"/>
      <c r="AC48" s="1129"/>
      <c r="AD48" s="1129"/>
      <c r="AE48" s="1129"/>
      <c r="AF48" s="1129"/>
      <c r="AG48" s="113" t="s">
        <v>98</v>
      </c>
      <c r="AH48" s="161" t="s">
        <v>562</v>
      </c>
    </row>
    <row r="49" spans="1:35">
      <c r="C49" s="113" t="s">
        <v>374</v>
      </c>
      <c r="N49" s="112" t="s">
        <v>561</v>
      </c>
      <c r="O49" s="1130"/>
      <c r="P49" s="1130"/>
      <c r="Q49" s="1130"/>
      <c r="R49" s="1130"/>
      <c r="S49" s="1130"/>
      <c r="T49" s="1130"/>
      <c r="U49" s="1130"/>
      <c r="V49" s="1130"/>
      <c r="W49" s="161" t="s">
        <v>562</v>
      </c>
      <c r="Y49" s="112" t="s">
        <v>561</v>
      </c>
      <c r="Z49" s="1130"/>
      <c r="AA49" s="1130"/>
      <c r="AB49" s="1130"/>
      <c r="AC49" s="1130"/>
      <c r="AD49" s="1130"/>
      <c r="AE49" s="1130"/>
      <c r="AF49" s="1130"/>
      <c r="AG49" s="1130"/>
      <c r="AH49" s="161" t="s">
        <v>562</v>
      </c>
    </row>
    <row r="50" spans="1:35">
      <c r="C50" s="1132" t="s">
        <v>379</v>
      </c>
      <c r="D50" s="1132"/>
      <c r="E50" s="1132"/>
      <c r="F50" s="1132"/>
      <c r="G50" s="1132"/>
      <c r="H50" s="1132"/>
      <c r="I50" s="1132"/>
      <c r="J50" s="1132"/>
      <c r="K50" s="1132"/>
      <c r="L50" s="1132"/>
      <c r="M50" s="1132"/>
      <c r="N50" s="112" t="s">
        <v>561</v>
      </c>
      <c r="O50" s="1121" t="s">
        <v>1180</v>
      </c>
      <c r="P50" s="1121"/>
      <c r="Q50" s="46"/>
      <c r="R50" s="188" t="s">
        <v>269</v>
      </c>
      <c r="S50" s="46"/>
      <c r="T50" s="188" t="s">
        <v>173</v>
      </c>
      <c r="U50" s="46"/>
      <c r="V50" s="112" t="s">
        <v>271</v>
      </c>
      <c r="W50" s="161" t="s">
        <v>562</v>
      </c>
      <c r="Y50" s="112" t="s">
        <v>561</v>
      </c>
      <c r="Z50" s="1121" t="s">
        <v>1180</v>
      </c>
      <c r="AA50" s="1121"/>
      <c r="AB50" s="46"/>
      <c r="AC50" s="188" t="s">
        <v>269</v>
      </c>
      <c r="AD50" s="46"/>
      <c r="AE50" s="188" t="s">
        <v>173</v>
      </c>
      <c r="AF50" s="46"/>
      <c r="AG50" s="112" t="s">
        <v>271</v>
      </c>
      <c r="AH50" s="161" t="s">
        <v>562</v>
      </c>
    </row>
    <row r="51" spans="1:35" ht="6.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row>
    <row r="52" spans="1:35" ht="6.75" customHeight="1">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row r="53" spans="1:35">
      <c r="A53" s="113" t="s">
        <v>610</v>
      </c>
    </row>
    <row r="54" spans="1:35">
      <c r="C54" s="113" t="s">
        <v>380</v>
      </c>
      <c r="O54" s="1135"/>
      <c r="P54" s="1135"/>
      <c r="Q54" s="1135"/>
      <c r="R54" s="1135"/>
      <c r="S54" s="1135"/>
      <c r="T54" s="1135"/>
      <c r="U54" s="1135"/>
      <c r="V54" s="1135"/>
      <c r="W54" s="1135"/>
      <c r="X54" s="1135"/>
      <c r="Y54" s="1135"/>
      <c r="Z54" s="1135"/>
      <c r="AA54" s="1135"/>
      <c r="AB54" s="1135"/>
      <c r="AC54" s="1135"/>
      <c r="AD54" s="1135"/>
      <c r="AE54" s="1135"/>
      <c r="AF54" s="1135"/>
      <c r="AG54" s="1135"/>
      <c r="AH54" s="1135"/>
      <c r="AI54" s="1135"/>
    </row>
    <row r="55" spans="1:35">
      <c r="C55" s="113" t="s">
        <v>381</v>
      </c>
      <c r="O55" s="1135"/>
      <c r="P55" s="1135"/>
      <c r="Q55" s="1135"/>
      <c r="R55" s="1135"/>
      <c r="S55" s="1135"/>
      <c r="T55" s="1135"/>
      <c r="U55" s="1135"/>
      <c r="V55" s="1135"/>
      <c r="W55" s="1135"/>
      <c r="X55" s="1135"/>
      <c r="Y55" s="1135"/>
      <c r="Z55" s="1135"/>
      <c r="AA55" s="1135"/>
      <c r="AB55" s="1135"/>
      <c r="AC55" s="1135"/>
      <c r="AD55" s="1135"/>
      <c r="AE55" s="1135"/>
      <c r="AF55" s="1135"/>
      <c r="AG55" s="1135"/>
      <c r="AH55" s="1135"/>
      <c r="AI55" s="1135"/>
    </row>
    <row r="56" spans="1:35">
      <c r="O56" s="1135"/>
      <c r="P56" s="1135"/>
      <c r="Q56" s="1135"/>
      <c r="R56" s="1135"/>
      <c r="S56" s="1135"/>
      <c r="T56" s="1135"/>
      <c r="U56" s="1135"/>
      <c r="V56" s="1135"/>
      <c r="W56" s="1135"/>
      <c r="X56" s="1135"/>
      <c r="Y56" s="1135"/>
      <c r="Z56" s="1135"/>
      <c r="AA56" s="1135"/>
      <c r="AB56" s="1135"/>
      <c r="AC56" s="1135"/>
      <c r="AD56" s="1135"/>
      <c r="AE56" s="1135"/>
      <c r="AF56" s="1135"/>
      <c r="AG56" s="1135"/>
      <c r="AH56" s="1135"/>
      <c r="AI56" s="1135"/>
    </row>
    <row r="57" spans="1:35">
      <c r="O57" s="1135"/>
      <c r="P57" s="1135"/>
      <c r="Q57" s="1135"/>
      <c r="R57" s="1135"/>
      <c r="S57" s="1135"/>
      <c r="T57" s="1135"/>
      <c r="U57" s="1135"/>
      <c r="V57" s="1135"/>
      <c r="W57" s="1135"/>
      <c r="X57" s="1135"/>
      <c r="Y57" s="1135"/>
      <c r="Z57" s="1135"/>
      <c r="AA57" s="1135"/>
      <c r="AB57" s="1135"/>
      <c r="AC57" s="1135"/>
      <c r="AD57" s="1135"/>
      <c r="AE57" s="1135"/>
      <c r="AF57" s="1135"/>
      <c r="AG57" s="1135"/>
      <c r="AH57" s="1135"/>
      <c r="AI57" s="1135"/>
    </row>
    <row r="58" spans="1:35">
      <c r="O58" s="1135"/>
      <c r="P58" s="1135"/>
      <c r="Q58" s="1135"/>
      <c r="R58" s="1135"/>
      <c r="S58" s="1135"/>
      <c r="T58" s="1135"/>
      <c r="U58" s="1135"/>
      <c r="V58" s="1135"/>
      <c r="W58" s="1135"/>
      <c r="X58" s="1135"/>
      <c r="Y58" s="1135"/>
      <c r="Z58" s="1135"/>
      <c r="AA58" s="1135"/>
      <c r="AB58" s="1135"/>
      <c r="AC58" s="1135"/>
      <c r="AD58" s="1135"/>
      <c r="AE58" s="1135"/>
      <c r="AF58" s="1135"/>
      <c r="AG58" s="1135"/>
      <c r="AH58" s="1135"/>
      <c r="AI58" s="1135"/>
    </row>
    <row r="59" spans="1:35" ht="6.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row>
    <row r="60" spans="1:35" ht="6.75" customHeight="1">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row>
    <row r="61" spans="1:35">
      <c r="A61" s="113" t="s">
        <v>611</v>
      </c>
      <c r="K61" s="1135"/>
      <c r="L61" s="1135"/>
      <c r="M61" s="1135"/>
      <c r="N61" s="1135"/>
      <c r="O61" s="1135"/>
      <c r="P61" s="1135"/>
      <c r="Q61" s="1135"/>
      <c r="R61" s="1135"/>
      <c r="S61" s="1135"/>
      <c r="T61" s="1135"/>
      <c r="U61" s="1135"/>
      <c r="V61" s="1135"/>
      <c r="W61" s="1135"/>
      <c r="X61" s="1135"/>
      <c r="Y61" s="1135"/>
      <c r="Z61" s="1135"/>
      <c r="AA61" s="1135"/>
      <c r="AB61" s="1135"/>
      <c r="AC61" s="1135"/>
      <c r="AD61" s="1135"/>
      <c r="AE61" s="1135"/>
      <c r="AF61" s="1135"/>
      <c r="AG61" s="1135"/>
      <c r="AH61" s="1135"/>
      <c r="AI61" s="1135"/>
    </row>
    <row r="62" spans="1:35">
      <c r="K62" s="1135"/>
      <c r="L62" s="1135"/>
      <c r="M62" s="1135"/>
      <c r="N62" s="1135"/>
      <c r="O62" s="1135"/>
      <c r="P62" s="1135"/>
      <c r="Q62" s="1135"/>
      <c r="R62" s="1135"/>
      <c r="S62" s="1135"/>
      <c r="T62" s="1135"/>
      <c r="U62" s="1135"/>
      <c r="V62" s="1135"/>
      <c r="W62" s="1135"/>
      <c r="X62" s="1135"/>
      <c r="Y62" s="1135"/>
      <c r="Z62" s="1135"/>
      <c r="AA62" s="1135"/>
      <c r="AB62" s="1135"/>
      <c r="AC62" s="1135"/>
      <c r="AD62" s="1135"/>
      <c r="AE62" s="1135"/>
      <c r="AF62" s="1135"/>
      <c r="AG62" s="1135"/>
      <c r="AH62" s="1135"/>
      <c r="AI62" s="1135"/>
    </row>
    <row r="63" spans="1:35">
      <c r="K63" s="1135"/>
      <c r="L63" s="1135"/>
      <c r="M63" s="1135"/>
      <c r="N63" s="1135"/>
      <c r="O63" s="1135"/>
      <c r="P63" s="1135"/>
      <c r="Q63" s="1135"/>
      <c r="R63" s="1135"/>
      <c r="S63" s="1135"/>
      <c r="T63" s="1135"/>
      <c r="U63" s="1135"/>
      <c r="V63" s="1135"/>
      <c r="W63" s="1135"/>
      <c r="X63" s="1135"/>
      <c r="Y63" s="1135"/>
      <c r="Z63" s="1135"/>
      <c r="AA63" s="1135"/>
      <c r="AB63" s="1135"/>
      <c r="AC63" s="1135"/>
      <c r="AD63" s="1135"/>
      <c r="AE63" s="1135"/>
      <c r="AF63" s="1135"/>
      <c r="AG63" s="1135"/>
      <c r="AH63" s="1135"/>
      <c r="AI63" s="1135"/>
    </row>
    <row r="64" spans="1:35" ht="6.75" customHeight="1">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row>
    <row r="65" spans="33:37" ht="6.75" customHeight="1">
      <c r="AG65" s="160"/>
      <c r="AH65" s="160"/>
      <c r="AI65" s="160"/>
    </row>
    <row r="75" spans="33:37" ht="13.8" thickBot="1"/>
    <row r="76" spans="33:37" ht="13.8" thickTop="1">
      <c r="AJ76" s="375"/>
      <c r="AK76" s="376"/>
    </row>
    <row r="77" spans="33:37">
      <c r="AJ77" s="377"/>
    </row>
  </sheetData>
  <sheetProtection algorithmName="SHA-512" hashValue="NudjUmeuCq2p05mVJsM9g3EGpP2DOuppsSX0E/nJI96M+YeJ++6acYFWZPQoPJUIKu0Zbuk+2RRjxIM+J378Kw==" saltValue="eHxxgHxgPcFK3PK4MpLZtA==" spinCount="100000" sheet="1"/>
  <protectedRanges>
    <protectedRange sqref="O54:AI58 K61:AI63" name="範囲4"/>
    <protectedRange sqref="P48 O49 Q50 S50 U50 AA48 Z49 AB50 AD50 AF50" name="範囲3"/>
    <protectedRange sqref="P41 O42 O43 O44 Q45 S45 U45 AA41 Z42 Z43 Z44 AB45 AD45 AF45" name="範囲2"/>
    <protectedRange sqref="Q29 T29 W29 Q32 T32 W32 Q37 T37 W37 O38" name="範囲1"/>
  </protectedRanges>
  <mergeCells count="50">
    <mergeCell ref="O55:AI55"/>
    <mergeCell ref="O56:AI56"/>
    <mergeCell ref="O58:AI58"/>
    <mergeCell ref="K61:AI61"/>
    <mergeCell ref="K63:AI63"/>
    <mergeCell ref="K62:AI62"/>
    <mergeCell ref="O57:AI57"/>
    <mergeCell ref="O49:V49"/>
    <mergeCell ref="O50:P50"/>
    <mergeCell ref="Z50:AA50"/>
    <mergeCell ref="O54:AI54"/>
    <mergeCell ref="C50:M50"/>
    <mergeCell ref="AA41:AF41"/>
    <mergeCell ref="Z45:AA45"/>
    <mergeCell ref="Z44:AG44"/>
    <mergeCell ref="P41:U41"/>
    <mergeCell ref="Z42:AG42"/>
    <mergeCell ref="O43:V43"/>
    <mergeCell ref="Z43:AG43"/>
    <mergeCell ref="AA48:AF48"/>
    <mergeCell ref="Z49:AG49"/>
    <mergeCell ref="W23:X23"/>
    <mergeCell ref="T29:U29"/>
    <mergeCell ref="O29:P29"/>
    <mergeCell ref="O32:P32"/>
    <mergeCell ref="O37:P37"/>
    <mergeCell ref="P48:U48"/>
    <mergeCell ref="T37:U37"/>
    <mergeCell ref="O36:AH36"/>
    <mergeCell ref="O38:R38"/>
    <mergeCell ref="W37:X37"/>
    <mergeCell ref="Q37:R37"/>
    <mergeCell ref="O44:V44"/>
    <mergeCell ref="O45:P45"/>
    <mergeCell ref="O42:V42"/>
    <mergeCell ref="A1:AI2"/>
    <mergeCell ref="Q32:R32"/>
    <mergeCell ref="T32:U32"/>
    <mergeCell ref="W32:X32"/>
    <mergeCell ref="O23:P23"/>
    <mergeCell ref="AA14:AD14"/>
    <mergeCell ref="T23:U23"/>
    <mergeCell ref="S20:X20"/>
    <mergeCell ref="H7:AI9"/>
    <mergeCell ref="H10:AI10"/>
    <mergeCell ref="Z17:AI17"/>
    <mergeCell ref="Q29:R29"/>
    <mergeCell ref="Q23:R23"/>
    <mergeCell ref="W29:X29"/>
    <mergeCell ref="O26:Y26"/>
  </mergeCells>
  <phoneticPr fontId="2"/>
  <conditionalFormatting sqref="O38:R38">
    <cfRule type="containsBlanks" dxfId="6" priority="4" stopIfTrue="1">
      <formula>LEN(TRIM(O38))=0</formula>
    </cfRule>
  </conditionalFormatting>
  <conditionalFormatting sqref="Q29:R29 T29:U29 W29:X29 Q32:R32 T32:U32 W32:X32">
    <cfRule type="containsBlanks" dxfId="5" priority="2" stopIfTrue="1">
      <formula>LEN(TRIM(Q29))=0</formula>
    </cfRule>
  </conditionalFormatting>
  <conditionalFormatting sqref="Q37:R37 T37:U37 W37:X37">
    <cfRule type="containsBlanks" dxfId="4" priority="1" stopIfTrue="1">
      <formula>LEN(TRIM(Q37))=0</formula>
    </cfRule>
  </conditionalFormatting>
  <dataValidations count="5">
    <dataValidation imeMode="off" allowBlank="1" showInputMessage="1" showErrorMessage="1" sqref="Q50:U50 Q45:U45 O30:P31 AB45:AF45 O43 Q37:S37 AK45 M29:N29 M32:N32 Q23:U23 Z43 Z17 T32:U32 W23:X23 T29:U29 W29:X29 W32:X32 M23:N23 Q29:S32 M37:N37 AB50:AF50" xr:uid="{00000000-0002-0000-1800-000000000000}"/>
    <dataValidation type="list" imeMode="hiragana" allowBlank="1" showInputMessage="1" sqref="AK42" xr:uid="{00000000-0002-0000-1800-000001000000}">
      <formula1>"屋根工事及び軸組み工事,１階部分の鉄骨の建て方工事,２階の梁及び床の配筋工事"</formula1>
    </dataValidation>
    <dataValidation imeMode="hiragana" allowBlank="1" showInputMessage="1" showErrorMessage="1" sqref="O44 AK44 Z44 E56:M58 G64:AF64 E63:F64 N54:AE58" xr:uid="{00000000-0002-0000-1800-000002000000}"/>
    <dataValidation type="list" imeMode="hiragana" allowBlank="1" showInputMessage="1" sqref="M36" xr:uid="{00000000-0002-0000-1800-000003000000}">
      <formula1>"屋根工事及び軸組み工事の工程,１階部分の鉄骨の建て方工事の工程,２階の梁及び床の配筋工事の工程,屋根の小屋組工事及び構造耐力上主要な軸組み又は耐力壁の工事"</formula1>
    </dataValidation>
    <dataValidation type="list" errorStyle="information" imeMode="hiragana" allowBlank="1" showInputMessage="1" error="選択項目以外のものですが、よろしいですか？" sqref="AK43" xr:uid="{00000000-0002-0000-1800-000004000000}">
      <formula1>"㈱ＥＭＩ確認検査機構"</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rgb="FFFFFF00"/>
  </sheetPr>
  <dimension ref="A1:H64"/>
  <sheetViews>
    <sheetView view="pageBreakPreview" zoomScale="110" zoomScaleNormal="100" zoomScaleSheetLayoutView="110" workbookViewId="0">
      <selection sqref="A1:G2"/>
    </sheetView>
  </sheetViews>
  <sheetFormatPr defaultColWidth="9" defaultRowHeight="12"/>
  <cols>
    <col min="1" max="1" width="16.21875" style="6" customWidth="1"/>
    <col min="2" max="6" width="12.6640625" style="6" customWidth="1"/>
    <col min="7" max="7" width="13.6640625" style="6" customWidth="1"/>
    <col min="8" max="16384" width="9" style="6"/>
  </cols>
  <sheetData>
    <row r="1" spans="1:7" ht="13.5" customHeight="1">
      <c r="A1" s="1143" t="s">
        <v>275</v>
      </c>
      <c r="B1" s="1143"/>
      <c r="C1" s="1143"/>
      <c r="D1" s="1143"/>
      <c r="E1" s="1143"/>
      <c r="F1" s="1143"/>
      <c r="G1" s="1143"/>
    </row>
    <row r="2" spans="1:7" ht="13.5" customHeight="1">
      <c r="A2" s="1143"/>
      <c r="B2" s="1143"/>
      <c r="C2" s="1143"/>
      <c r="D2" s="1143"/>
      <c r="E2" s="1143"/>
      <c r="F2" s="1143"/>
      <c r="G2" s="1143"/>
    </row>
    <row r="3" spans="1:7" ht="13.5" customHeight="1">
      <c r="A3" s="48" t="s">
        <v>99</v>
      </c>
      <c r="B3" s="48"/>
      <c r="C3" s="48"/>
      <c r="D3" s="48"/>
      <c r="E3" s="48"/>
      <c r="F3" s="48"/>
      <c r="G3" s="48"/>
    </row>
    <row r="4" spans="1:7" ht="13.5" customHeight="1">
      <c r="A4" s="1144"/>
      <c r="B4" s="1139" t="s">
        <v>864</v>
      </c>
      <c r="C4" s="1149" t="s">
        <v>100</v>
      </c>
      <c r="D4" s="1139" t="s">
        <v>101</v>
      </c>
      <c r="E4" s="1139" t="s">
        <v>102</v>
      </c>
      <c r="F4" s="1149" t="s">
        <v>103</v>
      </c>
      <c r="G4" s="59" t="s">
        <v>104</v>
      </c>
    </row>
    <row r="5" spans="1:7" ht="13.5" customHeight="1">
      <c r="A5" s="1145"/>
      <c r="B5" s="1147"/>
      <c r="C5" s="1150"/>
      <c r="D5" s="1140"/>
      <c r="E5" s="1147"/>
      <c r="F5" s="1150"/>
      <c r="G5" s="1141" t="s">
        <v>105</v>
      </c>
    </row>
    <row r="6" spans="1:7" ht="13.5" customHeight="1">
      <c r="A6" s="1145"/>
      <c r="B6" s="1147"/>
      <c r="C6" s="1150"/>
      <c r="D6" s="1140"/>
      <c r="E6" s="1147"/>
      <c r="F6" s="1150"/>
      <c r="G6" s="1141"/>
    </row>
    <row r="7" spans="1:7" ht="13.5" customHeight="1">
      <c r="A7" s="1146"/>
      <c r="B7" s="1148"/>
      <c r="C7" s="1151"/>
      <c r="D7" s="1152"/>
      <c r="E7" s="1148"/>
      <c r="F7" s="1151"/>
      <c r="G7" s="1142"/>
    </row>
    <row r="8" spans="1:7" ht="13.5" customHeight="1">
      <c r="A8" s="1139" t="s">
        <v>1027</v>
      </c>
      <c r="B8" s="622"/>
      <c r="C8" s="622"/>
      <c r="D8" s="622"/>
      <c r="E8" s="622"/>
      <c r="F8" s="622"/>
      <c r="G8" s="622"/>
    </row>
    <row r="9" spans="1:7" ht="13.5" customHeight="1">
      <c r="A9" s="1140"/>
      <c r="B9" s="219"/>
      <c r="C9" s="219"/>
      <c r="D9" s="219"/>
      <c r="E9" s="219"/>
      <c r="F9" s="219"/>
      <c r="G9" s="219"/>
    </row>
    <row r="10" spans="1:7" ht="13.5" customHeight="1">
      <c r="A10" s="1140"/>
      <c r="B10" s="219"/>
      <c r="C10" s="219"/>
      <c r="D10" s="219"/>
      <c r="E10" s="219"/>
      <c r="F10" s="219"/>
      <c r="G10" s="219"/>
    </row>
    <row r="11" spans="1:7" ht="13.5" customHeight="1">
      <c r="A11" s="1140"/>
      <c r="B11" s="219"/>
      <c r="C11" s="219"/>
      <c r="D11" s="219"/>
      <c r="E11" s="219"/>
      <c r="F11" s="219"/>
      <c r="G11" s="219"/>
    </row>
    <row r="12" spans="1:7" ht="13.5" customHeight="1">
      <c r="A12" s="1140"/>
      <c r="B12" s="219"/>
      <c r="C12" s="219"/>
      <c r="D12" s="219"/>
      <c r="E12" s="219"/>
      <c r="F12" s="219"/>
      <c r="G12" s="219"/>
    </row>
    <row r="13" spans="1:7" ht="13.5" customHeight="1">
      <c r="A13" s="1139" t="s">
        <v>863</v>
      </c>
      <c r="B13" s="622"/>
      <c r="C13" s="622"/>
      <c r="D13" s="622"/>
      <c r="E13" s="622"/>
      <c r="F13" s="622"/>
      <c r="G13" s="622"/>
    </row>
    <row r="14" spans="1:7" ht="13.5" customHeight="1">
      <c r="A14" s="1147"/>
      <c r="B14" s="219"/>
      <c r="C14" s="219"/>
      <c r="D14" s="219"/>
      <c r="E14" s="219"/>
      <c r="F14" s="219"/>
      <c r="G14" s="219"/>
    </row>
    <row r="15" spans="1:7" ht="13.5" customHeight="1">
      <c r="A15" s="1147"/>
      <c r="B15" s="219"/>
      <c r="C15" s="219"/>
      <c r="D15" s="219"/>
      <c r="E15" s="219"/>
      <c r="F15" s="219"/>
      <c r="G15" s="219"/>
    </row>
    <row r="16" spans="1:7" ht="13.5" customHeight="1">
      <c r="A16" s="1147"/>
      <c r="B16" s="219"/>
      <c r="C16" s="219"/>
      <c r="D16" s="219"/>
      <c r="E16" s="219"/>
      <c r="F16" s="219"/>
      <c r="G16" s="219"/>
    </row>
    <row r="17" spans="1:7" ht="13.5" customHeight="1">
      <c r="A17" s="1148"/>
      <c r="B17" s="623"/>
      <c r="C17" s="623"/>
      <c r="D17" s="623"/>
      <c r="E17" s="623"/>
      <c r="F17" s="623"/>
      <c r="G17" s="623"/>
    </row>
    <row r="18" spans="1:7" ht="13.5" customHeight="1">
      <c r="A18" s="1139" t="s">
        <v>106</v>
      </c>
      <c r="B18" s="622"/>
      <c r="C18" s="622"/>
      <c r="D18" s="622"/>
      <c r="E18" s="622"/>
      <c r="F18" s="622"/>
      <c r="G18" s="622"/>
    </row>
    <row r="19" spans="1:7" ht="13.5" customHeight="1">
      <c r="A19" s="1147"/>
      <c r="B19" s="219"/>
      <c r="C19" s="219"/>
      <c r="D19" s="219"/>
      <c r="E19" s="219"/>
      <c r="F19" s="219"/>
      <c r="G19" s="219"/>
    </row>
    <row r="20" spans="1:7" ht="13.5" customHeight="1">
      <c r="A20" s="1147"/>
      <c r="B20" s="219"/>
      <c r="C20" s="219"/>
      <c r="D20" s="219"/>
      <c r="E20" s="219"/>
      <c r="F20" s="219"/>
      <c r="G20" s="219"/>
    </row>
    <row r="21" spans="1:7" ht="13.5" customHeight="1">
      <c r="A21" s="1147"/>
      <c r="B21" s="219"/>
      <c r="C21" s="219"/>
      <c r="D21" s="219"/>
      <c r="E21" s="219"/>
      <c r="F21" s="219"/>
      <c r="G21" s="219"/>
    </row>
    <row r="22" spans="1:7" ht="13.5" customHeight="1">
      <c r="A22" s="1148"/>
      <c r="B22" s="623"/>
      <c r="C22" s="623"/>
      <c r="D22" s="623"/>
      <c r="E22" s="623"/>
      <c r="F22" s="623"/>
      <c r="G22" s="623"/>
    </row>
    <row r="23" spans="1:7" ht="13.5" customHeight="1">
      <c r="A23" s="1139" t="s">
        <v>107</v>
      </c>
      <c r="B23" s="219"/>
      <c r="C23" s="219"/>
      <c r="D23" s="219"/>
      <c r="E23" s="219"/>
      <c r="F23" s="219"/>
      <c r="G23" s="219"/>
    </row>
    <row r="24" spans="1:7" ht="13.5" customHeight="1">
      <c r="A24" s="1147"/>
      <c r="B24" s="219"/>
      <c r="C24" s="219"/>
      <c r="D24" s="219"/>
      <c r="E24" s="219"/>
      <c r="F24" s="219"/>
      <c r="G24" s="219"/>
    </row>
    <row r="25" spans="1:7" ht="13.5" customHeight="1">
      <c r="A25" s="1147"/>
      <c r="B25" s="219"/>
      <c r="C25" s="219"/>
      <c r="D25" s="219"/>
      <c r="E25" s="219"/>
      <c r="F25" s="219"/>
      <c r="G25" s="219"/>
    </row>
    <row r="26" spans="1:7" ht="13.5" customHeight="1">
      <c r="A26" s="1147"/>
      <c r="B26" s="219"/>
      <c r="C26" s="219"/>
      <c r="D26" s="219"/>
      <c r="E26" s="219"/>
      <c r="F26" s="219"/>
      <c r="G26" s="219"/>
    </row>
    <row r="27" spans="1:7" ht="13.5" customHeight="1">
      <c r="A27" s="1148"/>
      <c r="B27" s="219"/>
      <c r="C27" s="219"/>
      <c r="D27" s="219"/>
      <c r="E27" s="219"/>
      <c r="F27" s="219"/>
      <c r="G27" s="219"/>
    </row>
    <row r="28" spans="1:7" ht="13.5" customHeight="1">
      <c r="A28" s="1139" t="s">
        <v>108</v>
      </c>
      <c r="B28" s="622"/>
      <c r="C28" s="622"/>
      <c r="D28" s="622"/>
      <c r="E28" s="622"/>
      <c r="F28" s="622"/>
      <c r="G28" s="622"/>
    </row>
    <row r="29" spans="1:7" ht="13.5" customHeight="1">
      <c r="A29" s="1140"/>
      <c r="B29" s="219"/>
      <c r="C29" s="219"/>
      <c r="D29" s="219"/>
      <c r="E29" s="219"/>
      <c r="F29" s="219"/>
      <c r="G29" s="219"/>
    </row>
    <row r="30" spans="1:7" ht="13.5" customHeight="1">
      <c r="A30" s="1140"/>
      <c r="B30" s="219"/>
      <c r="C30" s="219"/>
      <c r="D30" s="219"/>
      <c r="E30" s="219"/>
      <c r="F30" s="219"/>
      <c r="G30" s="219"/>
    </row>
    <row r="31" spans="1:7" ht="13.5" customHeight="1">
      <c r="A31" s="1140"/>
      <c r="B31" s="219"/>
      <c r="C31" s="219"/>
      <c r="D31" s="219"/>
      <c r="E31" s="219"/>
      <c r="F31" s="219"/>
      <c r="G31" s="219"/>
    </row>
    <row r="32" spans="1:7" ht="13.5" customHeight="1">
      <c r="A32" s="1152"/>
      <c r="B32" s="623"/>
      <c r="C32" s="623"/>
      <c r="D32" s="623"/>
      <c r="E32" s="623"/>
      <c r="F32" s="623"/>
      <c r="G32" s="623"/>
    </row>
    <row r="33" spans="1:7" ht="13.5" customHeight="1">
      <c r="A33" s="1139" t="s">
        <v>862</v>
      </c>
      <c r="B33" s="1136"/>
      <c r="C33" s="1136"/>
      <c r="D33" s="1136"/>
      <c r="E33" s="1136"/>
      <c r="F33" s="1136"/>
      <c r="G33" s="1136"/>
    </row>
    <row r="34" spans="1:7" ht="13.5" customHeight="1">
      <c r="A34" s="1140"/>
      <c r="B34" s="1137"/>
      <c r="C34" s="1137"/>
      <c r="D34" s="1137"/>
      <c r="E34" s="1137"/>
      <c r="F34" s="1137"/>
      <c r="G34" s="1137"/>
    </row>
    <row r="35" spans="1:7" ht="13.5" customHeight="1">
      <c r="A35" s="1140"/>
      <c r="B35" s="1137"/>
      <c r="C35" s="1137"/>
      <c r="D35" s="1137"/>
      <c r="E35" s="1137"/>
      <c r="F35" s="1137"/>
      <c r="G35" s="1137"/>
    </row>
    <row r="36" spans="1:7" ht="13.5" customHeight="1">
      <c r="A36" s="1140"/>
      <c r="B36" s="1137"/>
      <c r="C36" s="1137"/>
      <c r="D36" s="1137"/>
      <c r="E36" s="1137"/>
      <c r="F36" s="1137"/>
      <c r="G36" s="1137"/>
    </row>
    <row r="37" spans="1:7" ht="13.5" customHeight="1">
      <c r="A37" s="1152"/>
      <c r="B37" s="1138"/>
      <c r="C37" s="1138"/>
      <c r="D37" s="1138"/>
      <c r="E37" s="1138"/>
      <c r="F37" s="1138"/>
      <c r="G37" s="1138"/>
    </row>
    <row r="38" spans="1:7" ht="13.5" customHeight="1">
      <c r="A38" s="1139" t="s">
        <v>109</v>
      </c>
      <c r="B38" s="1136"/>
      <c r="C38" s="1136"/>
      <c r="D38" s="1136"/>
      <c r="E38" s="1136"/>
      <c r="F38" s="1136"/>
      <c r="G38" s="1136"/>
    </row>
    <row r="39" spans="1:7" ht="13.5" customHeight="1">
      <c r="A39" s="1140"/>
      <c r="B39" s="1137"/>
      <c r="C39" s="1137"/>
      <c r="D39" s="1137"/>
      <c r="E39" s="1137"/>
      <c r="F39" s="1137"/>
      <c r="G39" s="1137"/>
    </row>
    <row r="40" spans="1:7" ht="13.5" customHeight="1">
      <c r="A40" s="1140"/>
      <c r="B40" s="1137"/>
      <c r="C40" s="1137"/>
      <c r="D40" s="1137"/>
      <c r="E40" s="1137"/>
      <c r="F40" s="1137"/>
      <c r="G40" s="1137"/>
    </row>
    <row r="41" spans="1:7" ht="13.5" customHeight="1">
      <c r="A41" s="1140"/>
      <c r="B41" s="1137"/>
      <c r="C41" s="1137"/>
      <c r="D41" s="1137"/>
      <c r="E41" s="1137"/>
      <c r="F41" s="1137"/>
      <c r="G41" s="1137"/>
    </row>
    <row r="42" spans="1:7" ht="13.5" customHeight="1">
      <c r="A42" s="1140"/>
      <c r="B42" s="1138"/>
      <c r="C42" s="1138"/>
      <c r="D42" s="1138"/>
      <c r="E42" s="1138"/>
      <c r="F42" s="1138"/>
      <c r="G42" s="1138"/>
    </row>
    <row r="43" spans="1:7" ht="13.5" customHeight="1">
      <c r="A43" s="1139" t="s">
        <v>110</v>
      </c>
      <c r="B43" s="1136"/>
      <c r="C43" s="1136"/>
      <c r="D43" s="1136"/>
      <c r="E43" s="1136"/>
      <c r="F43" s="1136"/>
      <c r="G43" s="1136"/>
    </row>
    <row r="44" spans="1:7" ht="13.5" customHeight="1">
      <c r="A44" s="1140"/>
      <c r="B44" s="1137"/>
      <c r="C44" s="1137"/>
      <c r="D44" s="1137"/>
      <c r="E44" s="1137"/>
      <c r="F44" s="1137"/>
      <c r="G44" s="1137"/>
    </row>
    <row r="45" spans="1:7" ht="13.5" customHeight="1">
      <c r="A45" s="1140"/>
      <c r="B45" s="1137"/>
      <c r="C45" s="1137"/>
      <c r="D45" s="1137"/>
      <c r="E45" s="1137"/>
      <c r="F45" s="1137"/>
      <c r="G45" s="1137"/>
    </row>
    <row r="46" spans="1:7" ht="13.5" customHeight="1">
      <c r="A46" s="1140"/>
      <c r="B46" s="1137"/>
      <c r="C46" s="1137"/>
      <c r="D46" s="1137"/>
      <c r="E46" s="1137"/>
      <c r="F46" s="1137"/>
      <c r="G46" s="1137"/>
    </row>
    <row r="47" spans="1:7" ht="13.5" customHeight="1">
      <c r="A47" s="1152"/>
      <c r="B47" s="1138"/>
      <c r="C47" s="1138"/>
      <c r="D47" s="1138"/>
      <c r="E47" s="1138"/>
      <c r="F47" s="1138"/>
      <c r="G47" s="1138"/>
    </row>
    <row r="48" spans="1:7" ht="13.5" customHeight="1">
      <c r="A48" s="1139" t="s">
        <v>111</v>
      </c>
      <c r="B48" s="1156"/>
      <c r="C48" s="1156"/>
      <c r="D48" s="1156"/>
      <c r="E48" s="1156"/>
      <c r="F48" s="1156"/>
      <c r="G48" s="1156"/>
    </row>
    <row r="49" spans="1:8" ht="13.5" customHeight="1">
      <c r="A49" s="1140"/>
      <c r="B49" s="1157"/>
      <c r="C49" s="1157"/>
      <c r="D49" s="1157"/>
      <c r="E49" s="1157"/>
      <c r="F49" s="1157"/>
      <c r="G49" s="1157"/>
    </row>
    <row r="50" spans="1:8" ht="13.5" customHeight="1">
      <c r="A50" s="1140"/>
      <c r="B50" s="1157"/>
      <c r="C50" s="1157"/>
      <c r="D50" s="1157"/>
      <c r="E50" s="1157"/>
      <c r="F50" s="1157"/>
      <c r="G50" s="1157"/>
    </row>
    <row r="51" spans="1:8" ht="13.5" customHeight="1">
      <c r="A51" s="1140"/>
      <c r="B51" s="1157"/>
      <c r="C51" s="1157"/>
      <c r="D51" s="1157"/>
      <c r="E51" s="1157"/>
      <c r="F51" s="1157"/>
      <c r="G51" s="1157"/>
    </row>
    <row r="52" spans="1:8" ht="13.5" customHeight="1">
      <c r="A52" s="1152"/>
      <c r="B52" s="1158"/>
      <c r="C52" s="1158"/>
      <c r="D52" s="1158"/>
      <c r="E52" s="1158"/>
      <c r="F52" s="1158"/>
      <c r="G52" s="1158"/>
    </row>
    <row r="53" spans="1:8" ht="13.5" customHeight="1">
      <c r="A53" s="1139" t="s">
        <v>1028</v>
      </c>
      <c r="B53" s="219"/>
      <c r="C53" s="219"/>
      <c r="D53" s="219"/>
      <c r="E53" s="219"/>
      <c r="F53" s="219"/>
      <c r="G53" s="219"/>
    </row>
    <row r="54" spans="1:8" ht="13.5" customHeight="1">
      <c r="A54" s="1147"/>
      <c r="B54" s="219"/>
      <c r="C54" s="219"/>
      <c r="D54" s="219"/>
      <c r="E54" s="219"/>
      <c r="F54" s="219"/>
      <c r="G54" s="219"/>
    </row>
    <row r="55" spans="1:8" ht="13.5" customHeight="1">
      <c r="A55" s="1147"/>
      <c r="B55" s="219"/>
      <c r="C55" s="219"/>
      <c r="D55" s="219"/>
      <c r="E55" s="219"/>
      <c r="F55" s="219"/>
      <c r="G55" s="219"/>
    </row>
    <row r="56" spans="1:8" ht="13.5" customHeight="1">
      <c r="A56" s="1147"/>
      <c r="B56" s="219"/>
      <c r="C56" s="219"/>
      <c r="D56" s="219"/>
      <c r="E56" s="219"/>
      <c r="F56" s="219"/>
      <c r="G56" s="219"/>
    </row>
    <row r="57" spans="1:8" ht="13.5" customHeight="1">
      <c r="A57" s="1147"/>
      <c r="B57" s="219"/>
      <c r="C57" s="219"/>
      <c r="D57" s="219"/>
      <c r="E57" s="219"/>
      <c r="F57" s="219"/>
      <c r="G57" s="219"/>
    </row>
    <row r="58" spans="1:8" ht="13.5" customHeight="1">
      <c r="A58" s="1148"/>
      <c r="B58" s="219"/>
      <c r="C58" s="219"/>
      <c r="D58" s="219"/>
      <c r="E58" s="219"/>
      <c r="F58" s="219"/>
      <c r="G58" s="219"/>
    </row>
    <row r="59" spans="1:8" ht="13.5" customHeight="1">
      <c r="A59" s="1153" t="s">
        <v>112</v>
      </c>
      <c r="B59" s="220"/>
      <c r="C59" s="221"/>
      <c r="D59" s="221"/>
      <c r="E59" s="221"/>
      <c r="F59" s="221"/>
      <c r="G59" s="222"/>
    </row>
    <row r="60" spans="1:8" ht="13.5" customHeight="1">
      <c r="A60" s="1154"/>
      <c r="B60" s="223"/>
      <c r="C60" s="48"/>
      <c r="D60" s="48"/>
      <c r="E60" s="48"/>
      <c r="F60" s="48"/>
      <c r="G60" s="224"/>
    </row>
    <row r="61" spans="1:8" ht="13.5" customHeight="1">
      <c r="A61" s="1154"/>
      <c r="B61" s="223"/>
      <c r="C61" s="48"/>
      <c r="D61" s="48"/>
      <c r="E61" s="48"/>
      <c r="F61" s="48"/>
      <c r="G61" s="224"/>
    </row>
    <row r="62" spans="1:8" ht="13.5" customHeight="1" thickBot="1">
      <c r="A62" s="1155"/>
      <c r="B62" s="225"/>
      <c r="C62" s="226"/>
      <c r="D62" s="226"/>
      <c r="E62" s="226"/>
      <c r="F62" s="226"/>
      <c r="G62" s="227"/>
    </row>
    <row r="63" spans="1:8" ht="13.5" customHeight="1" thickTop="1">
      <c r="H63" s="383"/>
    </row>
    <row r="64" spans="1:8">
      <c r="H64" s="384"/>
    </row>
  </sheetData>
  <sheetProtection algorithmName="SHA-512" hashValue="Qn+vV/lUiF6XaVpnZN73QqYqseNtjgR/F8WTi97rNqGmgiItYSK27wLcJcZW3FVHtL9wcrsFz8AqPOxzRknUQA==" saltValue="rTTjCEaD+MelTfRYODU5KA==" spinCount="100000" sheet="1"/>
  <protectedRanges>
    <protectedRange sqref="B8:G62" name="範囲1"/>
  </protectedRanges>
  <mergeCells count="43">
    <mergeCell ref="G48:G52"/>
    <mergeCell ref="B48:B52"/>
    <mergeCell ref="C48:C52"/>
    <mergeCell ref="D48:D52"/>
    <mergeCell ref="E48:E52"/>
    <mergeCell ref="F48:F52"/>
    <mergeCell ref="A13:A17"/>
    <mergeCell ref="A53:A58"/>
    <mergeCell ref="A59:A62"/>
    <mergeCell ref="A28:A32"/>
    <mergeCell ref="A38:A42"/>
    <mergeCell ref="A43:A47"/>
    <mergeCell ref="A48:A52"/>
    <mergeCell ref="A18:A22"/>
    <mergeCell ref="A23:A27"/>
    <mergeCell ref="A33:A37"/>
    <mergeCell ref="A8:A12"/>
    <mergeCell ref="G5:G7"/>
    <mergeCell ref="A1:G2"/>
    <mergeCell ref="A4:A7"/>
    <mergeCell ref="B4:B7"/>
    <mergeCell ref="C4:C7"/>
    <mergeCell ref="D4:D7"/>
    <mergeCell ref="E4:E7"/>
    <mergeCell ref="F4:F7"/>
    <mergeCell ref="G33:G37"/>
    <mergeCell ref="B38:B42"/>
    <mergeCell ref="C38:C42"/>
    <mergeCell ref="D38:D42"/>
    <mergeCell ref="E38:E42"/>
    <mergeCell ref="F38:F42"/>
    <mergeCell ref="G38:G42"/>
    <mergeCell ref="B33:B37"/>
    <mergeCell ref="C33:C37"/>
    <mergeCell ref="D33:D37"/>
    <mergeCell ref="E33:E37"/>
    <mergeCell ref="F33:F37"/>
    <mergeCell ref="G43:G47"/>
    <mergeCell ref="B43:B47"/>
    <mergeCell ref="C43:C47"/>
    <mergeCell ref="D43:D47"/>
    <mergeCell ref="E43:E47"/>
    <mergeCell ref="F43:F47"/>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B1:AJ56"/>
  <sheetViews>
    <sheetView tabSelected="1" view="pageBreakPreview" zoomScaleNormal="100" zoomScaleSheetLayoutView="100" workbookViewId="0">
      <selection activeCell="B1" sqref="B1:U1"/>
    </sheetView>
  </sheetViews>
  <sheetFormatPr defaultColWidth="9" defaultRowHeight="13.2"/>
  <cols>
    <col min="1" max="1" width="1" style="439" customWidth="1"/>
    <col min="2" max="13" width="4.33203125" style="439" customWidth="1"/>
    <col min="14" max="14" width="5.44140625" style="439" customWidth="1"/>
    <col min="15" max="21" width="4.33203125" style="439" customWidth="1"/>
    <col min="22" max="22" width="0.77734375" style="439" customWidth="1"/>
    <col min="23" max="24" width="4.33203125" style="439" customWidth="1"/>
    <col min="25" max="25" width="5.109375" style="439" customWidth="1"/>
    <col min="26" max="26" width="5.6640625" style="439" customWidth="1"/>
    <col min="27" max="43" width="10.77734375" style="439" customWidth="1"/>
    <col min="44" max="16384" width="9" style="439"/>
  </cols>
  <sheetData>
    <row r="1" spans="2:36" ht="25.8">
      <c r="B1" s="748" t="s">
        <v>1582</v>
      </c>
      <c r="C1" s="748"/>
      <c r="D1" s="748"/>
      <c r="E1" s="748"/>
      <c r="F1" s="748"/>
      <c r="G1" s="748"/>
      <c r="H1" s="748"/>
      <c r="I1" s="748"/>
      <c r="J1" s="748"/>
      <c r="K1" s="748"/>
      <c r="L1" s="748"/>
      <c r="M1" s="748"/>
      <c r="N1" s="748"/>
      <c r="O1" s="748"/>
      <c r="P1" s="748"/>
      <c r="Q1" s="748"/>
      <c r="R1" s="748"/>
      <c r="S1" s="748"/>
      <c r="T1" s="748"/>
      <c r="U1" s="748"/>
      <c r="V1" s="438"/>
      <c r="W1" s="438"/>
      <c r="Z1" s="438"/>
      <c r="AA1" s="438"/>
      <c r="AB1" s="438"/>
      <c r="AC1" s="438"/>
      <c r="AE1" s="438"/>
      <c r="AF1" s="438"/>
      <c r="AG1" s="438"/>
      <c r="AH1" s="438"/>
      <c r="AI1" s="438"/>
      <c r="AJ1" s="438"/>
    </row>
    <row r="2" spans="2:36" ht="9" customHeight="1"/>
    <row r="3" spans="2:36" ht="15" customHeight="1">
      <c r="B3" s="439" t="s">
        <v>861</v>
      </c>
      <c r="X3" s="440"/>
      <c r="Y3" s="440"/>
      <c r="AD3" s="463"/>
    </row>
    <row r="4" spans="2:36" ht="15" customHeight="1">
      <c r="C4" s="439" t="s">
        <v>1071</v>
      </c>
      <c r="X4" s="441"/>
      <c r="AD4" s="463"/>
    </row>
    <row r="5" spans="2:36" ht="15" customHeight="1">
      <c r="B5" s="467" t="s">
        <v>1072</v>
      </c>
      <c r="C5" s="756" t="str">
        <f>VLOOKUP($Y$7,利用方法!$BM$2:$BT$4,3)</f>
        <v>群馬事業所</v>
      </c>
      <c r="D5" s="756"/>
      <c r="E5" s="756"/>
      <c r="F5" s="439" t="s">
        <v>1115</v>
      </c>
      <c r="X5" s="441"/>
      <c r="Y5" s="398"/>
      <c r="Z5" s="398"/>
      <c r="AA5" s="398"/>
      <c r="AB5" s="398"/>
      <c r="AC5" s="398"/>
      <c r="AD5" s="463"/>
      <c r="AE5" s="398"/>
      <c r="AF5" s="398"/>
    </row>
    <row r="6" spans="2:36" ht="15" customHeight="1" thickBot="1">
      <c r="N6" s="439" t="s">
        <v>1180</v>
      </c>
      <c r="O6" s="511"/>
      <c r="P6" s="439" t="s">
        <v>269</v>
      </c>
      <c r="Q6" s="511"/>
      <c r="R6" s="439" t="s">
        <v>172</v>
      </c>
      <c r="S6" s="511"/>
      <c r="T6" s="439" t="s">
        <v>271</v>
      </c>
      <c r="X6" s="441" t="s">
        <v>1118</v>
      </c>
      <c r="Y6" s="398"/>
      <c r="Z6" s="398"/>
      <c r="AA6" s="398"/>
      <c r="AB6" s="398"/>
      <c r="AC6" s="398"/>
      <c r="AD6" s="398"/>
      <c r="AE6" s="398"/>
      <c r="AF6" s="398"/>
      <c r="AH6" s="442"/>
    </row>
    <row r="7" spans="2:36" ht="13.8" customHeight="1">
      <c r="X7" s="398"/>
      <c r="Y7" s="757">
        <v>1</v>
      </c>
      <c r="Z7" s="407">
        <v>1</v>
      </c>
      <c r="AA7" s="398" t="s">
        <v>1061</v>
      </c>
      <c r="AB7" s="398"/>
      <c r="AC7" s="398"/>
      <c r="AD7" s="398"/>
      <c r="AE7" s="398"/>
      <c r="AF7" s="398"/>
    </row>
    <row r="8" spans="2:36" ht="15" customHeight="1" thickBot="1">
      <c r="H8" s="443" t="s">
        <v>1073</v>
      </c>
      <c r="J8" s="439" t="s">
        <v>1074</v>
      </c>
      <c r="L8" s="759"/>
      <c r="M8" s="759"/>
      <c r="N8" s="759"/>
      <c r="O8" s="759"/>
      <c r="P8" s="759"/>
      <c r="Q8" s="759"/>
      <c r="R8" s="759"/>
      <c r="S8" s="759"/>
      <c r="T8" s="759"/>
      <c r="V8" s="444"/>
      <c r="W8" s="444"/>
      <c r="X8" s="398"/>
      <c r="Y8" s="758"/>
      <c r="Z8" s="407">
        <v>2</v>
      </c>
      <c r="AA8" s="398" t="s">
        <v>1219</v>
      </c>
      <c r="AB8" s="398"/>
      <c r="AC8" s="398"/>
      <c r="AD8" s="398"/>
      <c r="AE8" s="398"/>
      <c r="AF8" s="398"/>
      <c r="AG8" s="442"/>
      <c r="AH8" s="444"/>
      <c r="AI8" s="444"/>
    </row>
    <row r="9" spans="2:36" ht="15" customHeight="1">
      <c r="H9" s="443"/>
      <c r="J9" s="439" t="s">
        <v>1075</v>
      </c>
      <c r="L9" s="759"/>
      <c r="M9" s="759"/>
      <c r="N9" s="759"/>
      <c r="O9" s="759"/>
      <c r="P9" s="759"/>
      <c r="Q9" s="759"/>
      <c r="R9" s="759"/>
      <c r="S9" s="759"/>
      <c r="T9" s="759"/>
      <c r="V9" s="444"/>
      <c r="W9" s="444"/>
      <c r="X9" s="398"/>
      <c r="Y9" s="398"/>
      <c r="Z9" s="407"/>
      <c r="AA9" s="398"/>
      <c r="AB9" s="398"/>
      <c r="AC9" s="398"/>
      <c r="AD9" s="398"/>
      <c r="AE9" s="398"/>
      <c r="AF9" s="398"/>
      <c r="AG9" s="442"/>
      <c r="AH9" s="444"/>
      <c r="AI9" s="444"/>
    </row>
    <row r="10" spans="2:36" ht="15" customHeight="1">
      <c r="H10" s="443"/>
      <c r="J10" s="439" t="s">
        <v>1076</v>
      </c>
      <c r="L10" s="759"/>
      <c r="M10" s="759"/>
      <c r="N10" s="759"/>
      <c r="O10" s="759"/>
      <c r="P10" s="759"/>
      <c r="Q10" s="759"/>
      <c r="R10" s="759"/>
      <c r="S10" s="759"/>
      <c r="T10" s="759"/>
      <c r="V10" s="442"/>
      <c r="W10" s="442"/>
      <c r="X10" s="442" t="s">
        <v>1534</v>
      </c>
      <c r="Y10" s="442"/>
      <c r="Z10" s="442"/>
      <c r="AA10" s="442"/>
      <c r="AB10" s="442"/>
      <c r="AC10" s="442"/>
      <c r="AD10" s="442"/>
      <c r="AE10" s="442"/>
      <c r="AF10" s="442"/>
      <c r="AG10" s="442"/>
      <c r="AH10" s="442"/>
      <c r="AI10" s="442"/>
    </row>
    <row r="11" spans="2:36" ht="12.6" customHeight="1">
      <c r="H11" s="443"/>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row>
    <row r="12" spans="2:36" ht="15" customHeight="1">
      <c r="V12" s="442"/>
      <c r="W12" s="442"/>
      <c r="X12" s="442"/>
      <c r="Y12" s="442"/>
      <c r="Z12" s="442"/>
      <c r="AA12" s="442"/>
      <c r="AB12" s="442"/>
      <c r="AC12" s="442"/>
      <c r="AD12" s="442"/>
      <c r="AE12" s="442"/>
      <c r="AF12" s="442"/>
      <c r="AG12" s="442"/>
      <c r="AH12" s="442"/>
      <c r="AI12" s="442"/>
    </row>
    <row r="13" spans="2:36" ht="15" customHeight="1">
      <c r="B13" s="445">
        <v>1</v>
      </c>
      <c r="C13" s="749" t="s">
        <v>1079</v>
      </c>
      <c r="D13" s="749"/>
      <c r="E13" s="749"/>
      <c r="F13" s="760"/>
      <c r="G13" s="760"/>
      <c r="H13" s="760"/>
      <c r="I13" s="760"/>
      <c r="J13" s="760"/>
      <c r="K13" s="760"/>
      <c r="L13" s="760"/>
      <c r="M13" s="760"/>
      <c r="N13" s="760"/>
      <c r="O13" s="760"/>
      <c r="P13" s="760"/>
      <c r="Q13" s="760"/>
      <c r="R13" s="439" t="s">
        <v>1080</v>
      </c>
      <c r="S13" s="442"/>
      <c r="T13" s="442"/>
      <c r="U13" s="442"/>
      <c r="V13" s="442"/>
      <c r="W13" s="442"/>
      <c r="Y13" s="442"/>
      <c r="Z13" s="442"/>
      <c r="AA13" s="442"/>
      <c r="AB13" s="442"/>
      <c r="AC13" s="442"/>
      <c r="AD13" s="442"/>
      <c r="AE13" s="442"/>
      <c r="AF13" s="442"/>
      <c r="AG13" s="442"/>
      <c r="AH13" s="442"/>
      <c r="AI13" s="442"/>
    </row>
    <row r="14" spans="2:36" ht="15" customHeight="1">
      <c r="B14" s="445">
        <v>2</v>
      </c>
      <c r="C14" s="749" t="s">
        <v>1081</v>
      </c>
      <c r="D14" s="749"/>
      <c r="E14" s="749"/>
      <c r="F14" s="761"/>
      <c r="G14" s="761"/>
      <c r="H14" s="761"/>
      <c r="I14" s="446"/>
      <c r="J14" s="755"/>
      <c r="K14" s="755"/>
      <c r="L14" s="755"/>
      <c r="M14" s="755"/>
      <c r="N14" s="534"/>
      <c r="V14" s="442"/>
      <c r="W14" s="442"/>
      <c r="X14" s="439" t="s">
        <v>1119</v>
      </c>
      <c r="Y14" s="442"/>
      <c r="Z14" s="442"/>
      <c r="AA14" s="442"/>
      <c r="AB14" s="442"/>
      <c r="AC14" s="442"/>
      <c r="AD14" s="442"/>
      <c r="AE14" s="442"/>
      <c r="AF14" s="442"/>
      <c r="AG14" s="442"/>
      <c r="AH14" s="442"/>
      <c r="AI14" s="442"/>
    </row>
    <row r="15" spans="2:36" ht="15" customHeight="1">
      <c r="B15" s="445">
        <v>3</v>
      </c>
      <c r="C15" s="749" t="s">
        <v>1082</v>
      </c>
      <c r="D15" s="749"/>
      <c r="E15" s="749"/>
      <c r="F15" s="760"/>
      <c r="G15" s="760"/>
      <c r="H15" s="760"/>
      <c r="I15" s="760"/>
      <c r="J15" s="760"/>
      <c r="K15" s="760"/>
      <c r="L15" s="760"/>
      <c r="M15" s="760"/>
      <c r="N15" s="760"/>
      <c r="O15" s="760"/>
      <c r="P15" s="760"/>
      <c r="Q15" s="760"/>
      <c r="R15" s="442"/>
      <c r="S15" s="442"/>
      <c r="T15" s="442"/>
      <c r="U15" s="442"/>
      <c r="V15" s="442"/>
      <c r="W15" s="442"/>
      <c r="X15" s="442"/>
      <c r="Y15" s="442"/>
      <c r="Z15" s="442"/>
      <c r="AA15" s="442"/>
      <c r="AB15" s="442"/>
      <c r="AC15" s="442"/>
      <c r="AD15" s="442"/>
      <c r="AE15" s="442"/>
      <c r="AF15" s="442"/>
      <c r="AG15" s="442"/>
      <c r="AH15" s="442"/>
      <c r="AI15" s="442"/>
    </row>
    <row r="16" spans="2:36" ht="15" customHeight="1">
      <c r="B16" s="445"/>
      <c r="C16" s="506"/>
      <c r="D16" s="506"/>
      <c r="E16" s="506"/>
      <c r="F16" s="535"/>
      <c r="G16" s="535"/>
      <c r="H16" s="535"/>
      <c r="I16" s="535"/>
      <c r="J16" s="535"/>
      <c r="K16" s="535"/>
      <c r="L16" s="535"/>
      <c r="M16" s="535"/>
      <c r="N16" s="535"/>
      <c r="O16" s="535"/>
      <c r="P16" s="535"/>
      <c r="Q16" s="535"/>
      <c r="R16" s="442"/>
      <c r="S16" s="442"/>
      <c r="T16" s="442"/>
      <c r="U16" s="442"/>
      <c r="V16" s="442"/>
      <c r="W16" s="442"/>
      <c r="X16" s="442"/>
      <c r="Y16" s="442"/>
      <c r="Z16" s="442"/>
      <c r="AA16" s="442"/>
      <c r="AB16" s="442"/>
      <c r="AC16" s="442"/>
      <c r="AD16" s="442"/>
      <c r="AE16" s="442"/>
      <c r="AF16" s="442"/>
      <c r="AG16" s="442"/>
      <c r="AH16" s="442"/>
      <c r="AI16" s="442"/>
    </row>
    <row r="17" spans="2:35" ht="15" customHeight="1">
      <c r="B17" s="445">
        <v>4</v>
      </c>
      <c r="C17" s="749" t="s">
        <v>1410</v>
      </c>
      <c r="D17" s="749"/>
      <c r="E17" s="749"/>
      <c r="F17" s="445" t="s">
        <v>17</v>
      </c>
      <c r="G17" s="536" t="s">
        <v>1411</v>
      </c>
      <c r="H17" s="535"/>
      <c r="I17" s="535"/>
      <c r="J17" s="535"/>
      <c r="K17" s="535"/>
      <c r="L17" s="535"/>
      <c r="M17" s="535"/>
      <c r="N17" s="535"/>
      <c r="O17" s="535"/>
      <c r="P17" s="535"/>
      <c r="Q17" s="535"/>
      <c r="R17" s="442"/>
      <c r="S17" s="442"/>
      <c r="T17" s="442"/>
      <c r="U17" s="442"/>
      <c r="V17" s="442"/>
      <c r="W17" s="442"/>
      <c r="X17" s="439" t="s">
        <v>1298</v>
      </c>
      <c r="Y17" s="442"/>
      <c r="Z17" s="442"/>
      <c r="AA17" s="442"/>
      <c r="AB17" s="442"/>
      <c r="AC17" s="442"/>
      <c r="AD17" s="442"/>
      <c r="AE17" s="442"/>
      <c r="AF17" s="442"/>
      <c r="AG17" s="442"/>
      <c r="AH17" s="442"/>
      <c r="AI17" s="442"/>
    </row>
    <row r="18" spans="2:35" ht="15" customHeight="1">
      <c r="B18" s="445"/>
      <c r="D18" s="506"/>
      <c r="E18" s="506"/>
      <c r="F18" s="445" t="s">
        <v>17</v>
      </c>
      <c r="G18" s="537" t="s">
        <v>1412</v>
      </c>
      <c r="H18" s="535"/>
      <c r="I18" s="535"/>
      <c r="J18" s="535"/>
      <c r="K18" s="445" t="s">
        <v>17</v>
      </c>
      <c r="L18" s="439" t="s">
        <v>1296</v>
      </c>
      <c r="M18" s="535"/>
      <c r="N18" s="535"/>
      <c r="O18" s="535"/>
      <c r="P18" s="535"/>
      <c r="Q18" s="535"/>
      <c r="R18" s="442"/>
      <c r="S18" s="442"/>
      <c r="T18" s="442"/>
      <c r="U18" s="442"/>
      <c r="V18" s="442"/>
      <c r="W18" s="442"/>
      <c r="X18" s="442"/>
      <c r="Y18" s="442" t="s">
        <v>1414</v>
      </c>
      <c r="Z18" s="442"/>
      <c r="AA18" s="442"/>
      <c r="AB18" s="442"/>
      <c r="AC18" s="442"/>
      <c r="AD18" s="442"/>
      <c r="AE18" s="442"/>
      <c r="AF18" s="442"/>
      <c r="AG18" s="442"/>
      <c r="AH18" s="442"/>
      <c r="AI18" s="442"/>
    </row>
    <row r="19" spans="2:35" ht="15" customHeight="1">
      <c r="B19" s="445"/>
      <c r="D19" s="506"/>
      <c r="E19" s="506"/>
      <c r="F19" s="445"/>
      <c r="G19" s="537"/>
      <c r="H19" s="535"/>
      <c r="I19" s="535"/>
      <c r="J19" s="535"/>
      <c r="K19" s="445" t="s">
        <v>17</v>
      </c>
      <c r="L19" s="439" t="s">
        <v>1295</v>
      </c>
      <c r="M19" s="535"/>
      <c r="N19" s="535"/>
      <c r="O19" s="535"/>
      <c r="P19" s="535"/>
      <c r="Q19" s="535"/>
      <c r="R19" s="442"/>
      <c r="S19" s="442"/>
      <c r="T19" s="442"/>
      <c r="U19" s="442"/>
      <c r="V19" s="442"/>
      <c r="W19" s="442"/>
      <c r="X19" s="442"/>
      <c r="Y19" s="442"/>
      <c r="Z19" s="442"/>
      <c r="AA19" s="442"/>
      <c r="AB19" s="442"/>
      <c r="AC19" s="442"/>
      <c r="AD19" s="442"/>
      <c r="AE19" s="442"/>
      <c r="AF19" s="442"/>
      <c r="AG19" s="442"/>
      <c r="AH19" s="442"/>
      <c r="AI19" s="442"/>
    </row>
    <row r="20" spans="2:35" ht="7.5" customHeight="1">
      <c r="B20" s="445"/>
      <c r="D20" s="506"/>
      <c r="E20" s="506"/>
      <c r="F20" s="445"/>
      <c r="G20" s="537"/>
      <c r="H20" s="535"/>
      <c r="I20" s="535"/>
      <c r="J20" s="535"/>
      <c r="K20" s="535"/>
      <c r="L20" s="535"/>
      <c r="M20" s="535"/>
      <c r="N20" s="535"/>
      <c r="O20" s="535"/>
      <c r="P20" s="535"/>
      <c r="Q20" s="535"/>
      <c r="R20" s="442"/>
      <c r="S20" s="442"/>
      <c r="T20" s="442"/>
      <c r="U20" s="442"/>
      <c r="V20" s="442"/>
      <c r="W20" s="442"/>
      <c r="X20" s="442"/>
      <c r="Y20" s="442"/>
      <c r="Z20" s="442"/>
      <c r="AA20" s="442"/>
      <c r="AB20" s="442"/>
      <c r="AC20" s="442"/>
      <c r="AD20" s="442"/>
      <c r="AE20" s="442"/>
      <c r="AF20" s="442"/>
      <c r="AG20" s="442"/>
      <c r="AH20" s="442"/>
      <c r="AI20" s="442"/>
    </row>
    <row r="21" spans="2:35" ht="15" customHeight="1">
      <c r="B21" s="445">
        <v>5</v>
      </c>
      <c r="C21" s="749" t="s">
        <v>1413</v>
      </c>
      <c r="D21" s="749"/>
      <c r="E21" s="749"/>
      <c r="F21" s="445" t="s">
        <v>17</v>
      </c>
      <c r="G21" s="439" t="s">
        <v>1299</v>
      </c>
      <c r="H21" s="507"/>
      <c r="I21" s="507"/>
      <c r="J21" s="507"/>
      <c r="K21" s="507"/>
      <c r="L21" s="507"/>
      <c r="M21" s="507"/>
      <c r="N21" s="445"/>
      <c r="P21" s="507"/>
      <c r="Q21" s="507"/>
      <c r="R21" s="442"/>
      <c r="S21" s="442"/>
      <c r="T21" s="442"/>
      <c r="U21" s="442"/>
      <c r="V21" s="442"/>
      <c r="W21" s="442"/>
      <c r="X21" s="439" t="s">
        <v>1297</v>
      </c>
      <c r="Y21" s="442"/>
      <c r="Z21" s="442"/>
      <c r="AA21" s="442"/>
      <c r="AB21" s="442"/>
      <c r="AC21" s="442"/>
      <c r="AD21" s="442"/>
      <c r="AE21" s="442"/>
      <c r="AF21" s="442"/>
      <c r="AG21" s="442"/>
      <c r="AH21" s="442"/>
      <c r="AI21" s="442"/>
    </row>
    <row r="22" spans="2:35" ht="15" customHeight="1">
      <c r="B22" s="445"/>
      <c r="C22" s="506"/>
      <c r="D22" s="506"/>
      <c r="E22" s="506"/>
      <c r="F22" s="445" t="s">
        <v>17</v>
      </c>
      <c r="G22" s="439" t="s">
        <v>1323</v>
      </c>
      <c r="H22" s="507"/>
      <c r="I22" s="507"/>
      <c r="J22" s="507"/>
      <c r="K22" s="507"/>
      <c r="L22" s="507"/>
      <c r="M22" s="507"/>
      <c r="N22" s="445"/>
      <c r="P22" s="507"/>
      <c r="Q22" s="507"/>
      <c r="R22" s="442"/>
      <c r="S22" s="442"/>
      <c r="T22" s="442"/>
      <c r="U22" s="442"/>
      <c r="V22" s="442"/>
      <c r="W22" s="442"/>
      <c r="X22" s="508" t="s">
        <v>1415</v>
      </c>
      <c r="Y22" s="442"/>
      <c r="Z22" s="442"/>
      <c r="AA22" s="442"/>
      <c r="AB22" s="442"/>
      <c r="AC22" s="442"/>
      <c r="AD22" s="442"/>
      <c r="AE22" s="442"/>
      <c r="AF22" s="442"/>
      <c r="AG22" s="442"/>
      <c r="AH22" s="442"/>
      <c r="AI22" s="442"/>
    </row>
    <row r="23" spans="2:35" ht="15" customHeight="1">
      <c r="B23" s="445"/>
      <c r="C23" s="506"/>
      <c r="D23" s="506"/>
      <c r="E23" s="506"/>
      <c r="F23" s="445" t="s">
        <v>17</v>
      </c>
      <c r="G23" s="439" t="s">
        <v>1322</v>
      </c>
      <c r="H23" s="507"/>
      <c r="I23" s="507"/>
      <c r="J23" s="507"/>
      <c r="K23" s="507"/>
      <c r="L23" s="507"/>
      <c r="M23" s="507"/>
      <c r="N23" s="445"/>
      <c r="P23" s="507"/>
      <c r="Q23" s="507"/>
      <c r="R23" s="442"/>
      <c r="S23" s="442"/>
      <c r="T23" s="442"/>
      <c r="U23" s="442"/>
      <c r="V23" s="442"/>
      <c r="W23" s="442"/>
      <c r="X23" s="508"/>
      <c r="Y23" s="442"/>
      <c r="Z23" s="442"/>
      <c r="AA23" s="442"/>
      <c r="AB23" s="442"/>
      <c r="AC23" s="442"/>
      <c r="AD23" s="442"/>
      <c r="AE23" s="442"/>
      <c r="AF23" s="442"/>
      <c r="AG23" s="442"/>
      <c r="AH23" s="442"/>
      <c r="AI23" s="442"/>
    </row>
    <row r="24" spans="2:35" ht="7.5" customHeight="1">
      <c r="V24" s="442"/>
      <c r="W24" s="442"/>
      <c r="Z24" s="442"/>
      <c r="AA24" s="442"/>
      <c r="AB24" s="442"/>
      <c r="AC24" s="442"/>
      <c r="AD24" s="442"/>
      <c r="AE24" s="442"/>
      <c r="AF24" s="442"/>
      <c r="AG24" s="442"/>
      <c r="AH24" s="442"/>
      <c r="AI24" s="442"/>
    </row>
    <row r="25" spans="2:35" ht="15" customHeight="1">
      <c r="B25" s="445">
        <v>5</v>
      </c>
      <c r="C25" s="754" t="s">
        <v>1416</v>
      </c>
      <c r="D25" s="754"/>
      <c r="E25" s="754"/>
      <c r="F25" s="445" t="s">
        <v>17</v>
      </c>
      <c r="G25" s="439" t="s">
        <v>1077</v>
      </c>
      <c r="H25" s="504"/>
      <c r="I25" s="752"/>
      <c r="J25" s="752"/>
      <c r="K25" s="752"/>
      <c r="L25" s="752"/>
      <c r="M25" s="752"/>
      <c r="N25" s="752"/>
      <c r="O25" s="752"/>
      <c r="P25" s="752"/>
      <c r="Q25" s="752"/>
      <c r="V25" s="442"/>
      <c r="W25" s="442"/>
      <c r="X25" s="439" t="s">
        <v>1535</v>
      </c>
      <c r="Z25" s="442"/>
      <c r="AA25" s="442"/>
      <c r="AB25" s="442"/>
      <c r="AC25" s="442"/>
      <c r="AD25" s="442"/>
      <c r="AE25" s="442"/>
      <c r="AF25" s="442"/>
      <c r="AG25" s="442"/>
      <c r="AH25" s="442"/>
      <c r="AI25" s="442"/>
    </row>
    <row r="26" spans="2:35" ht="15" customHeight="1">
      <c r="C26" s="754"/>
      <c r="D26" s="754"/>
      <c r="E26" s="754"/>
      <c r="F26" s="445" t="s">
        <v>17</v>
      </c>
      <c r="G26" s="439" t="s">
        <v>1078</v>
      </c>
      <c r="H26" s="504"/>
      <c r="I26" s="753"/>
      <c r="J26" s="753"/>
      <c r="K26" s="753"/>
      <c r="L26" s="753"/>
      <c r="M26" s="753"/>
      <c r="N26" s="753"/>
      <c r="O26" s="753"/>
      <c r="P26" s="753"/>
      <c r="Q26" s="753"/>
      <c r="V26" s="442"/>
      <c r="W26" s="442"/>
      <c r="Z26" s="442"/>
      <c r="AA26" s="442"/>
      <c r="AB26" s="442"/>
      <c r="AC26" s="501"/>
      <c r="AD26" s="501"/>
      <c r="AE26" s="442"/>
      <c r="AF26" s="442"/>
      <c r="AG26" s="442"/>
      <c r="AH26" s="442"/>
      <c r="AI26" s="442"/>
    </row>
    <row r="27" spans="2:35" ht="15" customHeight="1">
      <c r="F27" s="445" t="s">
        <v>17</v>
      </c>
      <c r="G27" s="439" t="s">
        <v>1247</v>
      </c>
      <c r="H27" s="505"/>
      <c r="I27" s="751"/>
      <c r="J27" s="751"/>
      <c r="K27" s="751"/>
      <c r="L27" s="751"/>
      <c r="M27" s="751"/>
      <c r="N27" s="751"/>
      <c r="O27" s="751"/>
      <c r="P27" s="751"/>
      <c r="Q27" s="751"/>
    </row>
    <row r="28" spans="2:35" ht="7.5" customHeight="1"/>
    <row r="29" spans="2:35" ht="15" customHeight="1">
      <c r="B29" s="445">
        <v>6</v>
      </c>
      <c r="C29" s="749" t="s">
        <v>1230</v>
      </c>
      <c r="D29" s="749"/>
      <c r="E29" s="749"/>
      <c r="F29" s="445" t="s">
        <v>17</v>
      </c>
      <c r="G29" s="447" t="s">
        <v>1231</v>
      </c>
      <c r="I29" s="445" t="s">
        <v>17</v>
      </c>
      <c r="J29" s="439" t="s">
        <v>1232</v>
      </c>
      <c r="L29" s="445" t="s">
        <v>17</v>
      </c>
      <c r="M29" s="439" t="s">
        <v>1233</v>
      </c>
      <c r="N29" s="445"/>
      <c r="O29" s="750"/>
      <c r="P29" s="750"/>
      <c r="Q29" s="750"/>
      <c r="R29" s="750"/>
      <c r="S29" s="750"/>
      <c r="T29" s="439" t="s">
        <v>16</v>
      </c>
      <c r="X29" s="439" t="s">
        <v>1088</v>
      </c>
    </row>
    <row r="30" spans="2:35" ht="7.5" customHeight="1">
      <c r="F30" s="445"/>
      <c r="K30" s="445"/>
      <c r="P30" s="443"/>
      <c r="R30" s="443"/>
      <c r="S30" s="443"/>
      <c r="T30" s="443"/>
      <c r="U30" s="443"/>
      <c r="V30" s="443"/>
      <c r="W30" s="443"/>
    </row>
    <row r="31" spans="2:35" ht="15" customHeight="1">
      <c r="B31" s="445">
        <v>7</v>
      </c>
      <c r="C31" s="749" t="s">
        <v>1083</v>
      </c>
      <c r="D31" s="749"/>
      <c r="E31" s="749"/>
      <c r="F31" s="445" t="s">
        <v>17</v>
      </c>
      <c r="G31" s="447" t="s">
        <v>1084</v>
      </c>
      <c r="I31" s="445" t="s">
        <v>17</v>
      </c>
      <c r="J31" s="449" t="s">
        <v>1085</v>
      </c>
      <c r="L31" s="445" t="s">
        <v>17</v>
      </c>
      <c r="M31" s="449" t="s">
        <v>1086</v>
      </c>
      <c r="O31" s="445" t="s">
        <v>17</v>
      </c>
      <c r="P31" s="449" t="s">
        <v>1087</v>
      </c>
      <c r="R31" s="443"/>
      <c r="S31" s="443"/>
      <c r="T31" s="443"/>
      <c r="U31" s="443"/>
      <c r="V31" s="443"/>
      <c r="W31" s="443"/>
      <c r="X31" s="439" t="s">
        <v>1091</v>
      </c>
    </row>
    <row r="32" spans="2:35" ht="15" customHeight="1">
      <c r="B32" s="445"/>
      <c r="C32" s="445"/>
      <c r="D32" s="445"/>
      <c r="E32" s="445"/>
      <c r="F32" s="445" t="s">
        <v>17</v>
      </c>
      <c r="G32" s="449" t="s">
        <v>202</v>
      </c>
      <c r="I32" s="450" t="s">
        <v>1089</v>
      </c>
      <c r="J32" s="750"/>
      <c r="K32" s="750"/>
      <c r="L32" s="750"/>
      <c r="M32" s="750"/>
      <c r="N32" s="750"/>
      <c r="O32" s="750"/>
      <c r="P32" s="750"/>
      <c r="Q32" s="750"/>
      <c r="R32" s="750"/>
      <c r="S32" s="750"/>
      <c r="T32" s="443" t="s">
        <v>1090</v>
      </c>
      <c r="U32" s="443"/>
      <c r="V32" s="443"/>
      <c r="W32" s="443"/>
    </row>
    <row r="33" spans="2:33" ht="7.5" customHeight="1">
      <c r="B33" s="445"/>
      <c r="C33" s="445"/>
      <c r="D33" s="445"/>
      <c r="E33" s="445"/>
      <c r="F33" s="445"/>
      <c r="G33" s="449"/>
      <c r="I33" s="450"/>
      <c r="J33" s="509"/>
      <c r="K33" s="509"/>
      <c r="L33" s="509"/>
      <c r="M33" s="509"/>
      <c r="N33" s="509"/>
      <c r="O33" s="509"/>
      <c r="P33" s="509"/>
      <c r="Q33" s="509"/>
      <c r="R33" s="509"/>
      <c r="S33" s="509"/>
      <c r="T33" s="445"/>
      <c r="U33" s="443"/>
      <c r="V33" s="443"/>
      <c r="W33" s="443"/>
    </row>
    <row r="34" spans="2:33" ht="15" customHeight="1">
      <c r="B34" s="445">
        <v>8</v>
      </c>
      <c r="C34" s="747" t="s">
        <v>1321</v>
      </c>
      <c r="D34" s="747"/>
      <c r="E34" s="747"/>
      <c r="F34" s="445" t="s">
        <v>17</v>
      </c>
      <c r="G34" s="449" t="s">
        <v>1320</v>
      </c>
      <c r="I34" s="450"/>
      <c r="J34" s="509"/>
      <c r="K34" s="509"/>
      <c r="L34" s="509"/>
      <c r="M34" s="509"/>
      <c r="N34" s="509"/>
      <c r="O34" s="509"/>
      <c r="P34" s="509"/>
      <c r="Q34" s="509"/>
      <c r="R34" s="509"/>
      <c r="S34" s="509"/>
      <c r="T34" s="445"/>
      <c r="U34" s="443"/>
      <c r="V34" s="443"/>
      <c r="W34" s="443"/>
    </row>
    <row r="35" spans="2:33" ht="15" customHeight="1">
      <c r="B35" s="445"/>
      <c r="C35" s="747"/>
      <c r="D35" s="747"/>
      <c r="E35" s="747"/>
      <c r="F35" s="445" t="s">
        <v>17</v>
      </c>
      <c r="G35" s="449" t="s">
        <v>1417</v>
      </c>
      <c r="J35" s="449"/>
      <c r="K35" s="445" t="s">
        <v>17</v>
      </c>
      <c r="L35" s="449" t="s">
        <v>1324</v>
      </c>
      <c r="N35" s="445"/>
      <c r="O35" s="510"/>
      <c r="P35" s="510"/>
      <c r="Q35" s="510"/>
      <c r="R35" s="510"/>
      <c r="S35" s="510"/>
      <c r="U35" s="443"/>
      <c r="V35" s="443"/>
      <c r="W35" s="443"/>
    </row>
    <row r="36" spans="2:33" ht="15" customHeight="1">
      <c r="B36" s="445"/>
      <c r="C36" s="445"/>
      <c r="D36" s="445"/>
      <c r="E36" s="445"/>
      <c r="F36" s="450"/>
      <c r="G36" s="443"/>
      <c r="K36" s="445" t="s">
        <v>17</v>
      </c>
      <c r="L36" s="439" t="s">
        <v>1233</v>
      </c>
      <c r="M36" s="510"/>
      <c r="N36" s="746"/>
      <c r="O36" s="746"/>
      <c r="P36" s="746"/>
      <c r="Q36" s="746"/>
      <c r="R36" s="746"/>
      <c r="S36" s="746"/>
      <c r="T36" s="439" t="s">
        <v>16</v>
      </c>
      <c r="U36" s="443"/>
      <c r="V36" s="443"/>
      <c r="W36" s="443"/>
    </row>
    <row r="37" spans="2:33" ht="8.4" customHeight="1">
      <c r="B37" s="445"/>
      <c r="C37" s="445"/>
      <c r="D37" s="445"/>
      <c r="E37" s="445"/>
      <c r="F37" s="450"/>
      <c r="G37" s="443"/>
      <c r="I37" s="445"/>
      <c r="K37" s="445"/>
      <c r="L37" s="509"/>
      <c r="M37" s="509"/>
      <c r="N37" s="509"/>
      <c r="O37" s="509"/>
      <c r="P37" s="509"/>
      <c r="R37" s="445"/>
      <c r="S37" s="445"/>
      <c r="T37" s="445"/>
      <c r="U37" s="443"/>
      <c r="V37" s="443"/>
      <c r="W37" s="443"/>
    </row>
    <row r="38" spans="2:33" ht="15" customHeight="1">
      <c r="B38" s="448" t="s">
        <v>1092</v>
      </c>
      <c r="D38" s="448" t="s">
        <v>1586</v>
      </c>
      <c r="G38" s="443"/>
      <c r="I38" s="450"/>
      <c r="J38" s="445"/>
      <c r="K38" s="445"/>
      <c r="L38" s="445"/>
      <c r="M38" s="445"/>
      <c r="N38" s="445"/>
      <c r="O38" s="445"/>
      <c r="P38" s="445"/>
      <c r="Q38" s="445"/>
      <c r="R38" s="445"/>
      <c r="S38" s="445"/>
      <c r="T38" s="445"/>
      <c r="U38" s="443"/>
      <c r="V38" s="443"/>
      <c r="W38" s="443"/>
    </row>
    <row r="39" spans="2:33" ht="15" customHeight="1">
      <c r="C39" s="448"/>
      <c r="D39" s="448" t="s">
        <v>1583</v>
      </c>
      <c r="K39" s="445"/>
      <c r="P39" s="443"/>
      <c r="R39" s="443"/>
      <c r="S39" s="443"/>
      <c r="T39" s="443"/>
      <c r="U39" s="443"/>
      <c r="V39" s="443"/>
      <c r="W39" s="443"/>
    </row>
    <row r="40" spans="2:33" ht="15" customHeight="1">
      <c r="C40" s="448"/>
      <c r="D40" s="451" t="s">
        <v>1584</v>
      </c>
      <c r="T40" s="451"/>
    </row>
    <row r="41" spans="2:33" ht="15" customHeight="1">
      <c r="C41" s="448"/>
      <c r="D41" s="448" t="s">
        <v>1585</v>
      </c>
    </row>
    <row r="42" spans="2:33" ht="9" customHeight="1">
      <c r="C42" s="448"/>
    </row>
    <row r="43" spans="2:33" ht="15" customHeight="1">
      <c r="B43" s="452" t="s">
        <v>1093</v>
      </c>
      <c r="C43" s="453"/>
      <c r="D43" s="454"/>
      <c r="E43" s="454"/>
      <c r="F43" s="455"/>
      <c r="H43" s="448" t="s">
        <v>1094</v>
      </c>
      <c r="I43" s="448"/>
      <c r="K43" s="448"/>
      <c r="Q43" s="448" t="s">
        <v>1095</v>
      </c>
    </row>
    <row r="44" spans="2:33" ht="15" customHeight="1">
      <c r="B44" s="456"/>
      <c r="C44" s="451"/>
      <c r="F44" s="457"/>
      <c r="H44" s="799" t="s">
        <v>1096</v>
      </c>
      <c r="I44" s="799"/>
      <c r="J44" s="799"/>
      <c r="K44" s="799"/>
      <c r="L44" s="799" t="s">
        <v>1184</v>
      </c>
      <c r="M44" s="800"/>
      <c r="N44" s="801" t="s">
        <v>1185</v>
      </c>
      <c r="O44" s="802"/>
      <c r="P44" s="490" t="s">
        <v>1097</v>
      </c>
      <c r="Q44" s="800" t="s">
        <v>1098</v>
      </c>
      <c r="R44" s="774"/>
      <c r="S44" s="774"/>
      <c r="T44" s="811"/>
      <c r="U44" s="458" t="s">
        <v>1097</v>
      </c>
      <c r="Y44" s="810"/>
      <c r="Z44" s="810"/>
      <c r="AA44" s="810"/>
      <c r="AB44" s="810"/>
      <c r="AC44" s="459"/>
      <c r="AD44" s="459"/>
      <c r="AE44" s="810"/>
      <c r="AF44" s="810"/>
      <c r="AG44" s="810"/>
    </row>
    <row r="45" spans="2:33" ht="15" customHeight="1">
      <c r="B45" s="456"/>
      <c r="C45" s="460"/>
      <c r="F45" s="457"/>
      <c r="G45" s="461"/>
      <c r="H45" s="803" t="s">
        <v>1099</v>
      </c>
      <c r="I45" s="804"/>
      <c r="J45" s="804"/>
      <c r="K45" s="805"/>
      <c r="L45" s="806">
        <v>18000</v>
      </c>
      <c r="M45" s="807"/>
      <c r="N45" s="808">
        <v>25000</v>
      </c>
      <c r="O45" s="809"/>
      <c r="P45" s="491"/>
      <c r="Q45" s="812" t="s">
        <v>1186</v>
      </c>
      <c r="R45" s="813"/>
      <c r="S45" s="814">
        <v>30000</v>
      </c>
      <c r="T45" s="815"/>
      <c r="U45" s="462"/>
      <c r="Y45" s="810"/>
      <c r="Z45" s="810"/>
      <c r="AA45" s="810"/>
      <c r="AB45" s="810"/>
      <c r="AC45" s="459"/>
      <c r="AD45" s="459"/>
      <c r="AE45" s="810"/>
      <c r="AF45" s="463"/>
      <c r="AG45" s="463"/>
    </row>
    <row r="46" spans="2:33" ht="15" customHeight="1">
      <c r="B46" s="456"/>
      <c r="C46" s="460"/>
      <c r="F46" s="457"/>
      <c r="G46" s="464"/>
      <c r="H46" s="776" t="s">
        <v>1101</v>
      </c>
      <c r="I46" s="777"/>
      <c r="J46" s="777"/>
      <c r="K46" s="778"/>
      <c r="L46" s="793">
        <v>25000</v>
      </c>
      <c r="M46" s="794"/>
      <c r="N46" s="795">
        <v>35000</v>
      </c>
      <c r="O46" s="796"/>
      <c r="P46" s="492"/>
      <c r="Q46" s="797" t="s">
        <v>1187</v>
      </c>
      <c r="R46" s="798"/>
      <c r="S46" s="781">
        <v>40000</v>
      </c>
      <c r="T46" s="782"/>
      <c r="U46" s="465"/>
      <c r="V46" s="448"/>
      <c r="W46" s="448"/>
      <c r="X46" s="448"/>
      <c r="Y46" s="810"/>
      <c r="Z46" s="810"/>
      <c r="AA46" s="810"/>
      <c r="AB46" s="810"/>
      <c r="AC46" s="459"/>
      <c r="AD46" s="459"/>
      <c r="AE46" s="810"/>
      <c r="AF46" s="463"/>
      <c r="AG46" s="463"/>
    </row>
    <row r="47" spans="2:33" ht="15" customHeight="1">
      <c r="B47" s="466"/>
      <c r="F47" s="457"/>
      <c r="G47" s="464"/>
      <c r="H47" s="776" t="s">
        <v>1103</v>
      </c>
      <c r="I47" s="777"/>
      <c r="J47" s="777"/>
      <c r="K47" s="778"/>
      <c r="L47" s="793">
        <v>36000</v>
      </c>
      <c r="M47" s="794"/>
      <c r="N47" s="795">
        <v>48000</v>
      </c>
      <c r="O47" s="796"/>
      <c r="P47" s="492"/>
      <c r="Q47" s="797" t="s">
        <v>1188</v>
      </c>
      <c r="R47" s="798"/>
      <c r="S47" s="781">
        <v>50000</v>
      </c>
      <c r="T47" s="782"/>
      <c r="U47" s="465"/>
      <c r="W47" s="448"/>
      <c r="Y47" s="467"/>
      <c r="Z47" s="788"/>
      <c r="AA47" s="788"/>
      <c r="AB47" s="468"/>
      <c r="AC47" s="468"/>
      <c r="AD47" s="468"/>
      <c r="AE47" s="468"/>
      <c r="AF47" s="468"/>
      <c r="AG47" s="468"/>
    </row>
    <row r="48" spans="2:33" ht="15" customHeight="1">
      <c r="B48" s="456"/>
      <c r="F48" s="457"/>
      <c r="G48" s="464"/>
      <c r="H48" s="776" t="s">
        <v>1105</v>
      </c>
      <c r="I48" s="777"/>
      <c r="J48" s="777"/>
      <c r="K48" s="778"/>
      <c r="L48" s="783">
        <v>72000</v>
      </c>
      <c r="M48" s="784"/>
      <c r="N48" s="784"/>
      <c r="O48" s="785"/>
      <c r="P48" s="465"/>
      <c r="Q48" s="789" t="s">
        <v>1189</v>
      </c>
      <c r="R48" s="790"/>
      <c r="S48" s="791">
        <v>60000</v>
      </c>
      <c r="T48" s="792"/>
      <c r="U48" s="482"/>
      <c r="Y48" s="467"/>
      <c r="Z48" s="469"/>
      <c r="AA48" s="467"/>
      <c r="AB48" s="468"/>
      <c r="AC48" s="468"/>
      <c r="AD48" s="468"/>
      <c r="AE48" s="468"/>
      <c r="AF48" s="468"/>
      <c r="AG48" s="468"/>
    </row>
    <row r="49" spans="2:33" ht="15" customHeight="1">
      <c r="B49" s="456"/>
      <c r="F49" s="457"/>
      <c r="G49" s="464"/>
      <c r="H49" s="776" t="s">
        <v>1107</v>
      </c>
      <c r="I49" s="777"/>
      <c r="J49" s="777"/>
      <c r="K49" s="778"/>
      <c r="L49" s="783">
        <v>100000</v>
      </c>
      <c r="M49" s="784"/>
      <c r="N49" s="784"/>
      <c r="O49" s="785"/>
      <c r="P49" s="465"/>
      <c r="Q49" s="786" t="s">
        <v>1100</v>
      </c>
      <c r="R49" s="787"/>
      <c r="S49" s="781">
        <v>1000</v>
      </c>
      <c r="T49" s="782"/>
      <c r="U49" s="465"/>
      <c r="Y49" s="467"/>
      <c r="Z49" s="469"/>
      <c r="AA49" s="467"/>
      <c r="AB49" s="468"/>
      <c r="AC49" s="468"/>
      <c r="AD49" s="468"/>
      <c r="AE49" s="468"/>
      <c r="AF49" s="468"/>
      <c r="AG49" s="468"/>
    </row>
    <row r="50" spans="2:33" ht="15" customHeight="1">
      <c r="B50" s="466"/>
      <c r="F50" s="457"/>
      <c r="G50" s="464"/>
      <c r="H50" s="776" t="s">
        <v>1109</v>
      </c>
      <c r="I50" s="777"/>
      <c r="J50" s="777"/>
      <c r="K50" s="778"/>
      <c r="L50" s="783">
        <v>180000</v>
      </c>
      <c r="M50" s="784"/>
      <c r="N50" s="784"/>
      <c r="O50" s="785"/>
      <c r="P50" s="465"/>
      <c r="Q50" s="786" t="s">
        <v>1102</v>
      </c>
      <c r="R50" s="787"/>
      <c r="S50" s="781">
        <v>2000</v>
      </c>
      <c r="T50" s="782"/>
      <c r="U50" s="465"/>
      <c r="Y50" s="467"/>
      <c r="Z50" s="469"/>
      <c r="AA50" s="467"/>
      <c r="AB50" s="468"/>
      <c r="AC50" s="468"/>
      <c r="AD50" s="468"/>
      <c r="AE50" s="468"/>
      <c r="AF50" s="468"/>
      <c r="AG50" s="468"/>
    </row>
    <row r="51" spans="2:33" ht="15" customHeight="1">
      <c r="B51" s="466"/>
      <c r="F51" s="457"/>
      <c r="G51" s="464"/>
      <c r="H51" s="776" t="s">
        <v>1110</v>
      </c>
      <c r="I51" s="777"/>
      <c r="J51" s="777"/>
      <c r="K51" s="778"/>
      <c r="L51" s="783">
        <v>225000</v>
      </c>
      <c r="M51" s="784"/>
      <c r="N51" s="784"/>
      <c r="O51" s="785"/>
      <c r="P51" s="465"/>
      <c r="Q51" s="779" t="s">
        <v>1104</v>
      </c>
      <c r="R51" s="780"/>
      <c r="S51" s="781">
        <v>5000</v>
      </c>
      <c r="T51" s="782"/>
      <c r="U51" s="465"/>
      <c r="Y51" s="467"/>
      <c r="Z51" s="469"/>
      <c r="AA51" s="467"/>
      <c r="AB51" s="468"/>
      <c r="AC51" s="468"/>
      <c r="AD51" s="468"/>
      <c r="AE51" s="468"/>
      <c r="AF51" s="468"/>
      <c r="AG51" s="468"/>
    </row>
    <row r="52" spans="2:33" ht="15" customHeight="1">
      <c r="B52" s="470" t="s">
        <v>1111</v>
      </c>
      <c r="C52" s="471"/>
      <c r="D52" s="471"/>
      <c r="E52" s="471"/>
      <c r="F52" s="472"/>
      <c r="G52" s="464"/>
      <c r="H52" s="776" t="s">
        <v>1112</v>
      </c>
      <c r="I52" s="777"/>
      <c r="J52" s="777"/>
      <c r="K52" s="778"/>
      <c r="L52" s="783">
        <v>302000</v>
      </c>
      <c r="M52" s="784"/>
      <c r="N52" s="784"/>
      <c r="O52" s="785"/>
      <c r="P52" s="465"/>
      <c r="Q52" s="779" t="s">
        <v>1106</v>
      </c>
      <c r="R52" s="780"/>
      <c r="S52" s="781">
        <v>10000</v>
      </c>
      <c r="T52" s="782"/>
      <c r="U52" s="465"/>
      <c r="Y52" s="467"/>
      <c r="Z52" s="469"/>
      <c r="AA52" s="467"/>
      <c r="AB52" s="468"/>
      <c r="AC52" s="468"/>
      <c r="AD52" s="468"/>
      <c r="AE52" s="468"/>
      <c r="AF52" s="468"/>
      <c r="AG52" s="468"/>
    </row>
    <row r="53" spans="2:33" ht="15" customHeight="1">
      <c r="B53" s="765" t="str">
        <f>VLOOKUP($Y$7,利用方法!$BM$2:$BT$4,8)</f>
        <v>RK-</v>
      </c>
      <c r="C53" s="756"/>
      <c r="F53" s="457"/>
      <c r="G53" s="464"/>
      <c r="H53" s="768" t="s">
        <v>1113</v>
      </c>
      <c r="I53" s="769"/>
      <c r="J53" s="769"/>
      <c r="K53" s="770"/>
      <c r="L53" s="762">
        <v>378000</v>
      </c>
      <c r="M53" s="763"/>
      <c r="N53" s="763"/>
      <c r="O53" s="764"/>
      <c r="P53" s="473"/>
      <c r="Q53" s="481" t="s">
        <v>1108</v>
      </c>
      <c r="R53" s="480"/>
      <c r="S53" s="771">
        <v>-1000</v>
      </c>
      <c r="T53" s="772"/>
      <c r="U53" s="473"/>
      <c r="Y53" s="467"/>
      <c r="Z53" s="469"/>
      <c r="AA53" s="467"/>
      <c r="AB53" s="468"/>
      <c r="AC53" s="468"/>
      <c r="AD53" s="468"/>
      <c r="AE53" s="468"/>
      <c r="AF53" s="468"/>
      <c r="AG53" s="468"/>
    </row>
    <row r="54" spans="2:33" ht="15" customHeight="1">
      <c r="B54" s="766"/>
      <c r="C54" s="767"/>
      <c r="D54" s="474"/>
      <c r="E54" s="474"/>
      <c r="F54" s="475"/>
      <c r="H54" s="476"/>
      <c r="I54" s="476"/>
      <c r="J54" s="476"/>
      <c r="K54" s="476"/>
      <c r="L54" s="448"/>
      <c r="M54" s="448"/>
      <c r="N54" s="448"/>
      <c r="O54" s="448"/>
      <c r="P54" s="773" t="s">
        <v>259</v>
      </c>
      <c r="Q54" s="773"/>
      <c r="R54" s="477" t="s">
        <v>1114</v>
      </c>
      <c r="S54" s="774"/>
      <c r="T54" s="774"/>
      <c r="U54" s="775"/>
      <c r="Y54" s="467"/>
      <c r="Z54" s="469"/>
      <c r="AA54" s="467"/>
      <c r="AB54" s="468"/>
      <c r="AC54" s="468"/>
      <c r="AD54" s="468"/>
      <c r="AE54" s="468"/>
      <c r="AF54" s="468"/>
      <c r="AG54" s="468"/>
    </row>
    <row r="55" spans="2:33" ht="9.6" customHeight="1" thickBot="1">
      <c r="W55" s="478"/>
      <c r="Y55" s="467"/>
      <c r="Z55" s="469"/>
      <c r="AA55" s="467"/>
      <c r="AB55" s="468"/>
      <c r="AC55" s="468"/>
      <c r="AD55" s="468"/>
      <c r="AE55" s="468"/>
      <c r="AF55" s="468"/>
      <c r="AG55" s="468"/>
    </row>
    <row r="56" spans="2:33" ht="13.8" thickTop="1"/>
  </sheetData>
  <sheetProtection algorithmName="SHA-512" hashValue="oRQItp7LlNjN/hphxNu9ovUMnc7MwCjVW+MKr5hc09qyrkNjmI7CTsnbJy2GtKw9xk4kVQM0j2pG29pWc+pPkg==" saltValue="lOACh0crwlR/BMqTqO6Luw==" spinCount="100000" sheet="1" objects="1" scenarios="1"/>
  <protectedRanges>
    <protectedRange sqref="Y7" name="範囲3"/>
    <protectedRange sqref="O6 Q6 S6 L8:L10 J14 F13:F15" name="範囲1"/>
    <protectedRange sqref="F17:F18 K18:K19 F21:F23 F25:F27 I25:Q27 F29 I29 L29 O29 I31 L31 O31 F31:F32 J32 F34:F35 K35:K36 N36" name="範囲2"/>
  </protectedRanges>
  <mergeCells count="75">
    <mergeCell ref="AE44:AE46"/>
    <mergeCell ref="AF44:AG44"/>
    <mergeCell ref="Q44:T44"/>
    <mergeCell ref="Y44:AA46"/>
    <mergeCell ref="S46:T46"/>
    <mergeCell ref="AB44:AB46"/>
    <mergeCell ref="Q45:R45"/>
    <mergeCell ref="S45:T45"/>
    <mergeCell ref="N46:O46"/>
    <mergeCell ref="Q46:R46"/>
    <mergeCell ref="H46:K46"/>
    <mergeCell ref="L46:M46"/>
    <mergeCell ref="H44:K44"/>
    <mergeCell ref="L44:M44"/>
    <mergeCell ref="N44:O44"/>
    <mergeCell ref="H45:K45"/>
    <mergeCell ref="L45:M45"/>
    <mergeCell ref="N45:O45"/>
    <mergeCell ref="Z47:AA47"/>
    <mergeCell ref="H48:K48"/>
    <mergeCell ref="Q48:R48"/>
    <mergeCell ref="S48:T48"/>
    <mergeCell ref="H47:K47"/>
    <mergeCell ref="L47:M47"/>
    <mergeCell ref="N47:O47"/>
    <mergeCell ref="Q47:R47"/>
    <mergeCell ref="S47:T47"/>
    <mergeCell ref="L48:O48"/>
    <mergeCell ref="H49:K49"/>
    <mergeCell ref="Q49:R49"/>
    <mergeCell ref="S49:T49"/>
    <mergeCell ref="H50:K50"/>
    <mergeCell ref="Q50:R50"/>
    <mergeCell ref="S50:T50"/>
    <mergeCell ref="L49:O49"/>
    <mergeCell ref="L50:O50"/>
    <mergeCell ref="H51:K51"/>
    <mergeCell ref="Q51:R51"/>
    <mergeCell ref="S51:T51"/>
    <mergeCell ref="H52:K52"/>
    <mergeCell ref="Q52:R52"/>
    <mergeCell ref="S52:T52"/>
    <mergeCell ref="L51:O51"/>
    <mergeCell ref="L52:O52"/>
    <mergeCell ref="L53:O53"/>
    <mergeCell ref="B53:C54"/>
    <mergeCell ref="H53:K53"/>
    <mergeCell ref="S53:T53"/>
    <mergeCell ref="P54:Q54"/>
    <mergeCell ref="S54:U54"/>
    <mergeCell ref="Y7:Y8"/>
    <mergeCell ref="C13:E13"/>
    <mergeCell ref="C14:E14"/>
    <mergeCell ref="C15:E15"/>
    <mergeCell ref="C21:E21"/>
    <mergeCell ref="L10:T10"/>
    <mergeCell ref="L8:T8"/>
    <mergeCell ref="L9:T9"/>
    <mergeCell ref="F13:Q13"/>
    <mergeCell ref="F14:H14"/>
    <mergeCell ref="F15:Q15"/>
    <mergeCell ref="N36:S36"/>
    <mergeCell ref="C34:E35"/>
    <mergeCell ref="B1:U1"/>
    <mergeCell ref="C31:E31"/>
    <mergeCell ref="O29:S29"/>
    <mergeCell ref="C29:E29"/>
    <mergeCell ref="I27:Q27"/>
    <mergeCell ref="I25:Q25"/>
    <mergeCell ref="I26:Q26"/>
    <mergeCell ref="C25:E26"/>
    <mergeCell ref="J32:S32"/>
    <mergeCell ref="J14:M14"/>
    <mergeCell ref="C17:E17"/>
    <mergeCell ref="C5:E5"/>
  </mergeCells>
  <phoneticPr fontId="2"/>
  <conditionalFormatting sqref="L8:T8">
    <cfRule type="containsBlanks" dxfId="34" priority="2">
      <formula>LEN(TRIM(L8))=0</formula>
    </cfRule>
  </conditionalFormatting>
  <conditionalFormatting sqref="L9:T10 F13:Q13 F14:H14 J14:M14 F15:Q15">
    <cfRule type="containsBlanks" dxfId="33" priority="1">
      <formula>LEN(TRIM(F9))=0</formula>
    </cfRule>
  </conditionalFormatting>
  <dataValidations count="2">
    <dataValidation type="list" allowBlank="1" showInputMessage="1" showErrorMessage="1" sqref="K18:K19 F17:F23 F25:F27 K35:K36 F29 I29 L29 O31 L31 I31 F31:F32 F34:F35" xr:uid="{0610250E-B93C-488D-8CBB-432FC27FBB0D}">
      <formula1>"□,■"</formula1>
    </dataValidation>
    <dataValidation imeMode="halfAlpha" allowBlank="1" showInputMessage="1" showErrorMessage="1" sqref="I25:Q25" xr:uid="{A8C94325-30B2-48CA-8DD7-0F81A5DF4C9D}"/>
  </dataValidations>
  <printOptions horizontalCentered="1" verticalCentered="1"/>
  <pageMargins left="0.78740157480314965" right="0.19685039370078741" top="0.35433070866141736" bottom="0.35433070866141736" header="0.31496062992125984" footer="0.31496062992125984"/>
  <pageSetup paperSize="9" orientation="portrait" horizontalDpi="300" verticalDpi="300" r:id="rId1"/>
  <headerFooter>
    <oddFooter>&amp;L&amp;"ＭＳ Ｐ明朝,標準"&amp;8㈱北関東建築検査機構&amp;C&amp;"ＭＳ Ｐ明朝,標準"&amp;8NKBI-13enter Ver.20.1&amp;R&amp;"ＭＳ Ｐ明朝,標準"&amp;8(R050401)</oddFooter>
  </headerFooter>
  <colBreaks count="1" manualBreakCount="1">
    <brk id="22" max="63"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P63"/>
  <sheetViews>
    <sheetView view="pageBreakPreview" topLeftCell="A5" zoomScaleNormal="100" zoomScaleSheetLayoutView="100" workbookViewId="0">
      <selection activeCell="M6" sqref="M6"/>
    </sheetView>
  </sheetViews>
  <sheetFormatPr defaultColWidth="9" defaultRowHeight="13.2"/>
  <cols>
    <col min="1" max="13" width="6.6640625" style="5" customWidth="1"/>
    <col min="14" max="14" width="3.6640625" style="5" customWidth="1"/>
    <col min="15" max="15" width="2.6640625" style="6" customWidth="1"/>
    <col min="16" max="16384" width="9" style="6"/>
  </cols>
  <sheetData>
    <row r="1" spans="1:16" ht="16.5" customHeight="1">
      <c r="A1" s="46" t="s">
        <v>993</v>
      </c>
    </row>
    <row r="2" spans="1:16" ht="16.5" customHeight="1">
      <c r="A2" s="46"/>
    </row>
    <row r="3" spans="1:16" ht="23.4">
      <c r="A3" s="47"/>
      <c r="E3" s="47" t="s">
        <v>193</v>
      </c>
    </row>
    <row r="4" spans="1:16" ht="13.5" customHeight="1">
      <c r="A4" s="36"/>
      <c r="P4" s="6" t="s">
        <v>977</v>
      </c>
    </row>
    <row r="5" spans="1:16" ht="13.5" customHeight="1">
      <c r="A5" s="46" t="s">
        <v>194</v>
      </c>
    </row>
    <row r="6" spans="1:16" ht="13.5" customHeight="1">
      <c r="A6" s="46" t="s">
        <v>195</v>
      </c>
    </row>
    <row r="7" spans="1:16" ht="13.5" customHeight="1">
      <c r="A7" s="46"/>
    </row>
    <row r="8" spans="1:16" ht="13.5" customHeight="1">
      <c r="A8" s="46"/>
      <c r="B8" s="110"/>
      <c r="C8" s="110"/>
      <c r="D8" s="110"/>
      <c r="E8" s="110"/>
      <c r="F8" s="110"/>
      <c r="G8" s="110"/>
      <c r="H8" s="110"/>
      <c r="I8" s="110"/>
      <c r="J8" s="110"/>
      <c r="K8" s="110"/>
      <c r="L8" s="110"/>
      <c r="M8" s="110"/>
    </row>
    <row r="9" spans="1:16" ht="13.5" customHeight="1">
      <c r="A9" s="46"/>
      <c r="B9" s="110"/>
      <c r="C9" s="110"/>
      <c r="D9" s="110"/>
      <c r="E9" s="110"/>
      <c r="F9" s="110"/>
      <c r="G9" s="110"/>
      <c r="H9" s="112" t="s">
        <v>196</v>
      </c>
      <c r="I9" s="1159" t="str">
        <f>確２面!K16</f>
        <v/>
      </c>
      <c r="J9" s="1159"/>
      <c r="K9" s="1159"/>
      <c r="L9" s="1159"/>
      <c r="M9" s="109"/>
    </row>
    <row r="10" spans="1:16" ht="13.5" customHeight="1">
      <c r="A10" s="46"/>
      <c r="B10" s="110"/>
      <c r="C10" s="110"/>
      <c r="D10" s="110"/>
      <c r="E10" s="110"/>
      <c r="F10" s="110"/>
      <c r="G10" s="110"/>
      <c r="H10" s="110"/>
      <c r="I10" s="110"/>
      <c r="J10" s="110"/>
      <c r="K10" s="110"/>
      <c r="L10" s="110"/>
      <c r="M10" s="110"/>
    </row>
    <row r="11" spans="1:16" ht="13.5" customHeight="1">
      <c r="A11" s="46" t="s">
        <v>197</v>
      </c>
      <c r="B11" s="110"/>
      <c r="C11" s="110"/>
      <c r="D11" s="110"/>
      <c r="E11" s="110"/>
      <c r="F11" s="110"/>
      <c r="G11" s="110"/>
      <c r="H11" s="110"/>
      <c r="I11" s="110"/>
      <c r="J11" s="110"/>
      <c r="K11" s="110"/>
      <c r="L11" s="110"/>
      <c r="M11" s="110"/>
    </row>
    <row r="12" spans="1:16" ht="13.5" customHeight="1">
      <c r="A12" s="46" t="s">
        <v>198</v>
      </c>
      <c r="B12" s="1160">
        <f>確２面!K8</f>
        <v>0</v>
      </c>
      <c r="C12" s="1160"/>
      <c r="D12" s="1160"/>
      <c r="E12" s="1160"/>
      <c r="F12" s="1160"/>
      <c r="G12" s="113"/>
      <c r="H12" s="113"/>
      <c r="I12" s="1160" t="str">
        <f>IF(確２面その２!K16="","",確２面その２!K16)</f>
        <v/>
      </c>
      <c r="J12" s="1160"/>
      <c r="K12" s="1160"/>
      <c r="L12" s="1160"/>
      <c r="M12" s="1160"/>
    </row>
    <row r="13" spans="1:16" ht="13.5" customHeight="1">
      <c r="A13" s="46"/>
      <c r="B13" s="1160" t="str">
        <f>IF(確２面その２!K8="","",確２面その２!K8)</f>
        <v/>
      </c>
      <c r="C13" s="1160"/>
      <c r="D13" s="1160"/>
      <c r="E13" s="1160"/>
      <c r="F13" s="1160"/>
      <c r="G13" s="110"/>
      <c r="H13" s="110"/>
      <c r="I13" s="1160" t="str">
        <f>IF(確２面その２!K24="","",確２面その２!K24)</f>
        <v/>
      </c>
      <c r="J13" s="1160"/>
      <c r="K13" s="1160"/>
      <c r="L13" s="1160"/>
      <c r="M13" s="1160"/>
    </row>
    <row r="14" spans="1:16" ht="13.5" customHeight="1">
      <c r="A14" s="46" t="s">
        <v>369</v>
      </c>
    </row>
    <row r="15" spans="1:16" ht="13.5" customHeight="1">
      <c r="A15" s="48" t="s">
        <v>370</v>
      </c>
    </row>
    <row r="16" spans="1:16" ht="13.5" customHeight="1">
      <c r="A16" s="46" t="s">
        <v>198</v>
      </c>
      <c r="B16" s="1001"/>
      <c r="C16" s="1001"/>
      <c r="D16" s="1001"/>
      <c r="E16" s="1001"/>
      <c r="F16" s="1001"/>
      <c r="G16" s="46"/>
      <c r="H16" s="46"/>
      <c r="I16" s="1001"/>
      <c r="J16" s="1001"/>
      <c r="K16" s="1001"/>
      <c r="L16" s="1001"/>
      <c r="M16" s="1001"/>
    </row>
    <row r="17" spans="1:13" ht="13.5" customHeight="1">
      <c r="A17" s="46" t="s">
        <v>198</v>
      </c>
      <c r="B17" s="1001"/>
      <c r="C17" s="1001"/>
      <c r="D17" s="1001"/>
      <c r="E17" s="1001"/>
      <c r="F17" s="1001"/>
      <c r="G17" s="46"/>
      <c r="H17" s="46"/>
      <c r="I17" s="1001"/>
      <c r="J17" s="1001"/>
      <c r="K17" s="1001"/>
      <c r="L17" s="1001"/>
      <c r="M17" s="1001"/>
    </row>
    <row r="18" spans="1:13" ht="13.5" customHeight="1">
      <c r="A18" s="46"/>
      <c r="B18" s="1001"/>
      <c r="C18" s="1001"/>
      <c r="D18" s="1001"/>
      <c r="E18" s="1001"/>
      <c r="F18" s="1001"/>
      <c r="G18" s="46"/>
      <c r="H18" s="46"/>
      <c r="I18" s="1001"/>
      <c r="J18" s="1001"/>
      <c r="K18" s="1001"/>
      <c r="L18" s="1001"/>
      <c r="M18" s="1001"/>
    </row>
    <row r="19" spans="1:13" ht="13.5" customHeight="1"/>
    <row r="20" spans="1:13" ht="13.5" customHeight="1">
      <c r="A20" s="46" t="s">
        <v>371</v>
      </c>
    </row>
    <row r="21" spans="1:13" ht="13.5" customHeight="1">
      <c r="A21" s="48" t="s">
        <v>359</v>
      </c>
    </row>
    <row r="22" spans="1:13" ht="13.5" customHeight="1">
      <c r="A22" s="46"/>
      <c r="B22" s="1001"/>
      <c r="C22" s="1001"/>
      <c r="D22" s="1001"/>
      <c r="E22" s="1001"/>
      <c r="F22" s="1001"/>
      <c r="G22" s="46"/>
      <c r="H22" s="46"/>
      <c r="I22" s="1001"/>
      <c r="J22" s="1001"/>
      <c r="K22" s="1001"/>
      <c r="L22" s="1001"/>
      <c r="M22" s="1001"/>
    </row>
    <row r="23" spans="1:13" ht="13.5" customHeight="1">
      <c r="A23" s="46"/>
      <c r="B23" s="1001"/>
      <c r="C23" s="1001"/>
      <c r="D23" s="1001"/>
      <c r="E23" s="1001"/>
      <c r="F23" s="1001"/>
      <c r="G23" s="46"/>
      <c r="H23" s="46"/>
      <c r="I23" s="1001"/>
      <c r="J23" s="1001"/>
      <c r="K23" s="1001"/>
      <c r="L23" s="1001"/>
      <c r="M23" s="1001"/>
    </row>
    <row r="24" spans="1:13" ht="13.5" customHeight="1">
      <c r="A24" s="46"/>
      <c r="B24" s="1001"/>
      <c r="C24" s="1001"/>
      <c r="D24" s="1001"/>
      <c r="E24" s="1001"/>
      <c r="F24" s="1001"/>
      <c r="G24" s="46"/>
      <c r="H24" s="46"/>
      <c r="I24" s="1001"/>
      <c r="J24" s="1001"/>
      <c r="K24" s="1001"/>
      <c r="L24" s="1001"/>
      <c r="M24" s="1001"/>
    </row>
    <row r="25" spans="1:13" ht="13.5" customHeight="1">
      <c r="A25" s="46"/>
      <c r="B25" s="1001"/>
      <c r="C25" s="1001"/>
      <c r="D25" s="1001"/>
      <c r="E25" s="1001"/>
      <c r="F25" s="1001"/>
      <c r="G25" s="46"/>
      <c r="H25" s="46"/>
      <c r="I25" s="1001"/>
      <c r="J25" s="1001"/>
      <c r="K25" s="1001"/>
      <c r="L25" s="1001"/>
      <c r="M25" s="1001"/>
    </row>
    <row r="26" spans="1:13" ht="13.5" customHeight="1">
      <c r="B26" s="1001"/>
      <c r="C26" s="1001"/>
      <c r="D26" s="1001"/>
      <c r="E26" s="1001"/>
      <c r="F26" s="1001"/>
      <c r="G26" s="46"/>
      <c r="H26" s="46"/>
      <c r="I26" s="1001"/>
      <c r="J26" s="1001"/>
      <c r="K26" s="1001"/>
      <c r="L26" s="1001"/>
      <c r="M26" s="1001"/>
    </row>
    <row r="27" spans="1:13" ht="13.5" customHeight="1">
      <c r="A27" s="46"/>
      <c r="B27" s="1001"/>
      <c r="C27" s="1001"/>
      <c r="D27" s="1001"/>
      <c r="E27" s="1001"/>
      <c r="F27" s="1001"/>
      <c r="G27" s="46"/>
      <c r="H27" s="46"/>
      <c r="I27" s="1001"/>
      <c r="J27" s="1001"/>
      <c r="K27" s="1001"/>
      <c r="L27" s="1001"/>
      <c r="M27" s="1001"/>
    </row>
    <row r="28" spans="1:13" ht="13.5" customHeight="1">
      <c r="A28" s="46"/>
      <c r="B28" s="1001"/>
      <c r="C28" s="1001"/>
      <c r="D28" s="1001"/>
      <c r="E28" s="1001"/>
      <c r="F28" s="1001"/>
      <c r="G28" s="46"/>
      <c r="H28" s="46"/>
      <c r="I28" s="1001"/>
      <c r="J28" s="1001"/>
      <c r="K28" s="1001"/>
      <c r="L28" s="1001"/>
      <c r="M28" s="1001"/>
    </row>
    <row r="29" spans="1:13" ht="13.5" customHeight="1"/>
    <row r="30" spans="1:13" ht="13.5" customHeight="1">
      <c r="A30" s="46" t="s">
        <v>372</v>
      </c>
    </row>
    <row r="31" spans="1:13" ht="13.5" customHeight="1">
      <c r="A31" s="48"/>
      <c r="B31" s="1001" t="s">
        <v>162</v>
      </c>
      <c r="C31" s="1001"/>
      <c r="D31" s="1001"/>
      <c r="E31" s="1001"/>
      <c r="F31" s="1001"/>
      <c r="G31" s="46"/>
      <c r="H31" s="46"/>
      <c r="I31" s="1001"/>
      <c r="J31" s="1001"/>
      <c r="K31" s="1001"/>
      <c r="L31" s="1001"/>
      <c r="M31" s="1001"/>
    </row>
    <row r="32" spans="1:13" ht="13.5" customHeight="1">
      <c r="A32" s="46"/>
    </row>
    <row r="33" spans="1:14" ht="13.5" customHeight="1">
      <c r="A33" s="46" t="s">
        <v>992</v>
      </c>
    </row>
    <row r="34" spans="1:14" ht="13.5" customHeight="1">
      <c r="A34" s="46" t="s">
        <v>198</v>
      </c>
      <c r="B34" s="1001"/>
      <c r="C34" s="1001"/>
      <c r="D34" s="1001"/>
      <c r="E34" s="1001"/>
      <c r="F34" s="1001"/>
      <c r="G34" s="46"/>
      <c r="H34" s="46"/>
      <c r="I34" s="1001"/>
      <c r="J34" s="1001"/>
      <c r="K34" s="1001"/>
      <c r="L34" s="1001"/>
      <c r="M34" s="1001"/>
    </row>
    <row r="35" spans="1:14" ht="13.5" customHeight="1">
      <c r="A35" s="46" t="s">
        <v>198</v>
      </c>
      <c r="B35" s="1001"/>
      <c r="C35" s="1001"/>
      <c r="D35" s="1001"/>
      <c r="E35" s="1001"/>
      <c r="F35" s="1001"/>
      <c r="G35" s="46"/>
      <c r="H35" s="46"/>
      <c r="I35" s="1001"/>
      <c r="J35" s="1001"/>
      <c r="K35" s="1001"/>
      <c r="L35" s="1001"/>
      <c r="M35" s="1001"/>
    </row>
    <row r="36" spans="1:14" ht="13.5" customHeight="1">
      <c r="A36" s="46"/>
    </row>
    <row r="37" spans="1:14" ht="13.5" customHeight="1"/>
    <row r="38" spans="1:14" ht="13.5" customHeight="1">
      <c r="A38" s="48" t="s">
        <v>360</v>
      </c>
      <c r="B38" s="48"/>
      <c r="C38" s="48"/>
      <c r="D38" s="48"/>
      <c r="E38" s="48"/>
      <c r="F38" s="48"/>
      <c r="G38" s="48"/>
      <c r="H38" s="48"/>
      <c r="I38" s="48"/>
      <c r="J38" s="48"/>
      <c r="K38" s="48"/>
      <c r="L38" s="48"/>
      <c r="M38" s="48"/>
      <c r="N38" s="48"/>
    </row>
    <row r="39" spans="1:14" ht="13.5" customHeight="1">
      <c r="A39" s="48" t="s">
        <v>199</v>
      </c>
      <c r="B39" s="48"/>
      <c r="C39" s="48"/>
      <c r="D39" s="48"/>
      <c r="E39" s="48"/>
      <c r="F39" s="48"/>
      <c r="G39" s="48"/>
      <c r="H39" s="48"/>
      <c r="I39" s="48"/>
      <c r="J39" s="48"/>
      <c r="K39" s="48"/>
      <c r="L39" s="48"/>
      <c r="M39" s="48"/>
      <c r="N39" s="48"/>
    </row>
    <row r="40" spans="1:14" ht="13.5" customHeight="1">
      <c r="A40" s="48"/>
      <c r="B40" s="48"/>
      <c r="C40" s="48"/>
      <c r="D40" s="48"/>
      <c r="E40" s="48"/>
      <c r="F40" s="48"/>
      <c r="G40" s="48"/>
      <c r="H40" s="48"/>
      <c r="I40" s="48"/>
      <c r="J40" s="48"/>
      <c r="K40" s="48"/>
      <c r="L40" s="48"/>
      <c r="M40" s="48"/>
      <c r="N40" s="48"/>
    </row>
    <row r="41" spans="1:14" ht="13.5" customHeight="1">
      <c r="A41" s="49"/>
      <c r="B41" s="50"/>
      <c r="C41" s="50"/>
      <c r="D41" s="50"/>
      <c r="E41" s="50"/>
      <c r="F41" s="50"/>
      <c r="G41" s="50"/>
      <c r="H41" s="50"/>
      <c r="I41" s="50"/>
      <c r="J41" s="50"/>
      <c r="K41" s="50"/>
      <c r="L41" s="50"/>
      <c r="M41" s="56"/>
      <c r="N41" s="51"/>
    </row>
    <row r="42" spans="1:14" ht="13.5" customHeight="1">
      <c r="A42" s="52" t="s">
        <v>361</v>
      </c>
      <c r="B42" s="48"/>
      <c r="C42" s="48"/>
      <c r="D42" s="48"/>
      <c r="E42" s="48"/>
      <c r="F42" s="48"/>
      <c r="G42" s="48"/>
      <c r="H42" s="48"/>
      <c r="I42" s="48"/>
      <c r="J42" s="48"/>
      <c r="K42" s="48"/>
      <c r="L42" s="48"/>
      <c r="M42" s="57"/>
      <c r="N42" s="51"/>
    </row>
    <row r="43" spans="1:14" ht="13.5" customHeight="1">
      <c r="A43" s="52" t="s">
        <v>362</v>
      </c>
      <c r="B43" s="48"/>
      <c r="C43" s="48"/>
      <c r="D43" s="48"/>
      <c r="E43" s="48"/>
      <c r="F43" s="48"/>
      <c r="G43" s="48"/>
      <c r="H43" s="48"/>
      <c r="I43" s="48"/>
      <c r="J43" s="48"/>
      <c r="K43" s="48"/>
      <c r="L43" s="48"/>
      <c r="M43" s="57"/>
      <c r="N43" s="51"/>
    </row>
    <row r="44" spans="1:14" ht="13.5" customHeight="1">
      <c r="A44" s="52"/>
      <c r="B44" s="48"/>
      <c r="C44" s="48"/>
      <c r="D44" s="48"/>
      <c r="E44" s="48"/>
      <c r="F44" s="48"/>
      <c r="G44" s="48"/>
      <c r="H44" s="48"/>
      <c r="I44" s="48"/>
      <c r="J44" s="48"/>
      <c r="K44" s="48"/>
      <c r="L44" s="48"/>
      <c r="M44" s="57"/>
      <c r="N44" s="51"/>
    </row>
    <row r="45" spans="1:14" ht="13.5" customHeight="1">
      <c r="A45" s="52" t="s">
        <v>363</v>
      </c>
      <c r="B45" s="48"/>
      <c r="C45" s="48"/>
      <c r="D45" s="48"/>
      <c r="E45" s="48"/>
      <c r="F45" s="48"/>
      <c r="G45" s="48"/>
      <c r="H45" s="48"/>
      <c r="I45" s="48"/>
      <c r="J45" s="48"/>
      <c r="K45" s="48"/>
      <c r="L45" s="48"/>
      <c r="M45" s="57"/>
      <c r="N45" s="51"/>
    </row>
    <row r="46" spans="1:14" ht="13.5" customHeight="1">
      <c r="A46" s="52" t="s">
        <v>364</v>
      </c>
      <c r="B46" s="48"/>
      <c r="C46" s="48"/>
      <c r="D46" s="48"/>
      <c r="E46" s="48"/>
      <c r="F46" s="48"/>
      <c r="G46" s="48"/>
      <c r="H46" s="48"/>
      <c r="I46" s="48"/>
      <c r="J46" s="48"/>
      <c r="K46" s="48"/>
      <c r="L46" s="48"/>
      <c r="M46" s="57"/>
      <c r="N46" s="51"/>
    </row>
    <row r="47" spans="1:14" ht="13.5" customHeight="1">
      <c r="A47" s="52" t="s">
        <v>365</v>
      </c>
      <c r="B47" s="48"/>
      <c r="C47" s="48"/>
      <c r="D47" s="48"/>
      <c r="E47" s="48"/>
      <c r="F47" s="48"/>
      <c r="G47" s="48"/>
      <c r="H47" s="48"/>
      <c r="I47" s="48"/>
      <c r="J47" s="48"/>
      <c r="K47" s="48"/>
      <c r="L47" s="48"/>
      <c r="M47" s="57"/>
      <c r="N47" s="51"/>
    </row>
    <row r="48" spans="1:14" ht="13.5" customHeight="1">
      <c r="A48" s="52" t="s">
        <v>366</v>
      </c>
      <c r="B48" s="48"/>
      <c r="C48" s="48"/>
      <c r="D48" s="48"/>
      <c r="E48" s="48"/>
      <c r="F48" s="48"/>
      <c r="G48" s="48"/>
      <c r="H48" s="48"/>
      <c r="I48" s="48"/>
      <c r="J48" s="48"/>
      <c r="K48" s="48"/>
      <c r="L48" s="48"/>
      <c r="M48" s="57"/>
      <c r="N48" s="51"/>
    </row>
    <row r="49" spans="1:15" ht="13.5" customHeight="1">
      <c r="A49" s="52"/>
      <c r="B49" s="48"/>
      <c r="C49" s="48"/>
      <c r="D49" s="48"/>
      <c r="E49" s="48"/>
      <c r="F49" s="48"/>
      <c r="G49" s="48"/>
      <c r="H49" s="48"/>
      <c r="I49" s="48"/>
      <c r="J49" s="48"/>
      <c r="K49" s="48"/>
      <c r="L49" s="48"/>
      <c r="M49" s="57"/>
      <c r="N49" s="51"/>
    </row>
    <row r="50" spans="1:15" ht="13.5" customHeight="1">
      <c r="A50" s="53"/>
      <c r="B50" s="54"/>
      <c r="C50" s="54"/>
      <c r="D50" s="54"/>
      <c r="E50" s="54"/>
      <c r="F50" s="54"/>
      <c r="G50" s="54"/>
      <c r="H50" s="54"/>
      <c r="I50" s="54"/>
      <c r="J50" s="54"/>
      <c r="K50" s="54"/>
      <c r="L50" s="54"/>
      <c r="M50" s="58"/>
      <c r="N50" s="51"/>
    </row>
    <row r="51" spans="1:15" ht="13.5" customHeight="1">
      <c r="A51" s="46"/>
    </row>
    <row r="52" spans="1:15" ht="13.5" customHeight="1">
      <c r="A52" s="4" t="s">
        <v>358</v>
      </c>
      <c r="L52" s="10"/>
      <c r="M52" s="10"/>
      <c r="N52" s="10"/>
    </row>
    <row r="53" spans="1:15" ht="13.5" customHeight="1">
      <c r="L53" s="10"/>
      <c r="M53" s="10"/>
      <c r="N53" s="10"/>
    </row>
    <row r="54" spans="1:15" ht="13.5" customHeight="1">
      <c r="F54" s="1004" t="s">
        <v>152</v>
      </c>
      <c r="G54" s="1004"/>
      <c r="H54" s="1004" t="s">
        <v>146</v>
      </c>
      <c r="I54" s="1004"/>
      <c r="J54" s="1004" t="s">
        <v>147</v>
      </c>
      <c r="K54" s="1004"/>
      <c r="L54" s="10"/>
      <c r="M54" s="10"/>
      <c r="N54" s="10"/>
    </row>
    <row r="55" spans="1:15" ht="13.5" customHeight="1">
      <c r="B55" s="5" t="s">
        <v>145</v>
      </c>
      <c r="D55" s="5" t="s">
        <v>150</v>
      </c>
      <c r="F55" s="55" t="s">
        <v>97</v>
      </c>
      <c r="G55" s="11"/>
      <c r="H55" s="55" t="s">
        <v>97</v>
      </c>
      <c r="I55" s="11"/>
      <c r="J55" s="55" t="s">
        <v>97</v>
      </c>
      <c r="K55" s="11"/>
      <c r="L55" s="10"/>
      <c r="M55" s="10"/>
      <c r="N55" s="10"/>
    </row>
    <row r="56" spans="1:15" ht="13.5" customHeight="1">
      <c r="B56" s="1003" t="s">
        <v>367</v>
      </c>
      <c r="F56" s="12"/>
      <c r="G56" s="13"/>
      <c r="H56" s="12"/>
      <c r="I56" s="13"/>
      <c r="J56" s="12"/>
      <c r="K56" s="13"/>
      <c r="L56" s="10"/>
      <c r="M56" s="10"/>
      <c r="N56" s="10"/>
    </row>
    <row r="57" spans="1:15" ht="13.5" customHeight="1">
      <c r="B57" s="1003"/>
      <c r="F57" s="10" t="s">
        <v>368</v>
      </c>
      <c r="G57" s="10"/>
      <c r="H57" s="10" t="s">
        <v>368</v>
      </c>
      <c r="I57" s="10"/>
      <c r="J57" s="10" t="s">
        <v>368</v>
      </c>
      <c r="K57" s="10"/>
      <c r="L57" s="10"/>
      <c r="M57" s="10"/>
      <c r="N57" s="10"/>
    </row>
    <row r="58" spans="1:15" ht="13.5" customHeight="1">
      <c r="B58" s="10" t="s">
        <v>151</v>
      </c>
      <c r="F58" s="10" t="s">
        <v>148</v>
      </c>
      <c r="G58" s="10"/>
      <c r="H58" s="10" t="s">
        <v>149</v>
      </c>
      <c r="I58" s="10"/>
      <c r="J58" s="10" t="s">
        <v>149</v>
      </c>
      <c r="K58" s="10"/>
      <c r="L58" s="10"/>
      <c r="M58" s="10"/>
      <c r="N58" s="10"/>
    </row>
    <row r="59" spans="1:15" ht="13.5" customHeight="1"/>
    <row r="60" spans="1:15" ht="13.5" customHeight="1"/>
    <row r="61" spans="1:15" ht="13.8" thickBot="1"/>
    <row r="62" spans="1:15" ht="13.8" thickTop="1">
      <c r="N62" s="356"/>
      <c r="O62" s="374"/>
    </row>
    <row r="63" spans="1:15">
      <c r="N63" s="357"/>
    </row>
  </sheetData>
  <sheetProtection algorithmName="SHA-512" hashValue="uZiOzeZuRwWsIrNmh3v+qhGxRXjUnvIfmv2Qg8rY1iDDi/XHa8UPr458bdS2pl3MNtVGV5fUXENobzJVNclAyA==" saltValue="zNMQDpSjudDb9mCuWjhvZA==" spinCount="100000"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phoneticPr fontId="2"/>
  <dataValidations count="1">
    <dataValidation imeMode="hiragana" allowBlank="1" showInputMessage="1" showErrorMessage="1" sqref="I9:M9" xr:uid="{00000000-0002-0000-1B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W44"/>
  <sheetViews>
    <sheetView view="pageBreakPreview" zoomScaleNormal="100" zoomScaleSheetLayoutView="100" workbookViewId="0">
      <selection activeCell="N2" sqref="N2"/>
    </sheetView>
  </sheetViews>
  <sheetFormatPr defaultColWidth="9" defaultRowHeight="13.2"/>
  <cols>
    <col min="1" max="17" width="5.6640625" style="398" customWidth="1"/>
    <col min="18" max="18" width="4.88671875" style="398" customWidth="1"/>
    <col min="19" max="19" width="9" style="398"/>
    <col min="20" max="20" width="9" style="398" customWidth="1"/>
    <col min="21" max="23" width="9" style="398" hidden="1" customWidth="1"/>
    <col min="24" max="16384" width="9" style="398"/>
  </cols>
  <sheetData>
    <row r="1" spans="1:23" ht="19.5" customHeight="1">
      <c r="A1" s="1085" t="s">
        <v>1029</v>
      </c>
      <c r="B1" s="1085"/>
      <c r="C1" s="1085"/>
      <c r="D1" s="1085"/>
      <c r="E1" s="1085"/>
      <c r="F1" s="1085"/>
      <c r="G1" s="1085"/>
      <c r="H1" s="1085"/>
      <c r="I1" s="1085"/>
      <c r="J1" s="1085"/>
      <c r="K1" s="1085"/>
      <c r="L1" s="1085"/>
      <c r="M1" s="1085"/>
      <c r="N1" s="1085"/>
      <c r="O1" s="397"/>
    </row>
    <row r="2" spans="1:23" ht="15" customHeight="1">
      <c r="A2" s="399"/>
      <c r="B2" s="399"/>
      <c r="C2" s="399"/>
      <c r="D2" s="399"/>
      <c r="E2" s="399"/>
      <c r="F2" s="399"/>
      <c r="G2" s="399"/>
      <c r="H2" s="399"/>
      <c r="I2" s="399"/>
      <c r="J2" s="399"/>
      <c r="K2" s="399"/>
      <c r="L2" s="399"/>
      <c r="M2" s="399"/>
      <c r="N2" s="399"/>
      <c r="O2" s="399"/>
    </row>
    <row r="3" spans="1:23" ht="15.75" customHeight="1">
      <c r="A3" s="400"/>
      <c r="B3" s="399"/>
      <c r="C3" s="399"/>
      <c r="D3" s="399"/>
      <c r="E3" s="399"/>
      <c r="F3" s="399"/>
      <c r="G3" s="399"/>
      <c r="H3" s="399"/>
      <c r="I3" s="399"/>
      <c r="J3" s="399"/>
      <c r="K3" s="399"/>
      <c r="L3" s="399"/>
      <c r="M3" s="399"/>
      <c r="N3" s="399"/>
    </row>
    <row r="4" spans="1:23">
      <c r="A4" s="400"/>
    </row>
    <row r="5" spans="1:23" ht="18" customHeight="1">
      <c r="A5" s="401"/>
      <c r="B5" s="402" t="s">
        <v>1030</v>
      </c>
      <c r="C5" s="1108"/>
      <c r="D5" s="1108"/>
      <c r="E5" s="1108"/>
      <c r="F5" s="1108"/>
      <c r="G5" s="1108"/>
      <c r="H5" s="403" t="s">
        <v>1031</v>
      </c>
      <c r="P5" s="398" t="s">
        <v>1590</v>
      </c>
    </row>
    <row r="6" spans="1:23">
      <c r="P6" s="398" t="s">
        <v>1466</v>
      </c>
    </row>
    <row r="7" spans="1:23" ht="17.25" customHeight="1">
      <c r="A7" s="401"/>
      <c r="B7" s="404" t="s">
        <v>1465</v>
      </c>
      <c r="C7" s="1109"/>
      <c r="D7" s="1109"/>
      <c r="E7" s="1109"/>
      <c r="F7" s="1109"/>
      <c r="G7" s="1109"/>
    </row>
    <row r="8" spans="1:23">
      <c r="P8" s="398" t="s">
        <v>1069</v>
      </c>
    </row>
    <row r="9" spans="1:23" ht="16.2" thickBot="1">
      <c r="J9" s="405" t="s">
        <v>1032</v>
      </c>
    </row>
    <row r="10" spans="1:23" ht="16.5" customHeight="1" thickBot="1">
      <c r="K10" s="403" t="str">
        <f>VLOOKUP($Q$10,$R$10:$W$12,4)</f>
        <v>群馬事業所</v>
      </c>
      <c r="Q10" s="406">
        <v>1</v>
      </c>
      <c r="R10" s="407">
        <v>1</v>
      </c>
      <c r="S10" s="398" t="s">
        <v>1061</v>
      </c>
      <c r="U10" s="398" t="s">
        <v>1062</v>
      </c>
      <c r="V10" s="398" t="s">
        <v>1065</v>
      </c>
      <c r="W10" s="398" t="s">
        <v>1066</v>
      </c>
    </row>
    <row r="11" spans="1:23">
      <c r="K11" s="408" t="s">
        <v>1033</v>
      </c>
      <c r="L11" s="398" t="str">
        <f>VLOOKUP($Q$10,$R$10:$W$12,5)</f>
        <v>027-212-7575</v>
      </c>
      <c r="R11" s="407">
        <v>2</v>
      </c>
      <c r="S11" s="398" t="s">
        <v>1219</v>
      </c>
      <c r="U11" s="398" t="s">
        <v>1063</v>
      </c>
      <c r="V11" s="398" t="s">
        <v>1273</v>
      </c>
      <c r="W11" s="398" t="s">
        <v>1274</v>
      </c>
    </row>
    <row r="12" spans="1:23">
      <c r="K12" s="408" t="s">
        <v>1034</v>
      </c>
      <c r="L12" s="398" t="str">
        <f>VLOOKUP($Q$10,$R$10:$W$12,6)</f>
        <v>027-212-7576</v>
      </c>
      <c r="R12" s="407"/>
      <c r="U12" s="398" t="s">
        <v>1064</v>
      </c>
      <c r="V12" s="398" t="s">
        <v>1067</v>
      </c>
      <c r="W12" s="398" t="s">
        <v>1068</v>
      </c>
    </row>
    <row r="13" spans="1:23">
      <c r="J13" s="409"/>
    </row>
    <row r="14" spans="1:23">
      <c r="J14" s="409"/>
    </row>
    <row r="15" spans="1:23">
      <c r="B15" s="398" t="s">
        <v>1035</v>
      </c>
      <c r="J15" s="409"/>
    </row>
    <row r="16" spans="1:23">
      <c r="J16" s="409"/>
    </row>
    <row r="18" spans="1:16" ht="35.1" customHeight="1">
      <c r="B18" s="1086" t="s">
        <v>1036</v>
      </c>
      <c r="C18" s="1087"/>
      <c r="D18" s="1088"/>
      <c r="E18" s="1103" t="str">
        <f>IF(確２面!K8="","",確２面!K8)</f>
        <v/>
      </c>
      <c r="F18" s="1104"/>
      <c r="G18" s="1104"/>
      <c r="H18" s="1104"/>
      <c r="I18" s="1104"/>
      <c r="J18" s="1104"/>
      <c r="K18" s="1104"/>
      <c r="L18" s="410" t="s">
        <v>1031</v>
      </c>
      <c r="M18" s="411"/>
    </row>
    <row r="19" spans="1:16" ht="34.5" customHeight="1">
      <c r="B19" s="1089" t="s">
        <v>1037</v>
      </c>
      <c r="C19" s="1090"/>
      <c r="D19" s="1091"/>
      <c r="E19" s="1105" t="str">
        <f>IF(確３面!H6="","",確３面!H6)</f>
        <v/>
      </c>
      <c r="F19" s="1106"/>
      <c r="G19" s="1106"/>
      <c r="H19" s="1106"/>
      <c r="I19" s="1106"/>
      <c r="J19" s="1106"/>
      <c r="K19" s="1106"/>
      <c r="L19" s="1106"/>
      <c r="M19" s="1107"/>
    </row>
    <row r="20" spans="1:16">
      <c r="B20" s="412"/>
      <c r="C20" s="412"/>
      <c r="D20" s="412"/>
    </row>
    <row r="21" spans="1:16" ht="35.1" customHeight="1">
      <c r="B21" s="1097" t="s">
        <v>1038</v>
      </c>
      <c r="C21" s="1098"/>
      <c r="D21" s="1099"/>
      <c r="E21" s="413"/>
      <c r="F21" s="413" t="s">
        <v>1039</v>
      </c>
      <c r="G21" s="413"/>
      <c r="H21" s="413" t="s">
        <v>1040</v>
      </c>
      <c r="I21" s="413"/>
      <c r="J21" s="413" t="s">
        <v>1041</v>
      </c>
      <c r="K21" s="413"/>
      <c r="L21" s="413" t="s">
        <v>1042</v>
      </c>
      <c r="M21" s="414"/>
    </row>
    <row r="22" spans="1:16" ht="35.1" customHeight="1">
      <c r="B22" s="1100" t="s">
        <v>1043</v>
      </c>
      <c r="C22" s="1101"/>
      <c r="D22" s="1102"/>
      <c r="E22" s="415"/>
      <c r="F22" s="415"/>
      <c r="G22" s="416"/>
      <c r="H22" s="416" t="s">
        <v>1044</v>
      </c>
      <c r="I22" s="416"/>
      <c r="J22" s="416" t="s">
        <v>1045</v>
      </c>
      <c r="K22" s="417" t="s">
        <v>1046</v>
      </c>
      <c r="L22" s="415"/>
      <c r="M22" s="418"/>
    </row>
    <row r="23" spans="1:16" ht="18.75" customHeight="1">
      <c r="B23" s="1092" t="s">
        <v>1047</v>
      </c>
      <c r="C23" s="1093"/>
      <c r="D23" s="1094"/>
      <c r="E23" s="419"/>
      <c r="F23" s="420" t="s">
        <v>1048</v>
      </c>
      <c r="H23" s="1095" t="s">
        <v>1049</v>
      </c>
      <c r="J23" s="1095" t="s">
        <v>1050</v>
      </c>
      <c r="K23" s="1095" t="s">
        <v>1051</v>
      </c>
      <c r="L23" s="420"/>
      <c r="M23" s="421"/>
    </row>
    <row r="24" spans="1:16" ht="18.75" customHeight="1">
      <c r="B24" s="1089"/>
      <c r="C24" s="1090"/>
      <c r="D24" s="1091"/>
      <c r="E24" s="422"/>
      <c r="F24" s="423" t="s">
        <v>1052</v>
      </c>
      <c r="G24" s="423"/>
      <c r="H24" s="1096"/>
      <c r="I24" s="423"/>
      <c r="J24" s="1096"/>
      <c r="K24" s="1096"/>
      <c r="L24" s="423"/>
      <c r="M24" s="424"/>
    </row>
    <row r="25" spans="1:16" ht="17.25" customHeight="1">
      <c r="B25" s="425"/>
      <c r="C25" s="425"/>
      <c r="D25" s="425"/>
      <c r="E25" s="426"/>
      <c r="F25" s="426"/>
      <c r="G25" s="427"/>
      <c r="H25" s="426"/>
      <c r="I25" s="427"/>
      <c r="J25" s="427"/>
      <c r="K25" s="426"/>
      <c r="L25" s="426"/>
      <c r="M25" s="427"/>
    </row>
    <row r="26" spans="1:16" ht="30" customHeight="1">
      <c r="B26" s="1082" t="s">
        <v>1053</v>
      </c>
      <c r="C26" s="1083"/>
      <c r="D26" s="1084"/>
      <c r="E26" s="428"/>
      <c r="F26" s="427"/>
      <c r="G26" s="427"/>
      <c r="H26" s="427"/>
      <c r="I26" s="427"/>
      <c r="J26" s="429" t="s">
        <v>1054</v>
      </c>
      <c r="K26" s="429"/>
      <c r="L26" s="430"/>
      <c r="M26" s="431"/>
    </row>
    <row r="29" spans="1:16">
      <c r="A29" s="432" t="s">
        <v>1055</v>
      </c>
      <c r="B29" s="432"/>
    </row>
    <row r="31" spans="1:16" ht="16.2">
      <c r="B31" s="433" t="s">
        <v>1056</v>
      </c>
      <c r="C31" s="398" t="s">
        <v>1057</v>
      </c>
    </row>
    <row r="32" spans="1:16" ht="16.2">
      <c r="B32" s="433" t="s">
        <v>1056</v>
      </c>
      <c r="C32" s="398" t="s">
        <v>1058</v>
      </c>
      <c r="P32" s="398" t="s">
        <v>1564</v>
      </c>
    </row>
    <row r="33" spans="1:15" ht="16.2">
      <c r="B33" s="433" t="s">
        <v>1056</v>
      </c>
      <c r="C33" s="398" t="s">
        <v>1059</v>
      </c>
      <c r="I33" s="502" t="s">
        <v>1276</v>
      </c>
    </row>
    <row r="34" spans="1:15" ht="16.2">
      <c r="B34" s="433" t="s">
        <v>1056</v>
      </c>
      <c r="C34" s="398" t="s">
        <v>1060</v>
      </c>
    </row>
    <row r="35" spans="1:15" ht="16.2">
      <c r="B35" s="433" t="s">
        <v>1056</v>
      </c>
    </row>
    <row r="36" spans="1:15" ht="16.2">
      <c r="B36" s="433" t="s">
        <v>1056</v>
      </c>
    </row>
    <row r="37" spans="1:15" ht="16.2">
      <c r="B37" s="433"/>
    </row>
    <row r="38" spans="1:15" ht="16.2">
      <c r="A38" s="432" t="s">
        <v>1292</v>
      </c>
      <c r="B38" s="433"/>
    </row>
    <row r="39" spans="1:15" ht="16.2">
      <c r="A39" s="432" t="s">
        <v>1277</v>
      </c>
      <c r="B39" s="433"/>
    </row>
    <row r="40" spans="1:15" ht="16.2">
      <c r="A40" s="432" t="s">
        <v>1278</v>
      </c>
      <c r="B40" s="433"/>
    </row>
    <row r="41" spans="1:15" ht="16.2">
      <c r="A41" s="432" t="s">
        <v>1279</v>
      </c>
      <c r="B41" s="433"/>
    </row>
    <row r="42" spans="1:15" ht="16.8" thickBot="1">
      <c r="B42" s="433"/>
    </row>
    <row r="43" spans="1:15" ht="13.8" thickTop="1">
      <c r="O43" s="435"/>
    </row>
    <row r="44" spans="1:15">
      <c r="O44" s="436"/>
    </row>
  </sheetData>
  <sheetProtection algorithmName="SHA-512" hashValue="3A3VOo1MAidwnm+0iu6Z1sBxO7DKwIPWvwW35ckTYkD7P4hkh2oszyhwOKrDHD3OtvvDlYA+fbk6/I/QzPUW0g==" saltValue="J3eIpnmQpSVXWfTBNGoRLA==" spinCount="100000" sheet="1"/>
  <protectedRanges>
    <protectedRange sqref="B7" name="範囲3"/>
    <protectedRange sqref="Q10" name="範囲1_1"/>
    <protectedRange sqref="C5 C7" name="範囲1"/>
  </protectedRanges>
  <mergeCells count="14">
    <mergeCell ref="A1:N1"/>
    <mergeCell ref="K23:K24"/>
    <mergeCell ref="C5:G5"/>
    <mergeCell ref="C7:G7"/>
    <mergeCell ref="B18:D18"/>
    <mergeCell ref="E18:K18"/>
    <mergeCell ref="B19:D19"/>
    <mergeCell ref="E19:M19"/>
    <mergeCell ref="J23:J24"/>
    <mergeCell ref="B26:D26"/>
    <mergeCell ref="B21:D21"/>
    <mergeCell ref="B22:D22"/>
    <mergeCell ref="B23:D24"/>
    <mergeCell ref="H23:H24"/>
  </mergeCells>
  <phoneticPr fontId="2"/>
  <conditionalFormatting sqref="C5:G5">
    <cfRule type="containsBlanks" dxfId="3" priority="2" stopIfTrue="1">
      <formula>LEN(TRIM(C5))=0</formula>
    </cfRule>
  </conditionalFormatting>
  <conditionalFormatting sqref="C7:G7">
    <cfRule type="containsBlanks" dxfId="2" priority="1" stopIfTrue="1">
      <formula>LEN(TRIM(C7))=0</formula>
    </cfRule>
  </conditionalFormatting>
  <dataValidations count="3">
    <dataValidation type="list" allowBlank="1" showInputMessage="1" showErrorMessage="1" sqref="J10" xr:uid="{00000000-0002-0000-2100-000000000000}">
      <formula1>"群馬事業所,栃木事業所,茨城事業所"</formula1>
    </dataValidation>
    <dataValidation type="list" allowBlank="1" showInputMessage="1" showErrorMessage="1" sqref="K13:K16" xr:uid="{00000000-0002-0000-2100-000001000000}">
      <formula1>"027-212-7576,0285-37-9212,029-886-8965"</formula1>
    </dataValidation>
    <dataValidation type="list" allowBlank="1" showInputMessage="1" showErrorMessage="1" sqref="B7" xr:uid="{6110B447-6AF8-4A66-8757-334F64626599}">
      <formula1>"(FAX),(Email),(TEL)"</formula1>
    </dataValidation>
  </dataValidations>
  <printOptions horizontalCentered="1"/>
  <pageMargins left="0.70866141732283472" right="0.70866141732283472" top="1.3385826771653544" bottom="0.74803149606299213" header="0.31496062992125984" footer="0.31496062992125984"/>
  <pageSetup paperSize="9" orientation="portrait" r:id="rId1"/>
  <headerFooter>
    <oddFooter>&amp;L&amp;"ＭＳ Ｐ明朝,標準"&amp;9㈱北関東建築検査機構&amp;C&amp;9NKBI-27tosikeigai Ver.20.2&amp;R&amp;9(R050401)</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AQ72"/>
  <sheetViews>
    <sheetView view="pageBreakPreview" zoomScaleNormal="100" zoomScaleSheetLayoutView="100" workbookViewId="0">
      <selection activeCell="R1" sqref="R1"/>
    </sheetView>
  </sheetViews>
  <sheetFormatPr defaultColWidth="3.6640625" defaultRowHeight="18" customHeight="1"/>
  <cols>
    <col min="1" max="45" width="2.6640625" style="116" customWidth="1"/>
    <col min="46" max="16384" width="3.6640625" style="116"/>
  </cols>
  <sheetData>
    <row r="1" spans="1:35" ht="13.5" customHeight="1">
      <c r="A1" s="250" t="s">
        <v>386</v>
      </c>
      <c r="B1" s="250"/>
      <c r="C1" s="250"/>
      <c r="D1" s="250"/>
      <c r="E1" s="250"/>
      <c r="F1" s="250"/>
      <c r="G1" s="250"/>
    </row>
    <row r="2" spans="1:35" ht="13.5" customHeight="1"/>
    <row r="3" spans="1:35" ht="13.5" customHeight="1">
      <c r="A3" s="1110" t="s">
        <v>388</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row>
    <row r="4" spans="1:35" ht="13.5" customHeight="1">
      <c r="A4" s="1110"/>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row>
    <row r="5" spans="1:35" ht="13.5" customHeight="1">
      <c r="A5" s="1110"/>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c r="AH5" s="1110"/>
      <c r="AI5" s="1110"/>
    </row>
    <row r="6" spans="1:35" ht="13.5" customHeight="1">
      <c r="A6" s="1116" t="s">
        <v>113</v>
      </c>
      <c r="B6" s="1116"/>
      <c r="C6" s="1116"/>
      <c r="D6" s="1116"/>
      <c r="E6" s="1116"/>
      <c r="F6" s="1116"/>
      <c r="G6" s="1116"/>
      <c r="H6" s="1116"/>
      <c r="I6" s="1116"/>
      <c r="J6" s="1116"/>
      <c r="K6" s="1116"/>
      <c r="L6" s="1116"/>
      <c r="M6" s="1116"/>
      <c r="N6" s="1116"/>
      <c r="O6" s="1116"/>
      <c r="P6" s="1116"/>
      <c r="Q6" s="1116"/>
      <c r="R6" s="1116"/>
      <c r="S6" s="1116"/>
      <c r="T6" s="1116"/>
      <c r="U6" s="1116"/>
      <c r="V6" s="1116"/>
      <c r="W6" s="1116"/>
      <c r="X6" s="1116"/>
      <c r="Y6" s="1116"/>
      <c r="Z6" s="1116"/>
      <c r="AA6" s="1116"/>
      <c r="AB6" s="1116"/>
      <c r="AC6" s="1116"/>
      <c r="AD6" s="1116"/>
      <c r="AE6" s="1116"/>
      <c r="AF6" s="1116"/>
      <c r="AG6" s="1116"/>
      <c r="AH6" s="1116"/>
      <c r="AI6" s="1116"/>
    </row>
    <row r="7" spans="1:35" ht="13.5" customHeight="1"/>
    <row r="8" spans="1:35" ht="13.5" customHeight="1">
      <c r="A8" s="116" t="s">
        <v>1283</v>
      </c>
      <c r="X8" s="114"/>
      <c r="Y8" s="114"/>
    </row>
    <row r="9" spans="1:35" ht="6.75" customHeight="1">
      <c r="X9" s="114"/>
      <c r="Y9" s="114"/>
    </row>
    <row r="10" spans="1:35" ht="13.5" customHeight="1">
      <c r="A10" s="116" t="s">
        <v>1284</v>
      </c>
    </row>
    <row r="11" spans="1:35" ht="6.75" customHeight="1">
      <c r="X11" s="114"/>
      <c r="Y11" s="114"/>
    </row>
    <row r="12" spans="1:35" ht="13.5" customHeight="1">
      <c r="A12" s="116" t="s">
        <v>78</v>
      </c>
      <c r="X12" s="114"/>
      <c r="Y12" s="114"/>
    </row>
    <row r="13" spans="1:35" ht="6.75" customHeight="1">
      <c r="X13" s="114"/>
      <c r="Y13" s="114"/>
    </row>
    <row r="14" spans="1:35" ht="13.5" customHeight="1">
      <c r="A14" s="116" t="s">
        <v>343</v>
      </c>
      <c r="X14" s="114"/>
      <c r="Y14" s="114"/>
    </row>
    <row r="15" spans="1:35" ht="13.5" customHeight="1">
      <c r="D15" s="250"/>
      <c r="E15" s="250"/>
      <c r="X15" s="114"/>
      <c r="Y15" s="114"/>
    </row>
    <row r="16" spans="1:35" ht="13.5" customHeight="1">
      <c r="D16" s="250"/>
      <c r="E16" s="250"/>
      <c r="X16" s="114"/>
      <c r="Y16" s="114"/>
    </row>
    <row r="17" spans="3:40" ht="13.5" customHeight="1"/>
    <row r="18" spans="3:40" ht="13.5" customHeight="1">
      <c r="C18" s="116" t="s">
        <v>344</v>
      </c>
      <c r="AM18" s="503" t="s">
        <v>1291</v>
      </c>
    </row>
    <row r="19" spans="3:40" ht="6.75" customHeight="1">
      <c r="N19" s="164"/>
    </row>
    <row r="20" spans="3:40" ht="13.5" customHeight="1">
      <c r="D20" s="116" t="s">
        <v>994</v>
      </c>
      <c r="N20" s="164"/>
    </row>
    <row r="21" spans="3:40" ht="13.5" customHeight="1">
      <c r="N21" s="164"/>
      <c r="AM21" s="442"/>
    </row>
    <row r="22" spans="3:40" ht="13.5" customHeight="1"/>
    <row r="23" spans="3:40" ht="13.5" customHeight="1">
      <c r="Q23" s="251"/>
      <c r="R23" s="251"/>
      <c r="S23" s="251"/>
      <c r="T23" s="251"/>
      <c r="U23" s="251"/>
      <c r="V23" s="818" t="s">
        <v>1180</v>
      </c>
      <c r="W23" s="818"/>
      <c r="X23" s="819"/>
      <c r="Y23" s="819"/>
      <c r="Z23" s="110" t="s">
        <v>269</v>
      </c>
      <c r="AA23" s="819"/>
      <c r="AB23" s="819"/>
      <c r="AC23" s="110" t="s">
        <v>172</v>
      </c>
      <c r="AD23" s="819"/>
      <c r="AE23" s="819"/>
      <c r="AF23" s="110" t="s">
        <v>271</v>
      </c>
      <c r="AM23" s="109" t="s">
        <v>1464</v>
      </c>
      <c r="AN23" s="109"/>
    </row>
    <row r="24" spans="3:40" ht="13.5" customHeight="1">
      <c r="Q24" s="115"/>
      <c r="R24" s="115"/>
      <c r="T24" s="114"/>
      <c r="U24" s="114"/>
      <c r="W24" s="114"/>
      <c r="X24" s="114"/>
      <c r="AM24" s="109"/>
      <c r="AN24" s="109"/>
    </row>
    <row r="25" spans="3:40" ht="13.5" customHeight="1">
      <c r="O25" s="114"/>
      <c r="P25" s="114"/>
      <c r="Q25" s="114"/>
      <c r="R25" s="114"/>
      <c r="S25" s="114"/>
      <c r="T25" s="114"/>
      <c r="U25" s="114"/>
      <c r="V25" s="212"/>
      <c r="W25" s="212"/>
      <c r="X25" s="212"/>
      <c r="Y25" s="212"/>
      <c r="Z25" s="212"/>
      <c r="AA25" s="212"/>
      <c r="AB25" s="212"/>
      <c r="AC25" s="212"/>
      <c r="AD25" s="212"/>
      <c r="AE25" s="212"/>
      <c r="AF25" s="212"/>
      <c r="AG25" s="212"/>
      <c r="AH25" s="212"/>
      <c r="AI25" s="212"/>
      <c r="AM25" s="442"/>
    </row>
    <row r="26" spans="3:40" ht="13.5" customHeight="1">
      <c r="T26" s="115" t="s">
        <v>8</v>
      </c>
      <c r="V26" s="1113" t="str">
        <f>IF(確１面!V26="","",確１面!V26)</f>
        <v/>
      </c>
      <c r="W26" s="1113"/>
      <c r="X26" s="1113"/>
      <c r="Y26" s="1113"/>
      <c r="Z26" s="1113"/>
      <c r="AA26" s="1113"/>
      <c r="AB26" s="1113"/>
      <c r="AC26" s="1113"/>
      <c r="AD26" s="1113"/>
      <c r="AE26" s="1113"/>
      <c r="AF26" s="1113"/>
      <c r="AG26" s="1113"/>
      <c r="AH26" s="1113"/>
      <c r="AI26" s="1113"/>
    </row>
    <row r="27" spans="3:40" ht="6" customHeight="1">
      <c r="R27" s="114"/>
      <c r="S27" s="114"/>
      <c r="T27" s="114"/>
      <c r="U27" s="114"/>
      <c r="V27" s="210"/>
      <c r="W27" s="210"/>
      <c r="X27" s="210"/>
      <c r="Y27" s="210"/>
      <c r="Z27" s="210"/>
      <c r="AA27" s="210"/>
      <c r="AB27" s="210"/>
      <c r="AC27" s="210"/>
      <c r="AD27" s="211"/>
      <c r="AE27" s="212"/>
      <c r="AF27" s="212"/>
    </row>
    <row r="28" spans="3:40" ht="13.5" customHeight="1">
      <c r="F28" s="116" t="str">
        <f>IF(確１面!D28="","",確１面!D28)</f>
        <v/>
      </c>
      <c r="V28" s="1113" t="str">
        <f>IF(確１面!V28="","",確１面!V28)</f>
        <v/>
      </c>
      <c r="W28" s="1113"/>
      <c r="X28" s="1113"/>
      <c r="Y28" s="1113"/>
      <c r="Z28" s="1113"/>
      <c r="AA28" s="1113"/>
      <c r="AB28" s="1113"/>
      <c r="AC28" s="1113"/>
      <c r="AD28" s="1113"/>
      <c r="AE28" s="1113"/>
      <c r="AF28" s="1113"/>
      <c r="AG28" s="1113"/>
      <c r="AH28" s="1113"/>
      <c r="AI28" s="1113"/>
    </row>
    <row r="29" spans="3:40" ht="6" customHeight="1">
      <c r="R29" s="114"/>
      <c r="S29" s="114"/>
      <c r="T29" s="114"/>
      <c r="U29" s="114"/>
      <c r="V29" s="210"/>
      <c r="W29" s="210"/>
      <c r="X29" s="210"/>
      <c r="Y29" s="210"/>
      <c r="Z29" s="210"/>
      <c r="AA29" s="210"/>
      <c r="AB29" s="210"/>
      <c r="AC29" s="210"/>
      <c r="AD29" s="211"/>
      <c r="AE29" s="212"/>
      <c r="AF29" s="212"/>
    </row>
    <row r="30" spans="3:40" ht="13.5" customHeight="1">
      <c r="F30" s="116" t="str">
        <f>IF(確１面!D30="","",確１面!D30)</f>
        <v/>
      </c>
      <c r="V30" s="1113" t="str">
        <f>IF(確１面!V30="","",確１面!V30)</f>
        <v/>
      </c>
      <c r="W30" s="1113"/>
      <c r="X30" s="1113"/>
      <c r="Y30" s="1113"/>
      <c r="Z30" s="1113"/>
      <c r="AA30" s="1113"/>
      <c r="AB30" s="1113"/>
      <c r="AC30" s="1113"/>
      <c r="AD30" s="1113"/>
      <c r="AE30" s="1113"/>
      <c r="AF30" s="1113"/>
      <c r="AG30" s="1113"/>
      <c r="AH30" s="1113"/>
      <c r="AI30" s="1113"/>
    </row>
    <row r="31" spans="3:40" ht="6" customHeight="1">
      <c r="R31" s="114"/>
      <c r="S31" s="114"/>
      <c r="T31" s="114"/>
      <c r="U31" s="114"/>
      <c r="V31" s="210"/>
      <c r="W31" s="210"/>
      <c r="X31" s="210"/>
      <c r="Y31" s="210"/>
      <c r="Z31" s="210"/>
      <c r="AA31" s="210"/>
      <c r="AB31" s="210"/>
      <c r="AC31" s="210"/>
      <c r="AD31" s="211"/>
      <c r="AE31" s="212"/>
      <c r="AF31" s="212"/>
    </row>
    <row r="32" spans="3:40" ht="12.75" customHeight="1">
      <c r="R32" s="114"/>
      <c r="S32" s="114"/>
      <c r="T32" s="114"/>
      <c r="U32" s="114"/>
      <c r="V32" s="1113" t="str">
        <f>IF(確１面!V32="","",確１面!V32)</f>
        <v/>
      </c>
      <c r="W32" s="1113"/>
      <c r="X32" s="1113"/>
      <c r="Y32" s="1113"/>
      <c r="Z32" s="1113"/>
      <c r="AA32" s="1113"/>
      <c r="AB32" s="1113"/>
      <c r="AC32" s="1113"/>
      <c r="AD32" s="1113"/>
      <c r="AE32" s="1113"/>
      <c r="AF32" s="1113"/>
      <c r="AG32" s="1113"/>
      <c r="AH32" s="1113"/>
      <c r="AI32" s="1113"/>
    </row>
    <row r="33" spans="1:35" ht="6" customHeight="1">
      <c r="R33" s="114"/>
      <c r="S33" s="114"/>
      <c r="T33" s="114"/>
      <c r="U33" s="114"/>
      <c r="V33" s="114"/>
      <c r="W33" s="114"/>
      <c r="X33" s="114"/>
      <c r="Y33" s="114"/>
      <c r="Z33" s="114"/>
      <c r="AA33" s="114"/>
      <c r="AB33" s="114"/>
      <c r="AC33" s="114"/>
      <c r="AD33" s="115"/>
    </row>
    <row r="34" spans="1:35" ht="6.7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row>
    <row r="35" spans="1:35" ht="13.5" customHeight="1">
      <c r="B35" s="116" t="s">
        <v>79</v>
      </c>
    </row>
    <row r="36" spans="1:35" ht="6.75" customHeight="1"/>
    <row r="37" spans="1:35" ht="13.5" customHeight="1">
      <c r="T37" s="252" t="s">
        <v>80</v>
      </c>
      <c r="V37" s="1162" t="str">
        <f>概１面!K144</f>
        <v/>
      </c>
      <c r="W37" s="1162"/>
      <c r="X37" s="1162"/>
      <c r="Y37" s="1162"/>
      <c r="Z37" s="1162"/>
      <c r="AA37" s="1162"/>
      <c r="AB37" s="1162"/>
      <c r="AC37" s="1162"/>
      <c r="AD37" s="1162"/>
      <c r="AE37" s="1162"/>
      <c r="AF37" s="1162"/>
      <c r="AG37" s="115"/>
    </row>
    <row r="38" spans="1:35" ht="6.75" customHeight="1">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row>
    <row r="39" spans="1:35" ht="6.7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1:35" ht="12.75" customHeight="1"/>
    <row r="41" spans="1:35" ht="13.5" customHeight="1">
      <c r="B41" s="254" t="s">
        <v>81</v>
      </c>
    </row>
    <row r="42" spans="1:35" ht="6.75" customHeight="1">
      <c r="D42" s="254"/>
    </row>
    <row r="43" spans="1:35" ht="13.5" customHeight="1">
      <c r="A43" s="254"/>
      <c r="B43" s="254"/>
      <c r="F43" s="162" t="s">
        <v>82</v>
      </c>
      <c r="G43" s="116" t="s">
        <v>83</v>
      </c>
      <c r="S43" s="162" t="s">
        <v>17</v>
      </c>
      <c r="T43" s="116" t="s">
        <v>84</v>
      </c>
      <c r="Z43" s="114"/>
    </row>
    <row r="44" spans="1:35" ht="6.75" customHeight="1">
      <c r="A44" s="254"/>
      <c r="B44" s="254"/>
      <c r="X44" s="114"/>
    </row>
    <row r="45" spans="1:35" ht="13.5" customHeight="1">
      <c r="A45" s="254"/>
      <c r="B45" s="254"/>
      <c r="F45" s="162" t="s">
        <v>17</v>
      </c>
      <c r="G45" s="116" t="s">
        <v>85</v>
      </c>
      <c r="O45" s="1164"/>
      <c r="P45" s="1164"/>
      <c r="Q45" s="1164"/>
      <c r="S45" s="162" t="s">
        <v>17</v>
      </c>
      <c r="T45" s="250" t="s">
        <v>86</v>
      </c>
      <c r="U45" s="114"/>
      <c r="W45" s="114"/>
      <c r="Z45" s="114"/>
    </row>
    <row r="46" spans="1:35" ht="6.75" customHeight="1">
      <c r="A46" s="254"/>
      <c r="B46" s="254"/>
      <c r="S46" s="114"/>
      <c r="T46" s="114"/>
      <c r="U46" s="114"/>
      <c r="V46" s="114"/>
      <c r="W46" s="114"/>
      <c r="X46" s="114"/>
    </row>
    <row r="47" spans="1:35" ht="13.5" customHeight="1">
      <c r="A47" s="254"/>
      <c r="B47" s="254"/>
      <c r="F47" s="162" t="s">
        <v>17</v>
      </c>
      <c r="G47" s="116" t="s">
        <v>390</v>
      </c>
      <c r="S47" s="162" t="s">
        <v>17</v>
      </c>
      <c r="T47" s="116" t="s">
        <v>389</v>
      </c>
    </row>
    <row r="48" spans="1:35" ht="13.5" customHeight="1">
      <c r="A48" s="254"/>
      <c r="B48" s="254"/>
    </row>
    <row r="49" spans="1:35" ht="13.5" customHeight="1">
      <c r="A49" s="254"/>
      <c r="B49" s="254"/>
    </row>
    <row r="50" spans="1:35" ht="13.5" customHeight="1">
      <c r="A50" s="254"/>
      <c r="B50" s="254"/>
    </row>
    <row r="51" spans="1:35" ht="13.5" customHeight="1">
      <c r="A51" s="254"/>
      <c r="B51" s="254"/>
    </row>
    <row r="52" spans="1:35" ht="13.5" customHeight="1">
      <c r="A52" s="255" t="s">
        <v>314</v>
      </c>
      <c r="B52" s="256"/>
      <c r="C52" s="256"/>
      <c r="D52" s="256"/>
      <c r="E52" s="256"/>
      <c r="F52" s="256"/>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117"/>
      <c r="AF52" s="117"/>
      <c r="AG52" s="117"/>
      <c r="AH52" s="117"/>
      <c r="AI52" s="258"/>
    </row>
    <row r="53" spans="1:35" ht="13.5" customHeight="1">
      <c r="A53" s="259"/>
      <c r="B53" s="110"/>
      <c r="C53" s="110"/>
      <c r="D53" s="110"/>
      <c r="E53" s="110"/>
      <c r="F53" s="110"/>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I53" s="260"/>
    </row>
    <row r="54" spans="1:35" ht="13.5" customHeight="1">
      <c r="A54" s="25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I54" s="260"/>
    </row>
    <row r="55" spans="1:35" ht="13.5" customHeight="1">
      <c r="A55" s="261"/>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53"/>
      <c r="AF55" s="253"/>
      <c r="AG55" s="253"/>
      <c r="AH55" s="253"/>
      <c r="AI55" s="263"/>
    </row>
    <row r="56" spans="1:35" ht="13.5" customHeight="1">
      <c r="A56" s="14" t="s">
        <v>9</v>
      </c>
      <c r="B56" s="15"/>
      <c r="C56" s="15"/>
      <c r="D56" s="15"/>
      <c r="E56" s="15"/>
      <c r="F56" s="15"/>
      <c r="G56" s="15"/>
      <c r="H56" s="16"/>
      <c r="I56" s="15" t="s">
        <v>88</v>
      </c>
      <c r="J56" s="15"/>
      <c r="K56" s="15"/>
      <c r="L56" s="15"/>
      <c r="M56" s="15"/>
      <c r="N56" s="169"/>
      <c r="O56" s="15" t="s">
        <v>89</v>
      </c>
      <c r="P56" s="15"/>
      <c r="Q56" s="15"/>
      <c r="R56" s="15"/>
      <c r="S56" s="165"/>
      <c r="T56" s="15"/>
      <c r="U56" s="16"/>
      <c r="V56" s="15" t="s">
        <v>315</v>
      </c>
      <c r="W56" s="15"/>
      <c r="X56" s="165"/>
      <c r="Y56" s="15"/>
      <c r="Z56" s="15"/>
      <c r="AA56" s="15"/>
      <c r="AB56" s="14" t="s">
        <v>391</v>
      </c>
      <c r="AC56" s="15"/>
      <c r="AD56" s="15"/>
      <c r="AE56" s="165"/>
      <c r="AF56" s="165"/>
      <c r="AG56" s="165"/>
      <c r="AH56" s="165"/>
      <c r="AI56" s="169"/>
    </row>
    <row r="57" spans="1:35" ht="13.5" customHeight="1">
      <c r="A57" s="171"/>
      <c r="B57" s="18"/>
      <c r="C57" s="18"/>
      <c r="D57" s="18"/>
      <c r="E57" s="18"/>
      <c r="F57" s="18"/>
      <c r="G57" s="18"/>
      <c r="H57" s="19"/>
      <c r="I57" s="17"/>
      <c r="J57" s="18"/>
      <c r="K57" s="18"/>
      <c r="L57" s="18"/>
      <c r="M57" s="18"/>
      <c r="N57" s="19"/>
      <c r="O57" s="17"/>
      <c r="P57" s="18"/>
      <c r="Q57" s="18"/>
      <c r="R57" s="18"/>
      <c r="S57" s="18"/>
      <c r="T57" s="18"/>
      <c r="U57" s="19"/>
      <c r="V57" s="18"/>
      <c r="W57" s="18"/>
      <c r="X57" s="168"/>
      <c r="Y57" s="18"/>
      <c r="Z57" s="18"/>
      <c r="AA57" s="18"/>
      <c r="AB57" s="17"/>
      <c r="AC57" s="18"/>
      <c r="AD57" s="18"/>
      <c r="AE57" s="168"/>
      <c r="AF57" s="168"/>
      <c r="AG57" s="168"/>
      <c r="AH57" s="168"/>
      <c r="AI57" s="172"/>
    </row>
    <row r="58" spans="1:35" ht="13.5" customHeight="1">
      <c r="A58" s="335" t="s">
        <v>1183</v>
      </c>
      <c r="B58" s="336"/>
      <c r="C58" s="336"/>
      <c r="D58" s="336"/>
      <c r="E58" s="336"/>
      <c r="F58" s="336"/>
      <c r="G58" s="336"/>
      <c r="H58" s="337"/>
      <c r="I58" s="28" t="s">
        <v>349</v>
      </c>
      <c r="J58" s="28"/>
      <c r="K58" s="28"/>
      <c r="L58" s="28"/>
      <c r="M58" s="28"/>
      <c r="N58" s="28"/>
      <c r="O58" s="25" t="s">
        <v>350</v>
      </c>
      <c r="P58" s="28"/>
      <c r="Q58" s="28"/>
      <c r="R58" s="28"/>
      <c r="S58" s="28"/>
      <c r="T58" s="28"/>
      <c r="U58" s="40"/>
      <c r="V58" s="28" t="s">
        <v>352</v>
      </c>
      <c r="W58" s="28"/>
      <c r="X58" s="48"/>
      <c r="Y58" s="28"/>
      <c r="Z58" s="28"/>
      <c r="AA58" s="28"/>
      <c r="AB58" s="335" t="s">
        <v>1183</v>
      </c>
      <c r="AC58" s="336"/>
      <c r="AD58" s="336"/>
      <c r="AE58" s="336"/>
      <c r="AF58" s="336"/>
      <c r="AG58" s="336"/>
      <c r="AH58" s="336"/>
      <c r="AI58" s="337"/>
    </row>
    <row r="59" spans="1:35" ht="13.5" customHeight="1">
      <c r="A59" s="173"/>
      <c r="B59" s="5"/>
      <c r="C59" s="5"/>
      <c r="D59" s="5"/>
      <c r="E59" s="5"/>
      <c r="F59" s="5"/>
      <c r="G59" s="5"/>
      <c r="H59" s="21"/>
      <c r="I59" s="28"/>
      <c r="J59" s="28"/>
      <c r="K59" s="28"/>
      <c r="L59" s="28"/>
      <c r="M59" s="28"/>
      <c r="N59" s="28"/>
      <c r="O59" s="25"/>
      <c r="P59" s="28"/>
      <c r="Q59" s="28" t="s">
        <v>269</v>
      </c>
      <c r="R59" s="28"/>
      <c r="S59" s="28" t="s">
        <v>172</v>
      </c>
      <c r="T59" s="28"/>
      <c r="U59" s="40" t="s">
        <v>271</v>
      </c>
      <c r="V59" s="28"/>
      <c r="W59" s="28"/>
      <c r="X59" s="48"/>
      <c r="Y59" s="28"/>
      <c r="Z59" s="28"/>
      <c r="AA59" s="28"/>
      <c r="AB59" s="20"/>
      <c r="AC59" s="5"/>
      <c r="AD59" s="5"/>
      <c r="AE59" s="36"/>
      <c r="AF59" s="36"/>
      <c r="AG59" s="36"/>
      <c r="AH59" s="36"/>
      <c r="AI59" s="170"/>
    </row>
    <row r="60" spans="1:35" ht="13.5" customHeight="1">
      <c r="A60" s="174"/>
      <c r="B60" s="18"/>
      <c r="C60" s="18"/>
      <c r="D60" s="18"/>
      <c r="E60" s="18"/>
      <c r="F60" s="18"/>
      <c r="G60" s="18"/>
      <c r="H60" s="19"/>
      <c r="I60" s="28"/>
      <c r="J60" s="28" t="s">
        <v>346</v>
      </c>
      <c r="K60" s="28"/>
      <c r="L60" s="28"/>
      <c r="M60" s="28"/>
      <c r="N60" s="28"/>
      <c r="O60" s="25"/>
      <c r="P60" s="28"/>
      <c r="Q60" s="28"/>
      <c r="R60" s="28"/>
      <c r="S60" s="28"/>
      <c r="T60" s="28"/>
      <c r="U60" s="40"/>
      <c r="V60" s="28"/>
      <c r="W60" s="28"/>
      <c r="X60" s="48"/>
      <c r="Y60" s="28"/>
      <c r="Z60" s="28"/>
      <c r="AA60" s="28"/>
      <c r="AB60" s="17"/>
      <c r="AC60" s="18"/>
      <c r="AD60" s="18"/>
      <c r="AE60" s="168"/>
      <c r="AF60" s="168"/>
      <c r="AG60" s="168"/>
      <c r="AH60" s="168"/>
      <c r="AI60" s="172"/>
    </row>
    <row r="61" spans="1:35" ht="13.5" customHeight="1">
      <c r="A61" s="338" t="s">
        <v>998</v>
      </c>
      <c r="B61" s="165"/>
      <c r="C61" s="165"/>
      <c r="D61" s="165"/>
      <c r="E61" s="165"/>
      <c r="F61" s="165"/>
      <c r="G61" s="165"/>
      <c r="H61" s="169" t="s">
        <v>999</v>
      </c>
      <c r="I61" s="48"/>
      <c r="J61" s="28"/>
      <c r="K61" s="28"/>
      <c r="L61" s="28"/>
      <c r="M61" s="28"/>
      <c r="N61" s="28"/>
      <c r="O61" s="25"/>
      <c r="P61" s="28"/>
      <c r="Q61" s="28"/>
      <c r="R61" s="28"/>
      <c r="S61" s="28"/>
      <c r="T61" s="28"/>
      <c r="U61" s="40"/>
      <c r="V61" s="28"/>
      <c r="W61" s="28"/>
      <c r="X61" s="48"/>
      <c r="Y61" s="28"/>
      <c r="Z61" s="28"/>
      <c r="AA61" s="28"/>
      <c r="AB61" s="14" t="s">
        <v>829</v>
      </c>
      <c r="AC61" s="15"/>
      <c r="AD61" s="15"/>
      <c r="AE61" s="15"/>
      <c r="AF61" s="15"/>
      <c r="AG61" s="15"/>
      <c r="AH61" s="15"/>
      <c r="AI61" s="209" t="s">
        <v>216</v>
      </c>
    </row>
    <row r="62" spans="1:35" ht="13.5" customHeight="1">
      <c r="A62" s="173"/>
      <c r="B62" s="5"/>
      <c r="C62" s="5"/>
      <c r="D62" s="5"/>
      <c r="E62" s="5"/>
      <c r="F62" s="5"/>
      <c r="G62" s="5"/>
      <c r="H62" s="21"/>
      <c r="I62" s="28"/>
      <c r="J62" s="28" t="s">
        <v>74</v>
      </c>
      <c r="K62" s="28"/>
      <c r="L62" s="28" t="s">
        <v>69</v>
      </c>
      <c r="M62" s="28"/>
      <c r="N62" s="28"/>
      <c r="O62" s="25"/>
      <c r="P62" s="28"/>
      <c r="Q62" s="28"/>
      <c r="R62" s="28"/>
      <c r="S62" s="28"/>
      <c r="T62" s="28"/>
      <c r="U62" s="40"/>
      <c r="V62" s="25"/>
      <c r="W62" s="28"/>
      <c r="X62" s="48"/>
      <c r="Y62" s="28"/>
      <c r="Z62" s="28"/>
      <c r="AA62" s="28"/>
      <c r="AB62" s="20"/>
      <c r="AC62" s="5"/>
      <c r="AD62" s="5"/>
      <c r="AE62" s="36"/>
      <c r="AF62" s="36"/>
      <c r="AG62" s="36"/>
      <c r="AH62" s="36"/>
      <c r="AI62" s="170"/>
    </row>
    <row r="63" spans="1:35" ht="13.5" customHeight="1">
      <c r="A63" s="174"/>
      <c r="B63" s="18"/>
      <c r="C63" s="18"/>
      <c r="D63" s="18"/>
      <c r="E63" s="18"/>
      <c r="F63" s="18"/>
      <c r="G63" s="18"/>
      <c r="H63" s="19"/>
      <c r="I63" s="28"/>
      <c r="J63" s="28"/>
      <c r="K63" s="28"/>
      <c r="L63" s="28" t="s">
        <v>347</v>
      </c>
      <c r="M63" s="28"/>
      <c r="N63" s="28"/>
      <c r="O63" s="25" t="s">
        <v>351</v>
      </c>
      <c r="P63" s="28"/>
      <c r="Q63" s="28"/>
      <c r="R63" s="28"/>
      <c r="S63" s="28"/>
      <c r="T63" s="28"/>
      <c r="U63" s="40"/>
      <c r="V63" s="25"/>
      <c r="W63" s="28"/>
      <c r="X63" s="48"/>
      <c r="Y63" s="28"/>
      <c r="Z63" s="28"/>
      <c r="AA63" s="28"/>
      <c r="AB63" s="17"/>
      <c r="AC63" s="18"/>
      <c r="AD63" s="18"/>
      <c r="AE63" s="168"/>
      <c r="AF63" s="168"/>
      <c r="AG63" s="168"/>
      <c r="AH63" s="168"/>
      <c r="AI63" s="172"/>
    </row>
    <row r="64" spans="1:35" ht="13.5" customHeight="1">
      <c r="A64" s="20" t="s">
        <v>1289</v>
      </c>
      <c r="B64" s="5"/>
      <c r="C64" s="5"/>
      <c r="D64" s="5"/>
      <c r="E64" s="5"/>
      <c r="F64" s="5"/>
      <c r="G64" s="5"/>
      <c r="H64" s="21"/>
      <c r="I64" s="28"/>
      <c r="J64" s="28"/>
      <c r="K64" s="28"/>
      <c r="L64" s="28" t="s">
        <v>70</v>
      </c>
      <c r="M64" s="28"/>
      <c r="N64" s="28"/>
      <c r="O64" s="25"/>
      <c r="P64" s="28"/>
      <c r="Q64" s="28" t="s">
        <v>269</v>
      </c>
      <c r="R64" s="28"/>
      <c r="S64" s="28" t="s">
        <v>173</v>
      </c>
      <c r="T64" s="28"/>
      <c r="U64" s="40" t="s">
        <v>271</v>
      </c>
      <c r="V64" s="28"/>
      <c r="W64" s="28"/>
      <c r="X64" s="48"/>
      <c r="Y64" s="28"/>
      <c r="Z64" s="28"/>
      <c r="AA64" s="28"/>
      <c r="AB64" s="20" t="s">
        <v>1289</v>
      </c>
      <c r="AC64" s="5"/>
      <c r="AD64" s="5"/>
      <c r="AE64" s="36"/>
      <c r="AF64" s="36"/>
      <c r="AG64" s="36"/>
      <c r="AH64" s="36"/>
      <c r="AI64" s="170"/>
    </row>
    <row r="65" spans="1:43" ht="13.5" customHeight="1">
      <c r="A65" s="173"/>
      <c r="B65" s="5"/>
      <c r="C65" s="5"/>
      <c r="D65" s="5"/>
      <c r="E65" s="5"/>
      <c r="F65" s="5"/>
      <c r="G65" s="5"/>
      <c r="H65" s="21"/>
      <c r="I65" s="28"/>
      <c r="J65" s="28"/>
      <c r="K65" s="28"/>
      <c r="L65" s="28" t="s">
        <v>348</v>
      </c>
      <c r="M65" s="28"/>
      <c r="N65" s="28"/>
      <c r="O65" s="25"/>
      <c r="P65" s="28"/>
      <c r="Q65" s="28"/>
      <c r="R65" s="28"/>
      <c r="S65" s="28"/>
      <c r="T65" s="28"/>
      <c r="U65" s="40"/>
      <c r="V65" s="28"/>
      <c r="W65" s="28"/>
      <c r="X65" s="28"/>
      <c r="Y65" s="28"/>
      <c r="Z65" s="28"/>
      <c r="AA65" s="28"/>
      <c r="AB65" s="20"/>
      <c r="AC65" s="5"/>
      <c r="AD65" s="5"/>
      <c r="AE65" s="36"/>
      <c r="AF65" s="36"/>
      <c r="AG65" s="36"/>
      <c r="AH65" s="36"/>
      <c r="AI65" s="170"/>
    </row>
    <row r="66" spans="1:43" ht="13.5" customHeight="1">
      <c r="A66" s="174"/>
      <c r="B66" s="18"/>
      <c r="C66" s="18"/>
      <c r="D66" s="18"/>
      <c r="E66" s="18"/>
      <c r="F66" s="18"/>
      <c r="G66" s="18"/>
      <c r="H66" s="19"/>
      <c r="I66" s="42"/>
      <c r="J66" s="42"/>
      <c r="K66" s="42"/>
      <c r="L66" s="42"/>
      <c r="M66" s="42"/>
      <c r="N66" s="42"/>
      <c r="O66" s="41"/>
      <c r="P66" s="42"/>
      <c r="Q66" s="42"/>
      <c r="R66" s="42"/>
      <c r="S66" s="42"/>
      <c r="T66" s="42"/>
      <c r="U66" s="43"/>
      <c r="V66" s="42"/>
      <c r="W66" s="42"/>
      <c r="X66" s="42"/>
      <c r="Y66" s="42"/>
      <c r="Z66" s="42"/>
      <c r="AA66" s="42"/>
      <c r="AB66" s="17"/>
      <c r="AC66" s="18"/>
      <c r="AD66" s="18"/>
      <c r="AE66" s="168"/>
      <c r="AF66" s="168"/>
      <c r="AG66" s="168"/>
      <c r="AH66" s="168"/>
      <c r="AI66" s="172"/>
    </row>
    <row r="67" spans="1:43" ht="13.5" customHeight="1">
      <c r="A67" s="117"/>
      <c r="B67" s="270"/>
      <c r="C67" s="270"/>
      <c r="D67" s="270"/>
      <c r="E67" s="270"/>
      <c r="F67" s="270"/>
      <c r="G67" s="270"/>
      <c r="H67" s="270"/>
      <c r="I67" s="257"/>
      <c r="J67" s="257"/>
      <c r="K67" s="257"/>
      <c r="L67" s="257"/>
      <c r="M67" s="257"/>
      <c r="N67" s="257"/>
      <c r="O67" s="257"/>
      <c r="P67" s="257"/>
      <c r="Q67" s="257"/>
      <c r="R67" s="257"/>
      <c r="S67" s="257"/>
      <c r="T67" s="257"/>
      <c r="U67" s="257"/>
      <c r="V67" s="257"/>
      <c r="W67" s="257"/>
      <c r="X67" s="270"/>
      <c r="Y67" s="270"/>
      <c r="Z67" s="270"/>
      <c r="AA67" s="270"/>
      <c r="AB67" s="270"/>
      <c r="AC67" s="270"/>
      <c r="AD67" s="270"/>
      <c r="AE67" s="117"/>
      <c r="AF67" s="117"/>
      <c r="AG67" s="117"/>
      <c r="AH67" s="117"/>
      <c r="AI67" s="117"/>
    </row>
    <row r="68" spans="1:43" ht="13.5" customHeight="1">
      <c r="F68" s="267"/>
      <c r="G68" s="48" t="s">
        <v>614</v>
      </c>
      <c r="H68" s="36"/>
      <c r="I68" s="36"/>
      <c r="J68" s="36"/>
      <c r="K68" s="36"/>
      <c r="L68" s="36"/>
      <c r="M68" s="36"/>
      <c r="N68" s="48"/>
      <c r="O68" s="36"/>
      <c r="P68" s="1161"/>
      <c r="Q68" s="1161"/>
      <c r="R68" s="1161"/>
      <c r="S68" s="1161"/>
      <c r="T68" s="1161"/>
      <c r="U68" s="1161"/>
      <c r="V68" s="1161"/>
      <c r="W68" s="48" t="s">
        <v>212</v>
      </c>
      <c r="X68" s="36"/>
      <c r="Y68" s="1114"/>
      <c r="Z68" s="1114"/>
      <c r="AA68" s="1114"/>
      <c r="AB68" s="1114"/>
      <c r="AC68" s="1114"/>
      <c r="AD68" s="1114"/>
      <c r="AE68" s="1114"/>
      <c r="AF68" s="36"/>
      <c r="AG68" s="36"/>
      <c r="AH68" s="36"/>
      <c r="AI68" s="36"/>
      <c r="AJ68" s="35"/>
      <c r="AK68" s="35"/>
      <c r="AL68" s="35"/>
      <c r="AM68" s="3" t="s">
        <v>1126</v>
      </c>
      <c r="AN68" s="3"/>
      <c r="AO68" s="35"/>
      <c r="AP68" s="35"/>
      <c r="AQ68" s="35"/>
    </row>
    <row r="69" spans="1:43" ht="13.5" customHeight="1">
      <c r="F69" s="267"/>
      <c r="G69" s="267"/>
      <c r="N69" s="267"/>
      <c r="P69" s="1162"/>
      <c r="Q69" s="1162"/>
      <c r="R69" s="1162"/>
      <c r="S69" s="1162"/>
      <c r="T69" s="1162"/>
      <c r="U69" s="1162"/>
      <c r="V69" s="1162"/>
      <c r="W69" s="267"/>
      <c r="Y69" s="1163"/>
      <c r="Z69" s="1163"/>
      <c r="AA69" s="1163"/>
      <c r="AB69" s="1163"/>
      <c r="AC69" s="1163"/>
      <c r="AD69" s="1163"/>
      <c r="AE69" s="1163"/>
      <c r="AN69" s="35" t="s">
        <v>1127</v>
      </c>
    </row>
    <row r="70" spans="1:43" ht="18" customHeight="1" thickBot="1"/>
    <row r="71" spans="1:43" ht="18" customHeight="1" thickTop="1">
      <c r="AJ71" s="358"/>
      <c r="AK71" s="359"/>
    </row>
    <row r="72" spans="1:43" ht="18" customHeight="1">
      <c r="AJ72" s="360"/>
    </row>
  </sheetData>
  <sheetProtection algorithmName="SHA-512" hashValue="VSQqElH/hRfk8nAqsmuRiCHICC2U/GrlutZZJOmKfgeed7AYrf6cf4lHd0TVUXYeMjgED5BHS/SbyuMcKjjTrA==" saltValue="n/qwsBRSqpRnrXNERap0kw==" spinCount="100000" sheet="1"/>
  <protectedRanges>
    <protectedRange sqref="AA23 AD23 X23" name="範囲5"/>
    <protectedRange sqref="P68:V68 Y68:AE68" name="範囲1_1"/>
    <protectedRange sqref="V37" name="範囲1"/>
    <protectedRange sqref="F43 F45 F47 S43 S45 S47" name="範囲2"/>
    <protectedRange sqref="P69:V69 Y69:AE69" name="範囲3"/>
  </protectedRanges>
  <mergeCells count="16">
    <mergeCell ref="V30:AI30"/>
    <mergeCell ref="P68:V68"/>
    <mergeCell ref="Y68:AE68"/>
    <mergeCell ref="P69:V69"/>
    <mergeCell ref="Y69:AE69"/>
    <mergeCell ref="V37:AF37"/>
    <mergeCell ref="O45:Q45"/>
    <mergeCell ref="V32:AI32"/>
    <mergeCell ref="A3:AI5"/>
    <mergeCell ref="V23:W23"/>
    <mergeCell ref="V26:AI26"/>
    <mergeCell ref="V28:AI28"/>
    <mergeCell ref="A6:AI6"/>
    <mergeCell ref="AD23:AE23"/>
    <mergeCell ref="AA23:AB23"/>
    <mergeCell ref="X23:Y23"/>
  </mergeCells>
  <phoneticPr fontId="2"/>
  <conditionalFormatting sqref="P68:V68 Y68:AE68">
    <cfRule type="containsBlanks" dxfId="1" priority="1" stopIfTrue="1">
      <formula>LEN(TRIM(P68))=0</formula>
    </cfRule>
  </conditionalFormatting>
  <dataValidations count="1">
    <dataValidation type="list" allowBlank="1" showInputMessage="1" showErrorMessage="1" sqref="F43 F47 S47 S45 S43 F45" xr:uid="{00000000-0002-0000-1C00-000000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AK175"/>
  <sheetViews>
    <sheetView view="pageBreakPreview" zoomScaleNormal="100" zoomScaleSheetLayoutView="100" workbookViewId="0">
      <selection activeCell="K7" sqref="K7:AI7"/>
    </sheetView>
  </sheetViews>
  <sheetFormatPr defaultColWidth="4.109375" defaultRowHeight="13.2"/>
  <cols>
    <col min="1" max="35" width="2.6640625" style="141" customWidth="1"/>
    <col min="36" max="16384" width="4.109375" style="141"/>
  </cols>
  <sheetData>
    <row r="1" spans="1:35">
      <c r="A1" s="847" t="s">
        <v>303</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row>
    <row r="2" spans="1:35">
      <c r="A2" s="847"/>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row>
    <row r="3" spans="1:35">
      <c r="A3" s="134" t="s">
        <v>353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row>
    <row r="4" spans="1:35" ht="6.75" customHeigh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row>
    <row r="5" spans="1:35" ht="6.75" customHeight="1">
      <c r="A5" s="134"/>
      <c r="B5" s="134"/>
      <c r="C5" s="134"/>
      <c r="D5" s="134"/>
      <c r="E5" s="134"/>
      <c r="F5" s="134"/>
      <c r="G5" s="134"/>
      <c r="H5" s="134"/>
      <c r="I5" s="134"/>
      <c r="J5" s="134"/>
      <c r="K5" s="134"/>
      <c r="L5" s="134"/>
      <c r="M5" s="134"/>
      <c r="N5" s="134"/>
      <c r="O5" s="134"/>
      <c r="P5" s="134"/>
      <c r="Q5" s="134"/>
      <c r="R5" s="134"/>
      <c r="S5" s="134"/>
      <c r="T5" s="134"/>
      <c r="U5" s="134"/>
      <c r="V5" s="177"/>
      <c r="W5" s="177"/>
      <c r="X5" s="177"/>
      <c r="Y5" s="177"/>
      <c r="Z5" s="177"/>
      <c r="AA5" s="177"/>
      <c r="AB5" s="177"/>
      <c r="AC5" s="177"/>
      <c r="AD5" s="177"/>
      <c r="AE5" s="177"/>
      <c r="AF5" s="177"/>
      <c r="AG5" s="177"/>
      <c r="AH5" s="177"/>
      <c r="AI5" s="177"/>
    </row>
    <row r="6" spans="1:35">
      <c r="A6" s="27" t="s">
        <v>858</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row>
    <row r="7" spans="1:35">
      <c r="A7" s="134"/>
      <c r="C7" s="134" t="s">
        <v>116</v>
      </c>
      <c r="D7" s="134"/>
      <c r="E7" s="134"/>
      <c r="F7" s="134"/>
      <c r="G7" s="134"/>
      <c r="H7" s="134"/>
      <c r="I7" s="134"/>
      <c r="J7" s="134"/>
      <c r="K7" s="848" t="str">
        <f>IF(確２面!K7="","",確２面!K7)</f>
        <v/>
      </c>
      <c r="L7" s="848"/>
      <c r="M7" s="848"/>
      <c r="N7" s="848"/>
      <c r="O7" s="848"/>
      <c r="P7" s="848"/>
      <c r="Q7" s="848"/>
      <c r="R7" s="848"/>
      <c r="S7" s="848"/>
      <c r="T7" s="848"/>
      <c r="U7" s="848"/>
      <c r="V7" s="848"/>
      <c r="W7" s="848"/>
      <c r="X7" s="848"/>
      <c r="Y7" s="848"/>
      <c r="Z7" s="848"/>
      <c r="AA7" s="848"/>
      <c r="AB7" s="848"/>
      <c r="AC7" s="848"/>
      <c r="AD7" s="848"/>
      <c r="AE7" s="848"/>
      <c r="AF7" s="848"/>
      <c r="AG7" s="848"/>
      <c r="AH7" s="848"/>
      <c r="AI7" s="848"/>
    </row>
    <row r="8" spans="1:35">
      <c r="A8" s="134"/>
      <c r="C8" s="134" t="s">
        <v>117</v>
      </c>
      <c r="D8" s="134"/>
      <c r="E8" s="134"/>
      <c r="F8" s="134"/>
      <c r="G8" s="134"/>
      <c r="H8" s="136" t="str">
        <f>IF(概１面!H13="","",概１面!H13)</f>
        <v/>
      </c>
      <c r="I8" s="136"/>
      <c r="J8" s="134"/>
      <c r="K8" s="848" t="str">
        <f>IF(確２面!K8="","",確２面!K8)</f>
        <v/>
      </c>
      <c r="L8" s="848"/>
      <c r="M8" s="848"/>
      <c r="N8" s="848"/>
      <c r="O8" s="848"/>
      <c r="P8" s="848"/>
      <c r="Q8" s="848"/>
      <c r="R8" s="848"/>
      <c r="S8" s="848"/>
      <c r="T8" s="848"/>
      <c r="U8" s="848"/>
      <c r="V8" s="848"/>
      <c r="W8" s="848"/>
      <c r="X8" s="848"/>
      <c r="Y8" s="848"/>
      <c r="Z8" s="848"/>
      <c r="AA8" s="848"/>
      <c r="AB8" s="848"/>
      <c r="AC8" s="848"/>
      <c r="AD8" s="848"/>
      <c r="AE8" s="848"/>
      <c r="AF8" s="848"/>
      <c r="AG8" s="848"/>
      <c r="AH8" s="848"/>
      <c r="AI8" s="848"/>
    </row>
    <row r="9" spans="1:35">
      <c r="A9" s="134"/>
      <c r="C9" s="134" t="s">
        <v>118</v>
      </c>
      <c r="D9" s="134"/>
      <c r="E9" s="134"/>
      <c r="F9" s="134"/>
      <c r="G9" s="134"/>
      <c r="H9" s="178" t="str">
        <f>IF(概１面!H14="","",概１面!H14)</f>
        <v/>
      </c>
      <c r="I9" s="178"/>
      <c r="J9" s="134"/>
      <c r="K9" s="848" t="str">
        <f>IF(確２面!K9="","",確２面!K9)</f>
        <v/>
      </c>
      <c r="L9" s="848"/>
      <c r="M9" s="848"/>
      <c r="N9" s="848"/>
      <c r="O9" s="848"/>
      <c r="P9" s="848"/>
      <c r="Q9" s="848"/>
      <c r="R9" s="848"/>
      <c r="S9" s="848"/>
      <c r="T9" s="848"/>
      <c r="U9" s="848"/>
      <c r="V9" s="848"/>
      <c r="W9" s="848"/>
      <c r="X9" s="848"/>
      <c r="Y9" s="848"/>
      <c r="Z9" s="848"/>
      <c r="AA9" s="848"/>
      <c r="AB9" s="848"/>
      <c r="AC9" s="848"/>
      <c r="AD9" s="848"/>
      <c r="AE9" s="848"/>
      <c r="AF9" s="848"/>
      <c r="AG9" s="848"/>
      <c r="AH9" s="848"/>
      <c r="AI9" s="848"/>
    </row>
    <row r="10" spans="1:35">
      <c r="A10" s="134"/>
      <c r="C10" s="134" t="s">
        <v>119</v>
      </c>
      <c r="D10" s="134"/>
      <c r="E10" s="134"/>
      <c r="F10" s="134"/>
      <c r="G10" s="134"/>
      <c r="H10" s="136" t="str">
        <f>IF(概１面!H15="","",概１面!H15)</f>
        <v/>
      </c>
      <c r="I10" s="136"/>
      <c r="J10" s="134"/>
      <c r="K10" s="848" t="str">
        <f>IF(確２面!K10="","",確２面!K10)</f>
        <v/>
      </c>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row>
    <row r="11" spans="1:35">
      <c r="A11" s="134"/>
      <c r="C11" s="134" t="s">
        <v>120</v>
      </c>
      <c r="D11" s="134"/>
      <c r="E11" s="134"/>
      <c r="F11" s="134"/>
      <c r="G11" s="134"/>
      <c r="H11" s="136"/>
      <c r="I11" s="136"/>
      <c r="J11" s="134"/>
      <c r="K11" s="848" t="str">
        <f>IF(確２面!K11="","",確２面!K11)</f>
        <v/>
      </c>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row>
    <row r="12" spans="1:35" ht="6.75" customHeigh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13" spans="1:35" ht="6.75" customHeight="1">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row>
    <row r="14" spans="1:35">
      <c r="A14" s="134" t="s">
        <v>215</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row>
    <row r="15" spans="1:35">
      <c r="A15" s="134"/>
      <c r="C15" s="134" t="s">
        <v>121</v>
      </c>
      <c r="D15" s="134"/>
      <c r="E15" s="134"/>
      <c r="F15" s="134"/>
      <c r="G15" s="134"/>
      <c r="H15" s="134"/>
      <c r="I15" s="134"/>
      <c r="J15" s="135" t="s">
        <v>13</v>
      </c>
      <c r="K15" s="850" t="str">
        <f>IF(確２面!K15="","",確２面!K15)</f>
        <v/>
      </c>
      <c r="L15" s="850"/>
      <c r="M15" s="134" t="s">
        <v>124</v>
      </c>
      <c r="N15" s="134"/>
      <c r="O15" s="134"/>
      <c r="P15" s="134"/>
      <c r="Q15" s="134"/>
      <c r="R15" s="135" t="s">
        <v>13</v>
      </c>
      <c r="S15" s="849" t="str">
        <f>IF(確２面!S15="","",確２面!S15)</f>
        <v/>
      </c>
      <c r="T15" s="849"/>
      <c r="U15" s="849"/>
      <c r="V15" s="849"/>
      <c r="W15" s="134" t="s">
        <v>130</v>
      </c>
      <c r="X15" s="134"/>
      <c r="Y15" s="134"/>
      <c r="Z15" s="134"/>
      <c r="AA15" s="134"/>
      <c r="AB15" s="847" t="str">
        <f>IF(確２面!AB15="","",確２面!AB15)</f>
        <v/>
      </c>
      <c r="AC15" s="847"/>
      <c r="AD15" s="847"/>
      <c r="AE15" s="847"/>
      <c r="AF15" s="847"/>
      <c r="AG15" s="847"/>
      <c r="AH15" s="134" t="s">
        <v>216</v>
      </c>
      <c r="AI15" s="134"/>
    </row>
    <row r="16" spans="1:35">
      <c r="A16" s="134"/>
      <c r="C16" s="134" t="s">
        <v>117</v>
      </c>
      <c r="D16" s="134"/>
      <c r="E16" s="134"/>
      <c r="F16" s="134"/>
      <c r="G16" s="134"/>
      <c r="H16" s="134"/>
      <c r="I16" s="134"/>
      <c r="J16" s="134"/>
      <c r="K16" s="848" t="str">
        <f>IF(確２面!K16="","",確２面!K16)</f>
        <v/>
      </c>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row>
    <row r="17" spans="1:35">
      <c r="A17" s="134"/>
      <c r="C17" s="134" t="s">
        <v>128</v>
      </c>
      <c r="D17" s="134"/>
      <c r="E17" s="134"/>
      <c r="F17" s="134"/>
      <c r="G17" s="134"/>
      <c r="H17" s="134"/>
      <c r="I17" s="134"/>
      <c r="J17" s="135" t="s">
        <v>13</v>
      </c>
      <c r="K17" s="850" t="str">
        <f>IF(確２面!K17="","",確２面!K17)</f>
        <v/>
      </c>
      <c r="L17" s="850"/>
      <c r="M17" s="134" t="s">
        <v>123</v>
      </c>
      <c r="N17" s="134"/>
      <c r="O17" s="134"/>
      <c r="P17" s="134"/>
      <c r="Q17" s="134"/>
      <c r="R17" s="135" t="s">
        <v>13</v>
      </c>
      <c r="S17" s="847" t="str">
        <f>IF(確２面!S17="","",確２面!S17)</f>
        <v/>
      </c>
      <c r="T17" s="847"/>
      <c r="U17" s="847"/>
      <c r="V17" s="847"/>
      <c r="W17" s="134" t="s">
        <v>122</v>
      </c>
      <c r="X17" s="134"/>
      <c r="Y17" s="134"/>
      <c r="Z17" s="134"/>
      <c r="AA17" s="134"/>
      <c r="AB17" s="847" t="str">
        <f>IF(確２面!AB17="","",確２面!AB17)</f>
        <v/>
      </c>
      <c r="AC17" s="847"/>
      <c r="AD17" s="847"/>
      <c r="AE17" s="847"/>
      <c r="AF17" s="847"/>
      <c r="AG17" s="847"/>
      <c r="AH17" s="134" t="s">
        <v>216</v>
      </c>
      <c r="AI17" s="134"/>
    </row>
    <row r="18" spans="1:35">
      <c r="A18" s="134"/>
      <c r="C18" s="134"/>
      <c r="D18" s="134"/>
      <c r="E18" s="134"/>
      <c r="F18" s="134"/>
      <c r="G18" s="134"/>
      <c r="H18" s="134" t="str">
        <f>IF(概１面!H23="","",概１面!H23)</f>
        <v/>
      </c>
      <c r="I18" s="134"/>
      <c r="J18" s="134"/>
      <c r="K18" s="848" t="str">
        <f>IF(確２面!K18="","",確２面!K18)</f>
        <v/>
      </c>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row>
    <row r="19" spans="1:35">
      <c r="A19" s="134"/>
      <c r="C19" s="134" t="s">
        <v>125</v>
      </c>
      <c r="D19" s="134"/>
      <c r="E19" s="134"/>
      <c r="F19" s="134"/>
      <c r="G19" s="134"/>
      <c r="H19" s="134" t="str">
        <f>IF(概１面!H24="","",概１面!H24)</f>
        <v/>
      </c>
      <c r="I19" s="134"/>
      <c r="J19" s="136"/>
      <c r="K19" s="848" t="str">
        <f>IF(確２面!K19="","",確２面!K19)</f>
        <v/>
      </c>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row>
    <row r="20" spans="1:35">
      <c r="A20" s="134"/>
      <c r="C20" s="134" t="s">
        <v>126</v>
      </c>
      <c r="D20" s="134"/>
      <c r="E20" s="134"/>
      <c r="F20" s="134"/>
      <c r="G20" s="134"/>
      <c r="H20" s="134" t="str">
        <f>IF(概１面!H25="","",概１面!H25)</f>
        <v/>
      </c>
      <c r="I20" s="134"/>
      <c r="J20" s="134"/>
      <c r="K20" s="848" t="str">
        <f>IF(確２面!K20="","",確２面!K20)</f>
        <v/>
      </c>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row>
    <row r="21" spans="1:35">
      <c r="A21" s="134"/>
      <c r="C21" s="134" t="s">
        <v>127</v>
      </c>
      <c r="D21" s="134"/>
      <c r="E21" s="134"/>
      <c r="F21" s="134"/>
      <c r="G21" s="134"/>
      <c r="H21" s="134" t="str">
        <f>IF(概１面!H26="","",概１面!H26)</f>
        <v/>
      </c>
      <c r="I21" s="134"/>
      <c r="J21" s="134"/>
      <c r="K21" s="848" t="str">
        <f>IF(確２面!K21="","",確２面!K21)</f>
        <v/>
      </c>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row>
    <row r="22" spans="1:35" ht="6.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row>
    <row r="23" spans="1:35" ht="6.75"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row>
    <row r="24" spans="1:35">
      <c r="A24" s="134" t="s">
        <v>217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row>
    <row r="25" spans="1:35">
      <c r="A25" s="134" t="s">
        <v>3</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row>
    <row r="26" spans="1:35">
      <c r="A26" s="134"/>
      <c r="C26" s="134" t="s">
        <v>121</v>
      </c>
      <c r="D26" s="134"/>
      <c r="E26" s="134"/>
      <c r="F26" s="134"/>
      <c r="G26" s="134"/>
      <c r="H26" s="179"/>
      <c r="I26" s="135"/>
      <c r="J26" s="135" t="s">
        <v>13</v>
      </c>
      <c r="K26" s="850" t="str">
        <f>IF(確２面!K26="","",確２面!K26)</f>
        <v/>
      </c>
      <c r="L26" s="850"/>
      <c r="M26" s="134" t="s">
        <v>124</v>
      </c>
      <c r="N26" s="134"/>
      <c r="O26" s="134"/>
      <c r="P26" s="134"/>
      <c r="Q26" s="134"/>
      <c r="R26" s="135" t="s">
        <v>13</v>
      </c>
      <c r="S26" s="849" t="str">
        <f>IF(確２面!S26="","",確２面!S26)</f>
        <v/>
      </c>
      <c r="T26" s="849"/>
      <c r="U26" s="849"/>
      <c r="V26" s="849"/>
      <c r="W26" s="134" t="s">
        <v>130</v>
      </c>
      <c r="X26" s="134"/>
      <c r="Y26" s="134"/>
      <c r="Z26" s="134"/>
      <c r="AA26" s="134"/>
      <c r="AB26" s="847" t="str">
        <f>IF(確２面!AB26="","",確２面!AB26)</f>
        <v/>
      </c>
      <c r="AC26" s="847"/>
      <c r="AD26" s="847"/>
      <c r="AE26" s="847"/>
      <c r="AF26" s="847"/>
      <c r="AG26" s="847"/>
      <c r="AH26" s="134" t="s">
        <v>216</v>
      </c>
      <c r="AI26" s="134"/>
    </row>
    <row r="27" spans="1:35">
      <c r="A27" s="134"/>
      <c r="C27" s="134" t="s">
        <v>117</v>
      </c>
      <c r="D27" s="134"/>
      <c r="E27" s="134"/>
      <c r="F27" s="134"/>
      <c r="G27" s="134"/>
      <c r="H27" s="134"/>
      <c r="I27" s="134"/>
      <c r="J27" s="134"/>
      <c r="K27" s="848" t="str">
        <f>IF(確２面!K27="","",確２面!K27)</f>
        <v/>
      </c>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row>
    <row r="28" spans="1:35">
      <c r="A28" s="134"/>
      <c r="C28" s="134" t="s">
        <v>128</v>
      </c>
      <c r="D28" s="134"/>
      <c r="E28" s="134"/>
      <c r="F28" s="134"/>
      <c r="G28" s="134"/>
      <c r="H28" s="179"/>
      <c r="I28" s="135"/>
      <c r="J28" s="135" t="s">
        <v>13</v>
      </c>
      <c r="K28" s="850" t="str">
        <f>IF(確２面!K28="","",確２面!K28)</f>
        <v/>
      </c>
      <c r="L28" s="850"/>
      <c r="M28" s="134" t="s">
        <v>123</v>
      </c>
      <c r="N28" s="134"/>
      <c r="O28" s="134"/>
      <c r="P28" s="134"/>
      <c r="Q28" s="134"/>
      <c r="R28" s="135" t="s">
        <v>13</v>
      </c>
      <c r="S28" s="847" t="str">
        <f>IF(確２面!S28="","",確２面!S28)</f>
        <v/>
      </c>
      <c r="T28" s="847"/>
      <c r="U28" s="847"/>
      <c r="V28" s="847"/>
      <c r="W28" s="134" t="s">
        <v>122</v>
      </c>
      <c r="X28" s="134"/>
      <c r="Y28" s="134"/>
      <c r="Z28" s="134"/>
      <c r="AA28" s="134"/>
      <c r="AB28" s="847" t="str">
        <f>IF(確２面!AB28="","",確２面!AB28)</f>
        <v/>
      </c>
      <c r="AC28" s="847"/>
      <c r="AD28" s="847"/>
      <c r="AE28" s="847"/>
      <c r="AF28" s="847"/>
      <c r="AG28" s="847"/>
      <c r="AH28" s="134" t="s">
        <v>216</v>
      </c>
      <c r="AI28" s="134"/>
    </row>
    <row r="29" spans="1:35">
      <c r="A29" s="134"/>
      <c r="C29" s="134"/>
      <c r="D29" s="134"/>
      <c r="E29" s="134"/>
      <c r="F29" s="134"/>
      <c r="G29" s="134"/>
      <c r="H29" s="134"/>
      <c r="I29" s="134"/>
      <c r="J29" s="134"/>
      <c r="K29" s="848" t="str">
        <f>IF(確２面!K29="","",確２面!K29)</f>
        <v/>
      </c>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row>
    <row r="30" spans="1:35">
      <c r="A30" s="134"/>
      <c r="C30" s="134" t="s">
        <v>125</v>
      </c>
      <c r="D30" s="134"/>
      <c r="E30" s="134"/>
      <c r="F30" s="134"/>
      <c r="G30" s="134"/>
      <c r="H30" s="134"/>
      <c r="I30" s="134"/>
      <c r="J30" s="136"/>
      <c r="K30" s="848" t="str">
        <f>IF(確２面!K30="","",確２面!K30)</f>
        <v/>
      </c>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row>
    <row r="31" spans="1:35">
      <c r="A31" s="134"/>
      <c r="C31" s="134" t="s">
        <v>126</v>
      </c>
      <c r="D31" s="134"/>
      <c r="E31" s="134"/>
      <c r="F31" s="134"/>
      <c r="G31" s="134"/>
      <c r="H31" s="134"/>
      <c r="I31" s="134"/>
      <c r="J31" s="134"/>
      <c r="K31" s="848" t="str">
        <f>IF(確２面!K31="","",確２面!K31)</f>
        <v/>
      </c>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row>
    <row r="32" spans="1:35">
      <c r="A32" s="134"/>
      <c r="C32" s="134" t="s">
        <v>127</v>
      </c>
      <c r="D32" s="134"/>
      <c r="E32" s="134"/>
      <c r="F32" s="134"/>
      <c r="G32" s="134"/>
      <c r="H32" s="134"/>
      <c r="I32" s="134"/>
      <c r="J32" s="134"/>
      <c r="K32" s="848" t="str">
        <f>IF(確２面!K32="","",確２面!K32)</f>
        <v/>
      </c>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row>
    <row r="33" spans="1:35">
      <c r="A33" s="134"/>
      <c r="C33" s="134" t="s">
        <v>354</v>
      </c>
      <c r="D33" s="134"/>
      <c r="E33" s="134"/>
      <c r="F33" s="134"/>
      <c r="G33" s="134"/>
      <c r="H33" s="134"/>
      <c r="I33" s="134"/>
      <c r="J33" s="134"/>
      <c r="K33" s="152"/>
      <c r="L33" s="152"/>
      <c r="M33" s="848" t="str">
        <f>IF(確２面!M33="","",確２面!M33)</f>
        <v/>
      </c>
      <c r="N33" s="848"/>
      <c r="O33" s="848"/>
      <c r="P33" s="848"/>
      <c r="Q33" s="848"/>
      <c r="R33" s="848"/>
      <c r="S33" s="848"/>
      <c r="T33" s="848"/>
      <c r="U33" s="848"/>
      <c r="V33" s="848"/>
      <c r="W33" s="848"/>
      <c r="X33" s="848"/>
      <c r="Y33" s="848"/>
      <c r="Z33" s="848"/>
      <c r="AA33" s="848"/>
      <c r="AB33" s="848"/>
      <c r="AC33" s="848"/>
      <c r="AD33" s="848"/>
      <c r="AE33" s="848"/>
      <c r="AF33" s="848"/>
      <c r="AG33" s="848"/>
      <c r="AH33" s="848"/>
      <c r="AI33" s="848"/>
    </row>
    <row r="34" spans="1:35" ht="6.7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row>
    <row r="35" spans="1:35" ht="6.75" customHeight="1">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row>
    <row r="36" spans="1:35">
      <c r="A36" s="134" t="s">
        <v>4</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row>
    <row r="37" spans="1:35">
      <c r="A37" s="134"/>
      <c r="C37" s="134" t="s">
        <v>121</v>
      </c>
      <c r="D37" s="134"/>
      <c r="E37" s="134"/>
      <c r="F37" s="134"/>
      <c r="G37" s="134"/>
      <c r="H37" s="179"/>
      <c r="I37" s="135"/>
      <c r="J37" s="135" t="s">
        <v>13</v>
      </c>
      <c r="K37" s="850" t="str">
        <f>IF(確２面!K37="","",確２面!K37)</f>
        <v/>
      </c>
      <c r="L37" s="850"/>
      <c r="M37" s="134" t="s">
        <v>124</v>
      </c>
      <c r="N37" s="134"/>
      <c r="O37" s="134"/>
      <c r="P37" s="134"/>
      <c r="Q37" s="134"/>
      <c r="R37" s="135" t="s">
        <v>13</v>
      </c>
      <c r="S37" s="849" t="str">
        <f>IF(確２面!S37="","",確２面!S37)</f>
        <v/>
      </c>
      <c r="T37" s="849"/>
      <c r="U37" s="849"/>
      <c r="V37" s="849"/>
      <c r="W37" s="134" t="s">
        <v>130</v>
      </c>
      <c r="X37" s="134"/>
      <c r="Y37" s="134"/>
      <c r="Z37" s="134"/>
      <c r="AA37" s="134"/>
      <c r="AB37" s="847" t="str">
        <f>IF(確２面!AB37="","",確２面!AB37)</f>
        <v/>
      </c>
      <c r="AC37" s="847"/>
      <c r="AD37" s="847"/>
      <c r="AE37" s="847"/>
      <c r="AF37" s="847"/>
      <c r="AG37" s="847"/>
      <c r="AH37" s="134" t="s">
        <v>216</v>
      </c>
      <c r="AI37" s="134"/>
    </row>
    <row r="38" spans="1:35">
      <c r="A38" s="134"/>
      <c r="C38" s="134" t="s">
        <v>117</v>
      </c>
      <c r="D38" s="134"/>
      <c r="E38" s="134"/>
      <c r="F38" s="134"/>
      <c r="G38" s="134"/>
      <c r="H38" s="134"/>
      <c r="I38" s="134"/>
      <c r="J38" s="134"/>
      <c r="K38" s="848" t="str">
        <f>IF(確２面!K38="","",確２面!K38)</f>
        <v/>
      </c>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row>
    <row r="39" spans="1:35">
      <c r="A39" s="134"/>
      <c r="C39" s="134" t="s">
        <v>128</v>
      </c>
      <c r="D39" s="134"/>
      <c r="E39" s="134"/>
      <c r="F39" s="134"/>
      <c r="G39" s="134"/>
      <c r="H39" s="179"/>
      <c r="I39" s="135"/>
      <c r="J39" s="135" t="s">
        <v>13</v>
      </c>
      <c r="K39" s="850" t="str">
        <f>IF(確２面!K39="","",確２面!K39)</f>
        <v/>
      </c>
      <c r="L39" s="850"/>
      <c r="M39" s="134" t="s">
        <v>123</v>
      </c>
      <c r="N39" s="134"/>
      <c r="O39" s="134"/>
      <c r="P39" s="134"/>
      <c r="Q39" s="134"/>
      <c r="R39" s="135" t="s">
        <v>13</v>
      </c>
      <c r="S39" s="847" t="str">
        <f>IF(確２面!S39="","",確２面!S39)</f>
        <v/>
      </c>
      <c r="T39" s="847"/>
      <c r="U39" s="847"/>
      <c r="V39" s="847"/>
      <c r="W39" s="134" t="s">
        <v>122</v>
      </c>
      <c r="X39" s="134"/>
      <c r="Y39" s="134"/>
      <c r="Z39" s="134"/>
      <c r="AA39" s="134"/>
      <c r="AB39" s="847" t="str">
        <f>IF(確２面!AB39="","",確２面!AB39)</f>
        <v/>
      </c>
      <c r="AC39" s="847"/>
      <c r="AD39" s="847"/>
      <c r="AE39" s="847"/>
      <c r="AF39" s="847"/>
      <c r="AG39" s="847"/>
      <c r="AH39" s="134" t="s">
        <v>216</v>
      </c>
      <c r="AI39" s="134"/>
    </row>
    <row r="40" spans="1:35">
      <c r="A40" s="134"/>
      <c r="C40" s="134"/>
      <c r="D40" s="134"/>
      <c r="E40" s="134"/>
      <c r="F40" s="134"/>
      <c r="G40" s="134"/>
      <c r="H40" s="134"/>
      <c r="I40" s="134"/>
      <c r="J40" s="134"/>
      <c r="K40" s="848" t="str">
        <f>IF(確２面!K40="","",確２面!K40)</f>
        <v/>
      </c>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row>
    <row r="41" spans="1:35">
      <c r="A41" s="134"/>
      <c r="C41" s="134" t="s">
        <v>125</v>
      </c>
      <c r="D41" s="134"/>
      <c r="E41" s="134"/>
      <c r="F41" s="134"/>
      <c r="G41" s="134"/>
      <c r="H41" s="134"/>
      <c r="I41" s="134"/>
      <c r="J41" s="136"/>
      <c r="K41" s="848" t="str">
        <f>IF(確２面!K41="","",確２面!K41)</f>
        <v/>
      </c>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row>
    <row r="42" spans="1:35">
      <c r="A42" s="134"/>
      <c r="C42" s="134" t="s">
        <v>126</v>
      </c>
      <c r="D42" s="134"/>
      <c r="E42" s="134"/>
      <c r="F42" s="134"/>
      <c r="G42" s="134"/>
      <c r="H42" s="134"/>
      <c r="I42" s="134"/>
      <c r="J42" s="134"/>
      <c r="K42" s="848" t="str">
        <f>IF(確２面!K42="","",確２面!K42)</f>
        <v/>
      </c>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row>
    <row r="43" spans="1:35">
      <c r="A43" s="134"/>
      <c r="C43" s="134" t="s">
        <v>127</v>
      </c>
      <c r="D43" s="134"/>
      <c r="E43" s="134"/>
      <c r="F43" s="134"/>
      <c r="G43" s="134"/>
      <c r="H43" s="134"/>
      <c r="I43" s="134"/>
      <c r="J43" s="134"/>
      <c r="K43" s="848" t="str">
        <f>IF(確２面!K43="","",確２面!K43)</f>
        <v/>
      </c>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row>
    <row r="44" spans="1:35">
      <c r="A44" s="134"/>
      <c r="C44" s="134" t="s">
        <v>354</v>
      </c>
      <c r="D44" s="134"/>
      <c r="E44" s="134"/>
      <c r="F44" s="134"/>
      <c r="G44" s="134"/>
      <c r="H44" s="134"/>
      <c r="I44" s="134"/>
      <c r="J44" s="134"/>
      <c r="K44" s="134"/>
      <c r="L44" s="134"/>
      <c r="M44" s="848" t="str">
        <f>IF(確２面!M44="","",確２面!M44)</f>
        <v/>
      </c>
      <c r="N44" s="848"/>
      <c r="O44" s="848"/>
      <c r="P44" s="848"/>
      <c r="Q44" s="848"/>
      <c r="R44" s="848"/>
      <c r="S44" s="848"/>
      <c r="T44" s="848"/>
      <c r="U44" s="848"/>
      <c r="V44" s="848"/>
      <c r="W44" s="848"/>
      <c r="X44" s="848"/>
      <c r="Y44" s="848"/>
      <c r="Z44" s="848"/>
      <c r="AA44" s="848"/>
      <c r="AB44" s="848"/>
      <c r="AC44" s="848"/>
      <c r="AD44" s="848"/>
      <c r="AE44" s="848"/>
      <c r="AF44" s="848"/>
      <c r="AG44" s="848"/>
      <c r="AH44" s="848"/>
      <c r="AI44" s="848"/>
    </row>
    <row r="45" spans="1:35" ht="6.75"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row>
    <row r="46" spans="1:35" ht="6.75"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row>
    <row r="47" spans="1:35">
      <c r="A47" s="134"/>
      <c r="C47" s="134" t="s">
        <v>121</v>
      </c>
      <c r="D47" s="134"/>
      <c r="E47" s="134"/>
      <c r="F47" s="134"/>
      <c r="G47" s="134"/>
      <c r="H47" s="179"/>
      <c r="I47" s="135"/>
      <c r="J47" s="135" t="s">
        <v>13</v>
      </c>
      <c r="K47" s="850" t="str">
        <f>IF(確２面!K47="","",確２面!K47)</f>
        <v/>
      </c>
      <c r="L47" s="850"/>
      <c r="M47" s="134" t="s">
        <v>124</v>
      </c>
      <c r="N47" s="134"/>
      <c r="O47" s="134"/>
      <c r="P47" s="134"/>
      <c r="Q47" s="134"/>
      <c r="R47" s="135" t="s">
        <v>13</v>
      </c>
      <c r="S47" s="849" t="str">
        <f>IF(確２面!S47="","",確２面!S47)</f>
        <v/>
      </c>
      <c r="T47" s="849"/>
      <c r="U47" s="849"/>
      <c r="V47" s="849"/>
      <c r="W47" s="134" t="s">
        <v>130</v>
      </c>
      <c r="X47" s="134"/>
      <c r="Y47" s="134"/>
      <c r="Z47" s="134"/>
      <c r="AA47" s="134"/>
      <c r="AB47" s="847" t="str">
        <f>IF(確２面!AB47="","",確２面!AB47)</f>
        <v/>
      </c>
      <c r="AC47" s="847"/>
      <c r="AD47" s="847"/>
      <c r="AE47" s="847"/>
      <c r="AF47" s="847"/>
      <c r="AG47" s="847"/>
      <c r="AH47" s="134" t="s">
        <v>216</v>
      </c>
      <c r="AI47" s="134"/>
    </row>
    <row r="48" spans="1:35">
      <c r="A48" s="134"/>
      <c r="C48" s="134" t="s">
        <v>117</v>
      </c>
      <c r="D48" s="134"/>
      <c r="E48" s="134"/>
      <c r="F48" s="134"/>
      <c r="G48" s="134"/>
      <c r="H48" s="134"/>
      <c r="I48" s="134"/>
      <c r="J48" s="134"/>
      <c r="K48" s="848" t="str">
        <f>IF(確２面!K48="","",確２面!K48)</f>
        <v/>
      </c>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row>
    <row r="49" spans="1:35">
      <c r="A49" s="134"/>
      <c r="C49" s="134" t="s">
        <v>128</v>
      </c>
      <c r="D49" s="134"/>
      <c r="E49" s="134"/>
      <c r="F49" s="134"/>
      <c r="G49" s="134"/>
      <c r="H49" s="179"/>
      <c r="I49" s="135"/>
      <c r="J49" s="135" t="s">
        <v>13</v>
      </c>
      <c r="K49" s="850" t="str">
        <f>IF(確２面!K49="","",確２面!K49)</f>
        <v/>
      </c>
      <c r="L49" s="850"/>
      <c r="M49" s="134" t="s">
        <v>123</v>
      </c>
      <c r="N49" s="134"/>
      <c r="O49" s="134"/>
      <c r="P49" s="134"/>
      <c r="Q49" s="134"/>
      <c r="R49" s="135" t="s">
        <v>13</v>
      </c>
      <c r="S49" s="847" t="str">
        <f>IF(確２面!S49="","",確２面!S49)</f>
        <v/>
      </c>
      <c r="T49" s="847"/>
      <c r="U49" s="847"/>
      <c r="V49" s="847"/>
      <c r="W49" s="134" t="s">
        <v>122</v>
      </c>
      <c r="X49" s="134"/>
      <c r="Y49" s="134"/>
      <c r="Z49" s="134"/>
      <c r="AA49" s="134"/>
      <c r="AB49" s="847" t="str">
        <f>IF(確２面!AB49="","",確２面!AB49)</f>
        <v/>
      </c>
      <c r="AC49" s="847"/>
      <c r="AD49" s="847"/>
      <c r="AE49" s="847"/>
      <c r="AF49" s="847"/>
      <c r="AG49" s="847"/>
      <c r="AH49" s="134" t="s">
        <v>216</v>
      </c>
      <c r="AI49" s="134"/>
    </row>
    <row r="50" spans="1:35">
      <c r="A50" s="134"/>
      <c r="C50" s="134"/>
      <c r="D50" s="134"/>
      <c r="E50" s="134"/>
      <c r="F50" s="134"/>
      <c r="G50" s="134"/>
      <c r="H50" s="134"/>
      <c r="I50" s="134"/>
      <c r="J50" s="134"/>
      <c r="K50" s="848" t="str">
        <f>IF(確２面!K50="","",確２面!K50)</f>
        <v/>
      </c>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row>
    <row r="51" spans="1:35">
      <c r="A51" s="134"/>
      <c r="C51" s="134" t="s">
        <v>125</v>
      </c>
      <c r="D51" s="134"/>
      <c r="E51" s="134"/>
      <c r="F51" s="134"/>
      <c r="G51" s="134"/>
      <c r="H51" s="134"/>
      <c r="I51" s="134"/>
      <c r="J51" s="136"/>
      <c r="K51" s="848" t="str">
        <f>IF(確２面!K51="","",確２面!K51)</f>
        <v/>
      </c>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row>
    <row r="52" spans="1:35">
      <c r="A52" s="134"/>
      <c r="C52" s="134" t="s">
        <v>126</v>
      </c>
      <c r="D52" s="134"/>
      <c r="E52" s="134"/>
      <c r="F52" s="134"/>
      <c r="G52" s="134"/>
      <c r="H52" s="134"/>
      <c r="I52" s="134"/>
      <c r="J52" s="134"/>
      <c r="K52" s="848" t="str">
        <f>IF(確２面!K52="","",確２面!K52)</f>
        <v/>
      </c>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row>
    <row r="53" spans="1:35">
      <c r="A53" s="134"/>
      <c r="C53" s="134" t="s">
        <v>127</v>
      </c>
      <c r="D53" s="134"/>
      <c r="E53" s="134"/>
      <c r="F53" s="134"/>
      <c r="G53" s="134"/>
      <c r="H53" s="134"/>
      <c r="I53" s="134"/>
      <c r="J53" s="134"/>
      <c r="K53" s="848" t="str">
        <f>IF(確２面!K53="","",確２面!K53)</f>
        <v/>
      </c>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row>
    <row r="54" spans="1:35">
      <c r="A54" s="134"/>
      <c r="C54" s="134" t="s">
        <v>354</v>
      </c>
      <c r="D54" s="134"/>
      <c r="E54" s="134"/>
      <c r="F54" s="134"/>
      <c r="G54" s="134"/>
      <c r="H54" s="134"/>
      <c r="I54" s="134"/>
      <c r="J54" s="134"/>
      <c r="K54" s="134"/>
      <c r="L54" s="134"/>
      <c r="M54" s="848" t="str">
        <f>IF(確２面!M54="","",確２面!M54)</f>
        <v/>
      </c>
      <c r="N54" s="848"/>
      <c r="O54" s="848"/>
      <c r="P54" s="848"/>
      <c r="Q54" s="848"/>
      <c r="R54" s="848"/>
      <c r="S54" s="848"/>
      <c r="T54" s="848"/>
      <c r="U54" s="848"/>
      <c r="V54" s="848"/>
      <c r="W54" s="848"/>
      <c r="X54" s="848"/>
      <c r="Y54" s="848"/>
      <c r="Z54" s="848"/>
      <c r="AA54" s="848"/>
      <c r="AB54" s="848"/>
      <c r="AC54" s="848"/>
      <c r="AD54" s="848"/>
      <c r="AE54" s="848"/>
      <c r="AF54" s="848"/>
      <c r="AG54" s="848"/>
      <c r="AH54" s="848"/>
      <c r="AI54" s="848"/>
    </row>
    <row r="55" spans="1:35" ht="6.75" customHeight="1">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row>
    <row r="56" spans="1:35" ht="6.75"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row>
    <row r="57" spans="1:35">
      <c r="A57" s="134"/>
      <c r="C57" s="134" t="s">
        <v>121</v>
      </c>
      <c r="D57" s="134"/>
      <c r="E57" s="134"/>
      <c r="F57" s="134"/>
      <c r="G57" s="134"/>
      <c r="H57" s="179"/>
      <c r="I57" s="135"/>
      <c r="J57" s="135" t="s">
        <v>13</v>
      </c>
      <c r="K57" s="850" t="str">
        <f>IF(確２面!K57="","",確２面!K57)</f>
        <v/>
      </c>
      <c r="L57" s="850"/>
      <c r="M57" s="134" t="s">
        <v>124</v>
      </c>
      <c r="N57" s="134"/>
      <c r="O57" s="134"/>
      <c r="P57" s="134"/>
      <c r="Q57" s="134"/>
      <c r="R57" s="135" t="s">
        <v>13</v>
      </c>
      <c r="S57" s="849" t="str">
        <f>IF(確２面!S57="","",確２面!S57)</f>
        <v/>
      </c>
      <c r="T57" s="849"/>
      <c r="U57" s="849"/>
      <c r="V57" s="849"/>
      <c r="W57" s="134" t="s">
        <v>130</v>
      </c>
      <c r="X57" s="134"/>
      <c r="Y57" s="134"/>
      <c r="Z57" s="134"/>
      <c r="AA57" s="134"/>
      <c r="AB57" s="847" t="str">
        <f>IF(確２面!AB57="","",確２面!AB57)</f>
        <v/>
      </c>
      <c r="AC57" s="847"/>
      <c r="AD57" s="847"/>
      <c r="AE57" s="847"/>
      <c r="AF57" s="847"/>
      <c r="AG57" s="847"/>
      <c r="AH57" s="134" t="s">
        <v>216</v>
      </c>
      <c r="AI57" s="134"/>
    </row>
    <row r="58" spans="1:35">
      <c r="A58" s="134"/>
      <c r="C58" s="134" t="s">
        <v>117</v>
      </c>
      <c r="D58" s="134"/>
      <c r="E58" s="134"/>
      <c r="F58" s="134"/>
      <c r="G58" s="134"/>
      <c r="H58" s="134"/>
      <c r="I58" s="134"/>
      <c r="J58" s="134"/>
      <c r="K58" s="848" t="str">
        <f>IF(確２面!K58="","",確２面!K58)</f>
        <v/>
      </c>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row>
    <row r="59" spans="1:35">
      <c r="A59" s="134"/>
      <c r="C59" s="134" t="s">
        <v>128</v>
      </c>
      <c r="D59" s="134"/>
      <c r="E59" s="134"/>
      <c r="F59" s="134"/>
      <c r="G59" s="134"/>
      <c r="H59" s="179"/>
      <c r="I59" s="135"/>
      <c r="J59" s="135" t="s">
        <v>13</v>
      </c>
      <c r="K59" s="850" t="str">
        <f>IF(確２面!K59="","",確２面!K59)</f>
        <v/>
      </c>
      <c r="L59" s="850"/>
      <c r="M59" s="134" t="s">
        <v>123</v>
      </c>
      <c r="N59" s="134"/>
      <c r="O59" s="134"/>
      <c r="P59" s="134"/>
      <c r="Q59" s="134"/>
      <c r="R59" s="135" t="s">
        <v>13</v>
      </c>
      <c r="S59" s="847" t="str">
        <f>IF(確２面!S59="","",確２面!S59)</f>
        <v/>
      </c>
      <c r="T59" s="847"/>
      <c r="U59" s="847"/>
      <c r="V59" s="847"/>
      <c r="W59" s="134" t="s">
        <v>122</v>
      </c>
      <c r="X59" s="134"/>
      <c r="Y59" s="134"/>
      <c r="Z59" s="134"/>
      <c r="AA59" s="134"/>
      <c r="AB59" s="847" t="str">
        <f>IF(確２面!AB59="","",確２面!AB59)</f>
        <v/>
      </c>
      <c r="AC59" s="847"/>
      <c r="AD59" s="847"/>
      <c r="AE59" s="847"/>
      <c r="AF59" s="847"/>
      <c r="AG59" s="847"/>
      <c r="AH59" s="134" t="s">
        <v>216</v>
      </c>
      <c r="AI59" s="134"/>
    </row>
    <row r="60" spans="1:35">
      <c r="A60" s="134"/>
      <c r="C60" s="134"/>
      <c r="D60" s="134"/>
      <c r="E60" s="134"/>
      <c r="F60" s="134"/>
      <c r="G60" s="134"/>
      <c r="H60" s="134"/>
      <c r="I60" s="134"/>
      <c r="J60" s="134"/>
      <c r="K60" s="848" t="str">
        <f>IF(確２面!K60="","",確２面!K60)</f>
        <v/>
      </c>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row>
    <row r="61" spans="1:35">
      <c r="A61" s="134"/>
      <c r="C61" s="134" t="s">
        <v>125</v>
      </c>
      <c r="D61" s="134"/>
      <c r="E61" s="134"/>
      <c r="F61" s="134"/>
      <c r="G61" s="134"/>
      <c r="H61" s="134"/>
      <c r="I61" s="134"/>
      <c r="J61" s="136"/>
      <c r="K61" s="848" t="str">
        <f>IF(確２面!K61="","",確２面!K61)</f>
        <v/>
      </c>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row>
    <row r="62" spans="1:35">
      <c r="A62" s="134"/>
      <c r="C62" s="134" t="s">
        <v>126</v>
      </c>
      <c r="D62" s="134"/>
      <c r="E62" s="134"/>
      <c r="F62" s="134"/>
      <c r="G62" s="134"/>
      <c r="H62" s="134"/>
      <c r="I62" s="134"/>
      <c r="J62" s="134"/>
      <c r="K62" s="848" t="str">
        <f>IF(確２面!K62="","",確２面!K62)</f>
        <v/>
      </c>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row>
    <row r="63" spans="1:35">
      <c r="A63" s="134"/>
      <c r="C63" s="134" t="s">
        <v>127</v>
      </c>
      <c r="D63" s="134"/>
      <c r="E63" s="134"/>
      <c r="F63" s="134"/>
      <c r="G63" s="134"/>
      <c r="H63" s="134"/>
      <c r="I63" s="134"/>
      <c r="J63" s="134"/>
      <c r="K63" s="848" t="str">
        <f>IF(確２面!K63="","",確２面!K63)</f>
        <v/>
      </c>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row>
    <row r="64" spans="1:35">
      <c r="A64" s="134"/>
      <c r="C64" s="134" t="s">
        <v>354</v>
      </c>
      <c r="D64" s="134"/>
      <c r="E64" s="134"/>
      <c r="F64" s="134"/>
      <c r="G64" s="134"/>
      <c r="H64" s="134"/>
      <c r="I64" s="134"/>
      <c r="J64" s="134"/>
      <c r="K64" s="134"/>
      <c r="L64" s="134"/>
      <c r="M64" s="848" t="str">
        <f>IF(確２面!M64="","",確２面!M64)</f>
        <v/>
      </c>
      <c r="N64" s="848"/>
      <c r="O64" s="848"/>
      <c r="P64" s="848"/>
      <c r="Q64" s="848"/>
      <c r="R64" s="848"/>
      <c r="S64" s="848"/>
      <c r="T64" s="848"/>
      <c r="U64" s="848"/>
      <c r="V64" s="848"/>
      <c r="W64" s="848"/>
      <c r="X64" s="848"/>
      <c r="Y64" s="848"/>
      <c r="Z64" s="848"/>
      <c r="AA64" s="848"/>
      <c r="AB64" s="848"/>
      <c r="AC64" s="848"/>
      <c r="AD64" s="848"/>
      <c r="AE64" s="848"/>
      <c r="AF64" s="848"/>
      <c r="AG64" s="848"/>
      <c r="AH64" s="848"/>
      <c r="AI64" s="848"/>
    </row>
    <row r="65" spans="1:37" ht="6.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row>
    <row r="66" spans="1:37" ht="6.75" customHeight="1" thickBo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row>
    <row r="67" spans="1:37" ht="13.5" customHeight="1" thickTop="1">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378"/>
      <c r="AK67" s="378"/>
    </row>
    <row r="68" spans="1:37" ht="13.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row>
    <row r="69" spans="1:37" ht="6.75"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row>
    <row r="70" spans="1:37">
      <c r="A70" s="134" t="s">
        <v>355</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row>
    <row r="71" spans="1:37">
      <c r="A71" s="134" t="s">
        <v>5</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row>
    <row r="72" spans="1:37">
      <c r="A72" s="134"/>
      <c r="C72" s="134" t="s">
        <v>121</v>
      </c>
      <c r="D72" s="134"/>
      <c r="E72" s="134"/>
      <c r="F72" s="134"/>
      <c r="G72" s="134"/>
      <c r="H72" s="179"/>
      <c r="I72" s="135"/>
      <c r="J72" s="135" t="s">
        <v>13</v>
      </c>
      <c r="K72" s="850" t="str">
        <f>IF(確２面!K138="","",確２面!K138)</f>
        <v/>
      </c>
      <c r="L72" s="850"/>
      <c r="M72" s="134" t="s">
        <v>124</v>
      </c>
      <c r="N72" s="134"/>
      <c r="O72" s="134"/>
      <c r="P72" s="134"/>
      <c r="Q72" s="134"/>
      <c r="R72" s="135" t="s">
        <v>13</v>
      </c>
      <c r="S72" s="849" t="str">
        <f>IF(確２面!S138="","",確２面!S138)</f>
        <v/>
      </c>
      <c r="T72" s="849"/>
      <c r="U72" s="849"/>
      <c r="V72" s="849"/>
      <c r="W72" s="134" t="s">
        <v>130</v>
      </c>
      <c r="X72" s="134"/>
      <c r="Y72" s="134"/>
      <c r="Z72" s="134"/>
      <c r="AA72" s="134"/>
      <c r="AB72" s="847" t="str">
        <f>IF(確２面!AB138="","",確２面!AB138)</f>
        <v/>
      </c>
      <c r="AC72" s="847"/>
      <c r="AD72" s="847"/>
      <c r="AE72" s="847"/>
      <c r="AF72" s="847"/>
      <c r="AG72" s="847"/>
      <c r="AH72" s="134" t="s">
        <v>216</v>
      </c>
      <c r="AI72" s="134"/>
    </row>
    <row r="73" spans="1:37">
      <c r="A73" s="134"/>
      <c r="C73" s="134" t="s">
        <v>117</v>
      </c>
      <c r="D73" s="134"/>
      <c r="E73" s="134"/>
      <c r="F73" s="134"/>
      <c r="G73" s="134"/>
      <c r="H73" s="134"/>
      <c r="I73" s="134"/>
      <c r="J73" s="134"/>
      <c r="K73" s="848" t="str">
        <f>IF(確２面!K139="","",確２面!K139)</f>
        <v/>
      </c>
      <c r="L73" s="848"/>
      <c r="M73" s="848"/>
      <c r="N73" s="848"/>
      <c r="O73" s="848"/>
      <c r="P73" s="848"/>
      <c r="Q73" s="848"/>
      <c r="R73" s="848"/>
      <c r="S73" s="848"/>
      <c r="T73" s="848"/>
      <c r="U73" s="848"/>
      <c r="V73" s="848"/>
      <c r="W73" s="848"/>
      <c r="X73" s="848"/>
      <c r="Y73" s="848"/>
      <c r="Z73" s="848"/>
      <c r="AA73" s="848"/>
      <c r="AB73" s="848"/>
      <c r="AC73" s="848"/>
      <c r="AD73" s="848"/>
      <c r="AE73" s="848"/>
      <c r="AF73" s="848"/>
      <c r="AG73" s="848"/>
      <c r="AH73" s="848"/>
      <c r="AI73" s="848"/>
    </row>
    <row r="74" spans="1:37">
      <c r="A74" s="134"/>
      <c r="C74" s="134" t="s">
        <v>128</v>
      </c>
      <c r="D74" s="134"/>
      <c r="E74" s="134"/>
      <c r="F74" s="134"/>
      <c r="G74" s="134"/>
      <c r="H74" s="179"/>
      <c r="I74" s="135"/>
      <c r="J74" s="135" t="s">
        <v>13</v>
      </c>
      <c r="K74" s="850" t="str">
        <f>IF(確２面!K140="","",確２面!K140)</f>
        <v/>
      </c>
      <c r="L74" s="850"/>
      <c r="M74" s="134" t="s">
        <v>123</v>
      </c>
      <c r="N74" s="134"/>
      <c r="O74" s="134"/>
      <c r="P74" s="134"/>
      <c r="Q74" s="134"/>
      <c r="R74" s="135" t="s">
        <v>13</v>
      </c>
      <c r="S74" s="847" t="str">
        <f>IF(確２面!S140="","",確２面!S140)</f>
        <v/>
      </c>
      <c r="T74" s="847"/>
      <c r="U74" s="847"/>
      <c r="V74" s="847"/>
      <c r="W74" s="134" t="s">
        <v>122</v>
      </c>
      <c r="X74" s="134"/>
      <c r="Y74" s="134"/>
      <c r="Z74" s="134"/>
      <c r="AA74" s="134"/>
      <c r="AB74" s="847" t="str">
        <f>IF(確２面!AB140="","",確２面!AB140)</f>
        <v/>
      </c>
      <c r="AC74" s="847"/>
      <c r="AD74" s="847"/>
      <c r="AE74" s="847"/>
      <c r="AF74" s="847"/>
      <c r="AG74" s="847"/>
      <c r="AH74" s="134" t="s">
        <v>216</v>
      </c>
      <c r="AI74" s="134"/>
    </row>
    <row r="75" spans="1:37">
      <c r="A75" s="134"/>
      <c r="C75" s="134"/>
      <c r="D75" s="134"/>
      <c r="E75" s="134"/>
      <c r="F75" s="134"/>
      <c r="G75" s="134"/>
      <c r="H75" s="134"/>
      <c r="I75" s="134"/>
      <c r="J75" s="134"/>
      <c r="K75" s="848" t="str">
        <f>IF(確２面!K141="","",確２面!K141)</f>
        <v/>
      </c>
      <c r="L75" s="848"/>
      <c r="M75" s="848"/>
      <c r="N75" s="848"/>
      <c r="O75" s="848"/>
      <c r="P75" s="848"/>
      <c r="Q75" s="848"/>
      <c r="R75" s="848"/>
      <c r="S75" s="848"/>
      <c r="T75" s="848"/>
      <c r="U75" s="848"/>
      <c r="V75" s="848"/>
      <c r="W75" s="848"/>
      <c r="X75" s="848"/>
      <c r="Y75" s="848"/>
      <c r="Z75" s="848"/>
      <c r="AA75" s="848"/>
      <c r="AB75" s="848"/>
      <c r="AC75" s="848"/>
      <c r="AD75" s="848"/>
      <c r="AE75" s="848"/>
      <c r="AF75" s="848"/>
      <c r="AG75" s="848"/>
      <c r="AH75" s="848"/>
      <c r="AI75" s="848"/>
    </row>
    <row r="76" spans="1:37">
      <c r="A76" s="134"/>
      <c r="C76" s="134" t="s">
        <v>125</v>
      </c>
      <c r="D76" s="134"/>
      <c r="E76" s="134"/>
      <c r="F76" s="134"/>
      <c r="G76" s="134"/>
      <c r="H76" s="134"/>
      <c r="I76" s="134"/>
      <c r="J76" s="136"/>
      <c r="K76" s="848" t="str">
        <f>IF(確２面!K142="","",確２面!K142)</f>
        <v/>
      </c>
      <c r="L76" s="848"/>
      <c r="M76" s="848"/>
      <c r="N76" s="848"/>
      <c r="O76" s="848"/>
      <c r="P76" s="848"/>
      <c r="Q76" s="848"/>
      <c r="R76" s="848"/>
      <c r="S76" s="848"/>
      <c r="T76" s="848"/>
      <c r="U76" s="848"/>
      <c r="V76" s="848"/>
      <c r="W76" s="848"/>
      <c r="X76" s="848"/>
      <c r="Y76" s="848"/>
      <c r="Z76" s="848"/>
      <c r="AA76" s="848"/>
      <c r="AB76" s="848"/>
      <c r="AC76" s="848"/>
      <c r="AD76" s="848"/>
      <c r="AE76" s="848"/>
      <c r="AF76" s="848"/>
      <c r="AG76" s="848"/>
      <c r="AH76" s="848"/>
      <c r="AI76" s="848"/>
    </row>
    <row r="77" spans="1:37">
      <c r="A77" s="134"/>
      <c r="C77" s="134" t="s">
        <v>126</v>
      </c>
      <c r="D77" s="134"/>
      <c r="E77" s="134"/>
      <c r="F77" s="134"/>
      <c r="G77" s="134"/>
      <c r="H77" s="134"/>
      <c r="I77" s="134"/>
      <c r="J77" s="134"/>
      <c r="K77" s="848" t="str">
        <f>IF(確２面!K143="","",確２面!K143)</f>
        <v/>
      </c>
      <c r="L77" s="848"/>
      <c r="M77" s="848"/>
      <c r="N77" s="848"/>
      <c r="O77" s="848"/>
      <c r="P77" s="848"/>
      <c r="Q77" s="848"/>
      <c r="R77" s="848"/>
      <c r="S77" s="848"/>
      <c r="T77" s="848"/>
      <c r="U77" s="848"/>
      <c r="V77" s="848"/>
      <c r="W77" s="848"/>
      <c r="X77" s="848"/>
      <c r="Y77" s="848"/>
      <c r="Z77" s="848"/>
      <c r="AA77" s="848"/>
      <c r="AB77" s="848"/>
      <c r="AC77" s="848"/>
      <c r="AD77" s="848"/>
      <c r="AE77" s="848"/>
      <c r="AF77" s="848"/>
      <c r="AG77" s="848"/>
      <c r="AH77" s="848"/>
      <c r="AI77" s="848"/>
    </row>
    <row r="78" spans="1:37">
      <c r="A78" s="134"/>
      <c r="C78" s="134" t="s">
        <v>127</v>
      </c>
      <c r="D78" s="134"/>
      <c r="E78" s="134"/>
      <c r="F78" s="134"/>
      <c r="G78" s="134"/>
      <c r="H78" s="134"/>
      <c r="I78" s="134"/>
      <c r="J78" s="134"/>
      <c r="K78" s="848" t="str">
        <f>IF(確２面!K144="","",確２面!K144)</f>
        <v/>
      </c>
      <c r="L78" s="848"/>
      <c r="M78" s="848"/>
      <c r="N78" s="848"/>
      <c r="O78" s="848"/>
      <c r="P78" s="848"/>
      <c r="Q78" s="848"/>
      <c r="R78" s="848"/>
      <c r="S78" s="848"/>
      <c r="T78" s="848"/>
      <c r="U78" s="848"/>
      <c r="V78" s="848"/>
      <c r="W78" s="848"/>
      <c r="X78" s="848"/>
      <c r="Y78" s="848"/>
      <c r="Z78" s="848"/>
      <c r="AA78" s="848"/>
      <c r="AB78" s="848"/>
      <c r="AC78" s="848"/>
      <c r="AD78" s="848"/>
      <c r="AE78" s="848"/>
      <c r="AF78" s="848"/>
      <c r="AG78" s="848"/>
      <c r="AH78" s="848"/>
      <c r="AI78" s="848"/>
    </row>
    <row r="79" spans="1:37">
      <c r="A79" s="134"/>
      <c r="C79" s="134" t="s">
        <v>356</v>
      </c>
      <c r="D79" s="134"/>
      <c r="E79" s="134"/>
      <c r="F79" s="134"/>
      <c r="G79" s="134"/>
      <c r="H79" s="134"/>
      <c r="I79" s="134"/>
      <c r="J79" s="134"/>
      <c r="K79" s="152"/>
      <c r="L79" s="152"/>
      <c r="M79" s="848" t="str">
        <f>IF(確２面!M145="","",確２面!M145)</f>
        <v/>
      </c>
      <c r="N79" s="848"/>
      <c r="O79" s="848"/>
      <c r="P79" s="848"/>
      <c r="Q79" s="848"/>
      <c r="R79" s="848"/>
      <c r="S79" s="848"/>
      <c r="T79" s="848"/>
      <c r="U79" s="848"/>
      <c r="V79" s="848"/>
      <c r="W79" s="848"/>
      <c r="X79" s="848"/>
      <c r="Y79" s="848"/>
      <c r="Z79" s="848"/>
      <c r="AA79" s="848"/>
      <c r="AB79" s="848"/>
      <c r="AC79" s="848"/>
      <c r="AD79" s="848"/>
      <c r="AE79" s="848"/>
      <c r="AF79" s="848"/>
      <c r="AG79" s="848"/>
      <c r="AH79" s="848"/>
      <c r="AI79" s="848"/>
    </row>
    <row r="80" spans="1:37">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row>
    <row r="81" spans="1:35" ht="6.75" customHeight="1">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row>
    <row r="82" spans="1:35" ht="6.75" customHeight="1">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row>
    <row r="83" spans="1:35">
      <c r="A83" s="134" t="s">
        <v>6</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row>
    <row r="84" spans="1:35">
      <c r="A84" s="134"/>
      <c r="C84" s="134" t="s">
        <v>121</v>
      </c>
      <c r="D84" s="134"/>
      <c r="E84" s="134"/>
      <c r="F84" s="134"/>
      <c r="G84" s="134"/>
      <c r="H84" s="179"/>
      <c r="I84" s="135"/>
      <c r="J84" s="135" t="s">
        <v>13</v>
      </c>
      <c r="K84" s="850" t="str">
        <f>IF(確２面!K149="","",確２面!K149)</f>
        <v/>
      </c>
      <c r="L84" s="850"/>
      <c r="M84" s="134" t="s">
        <v>124</v>
      </c>
      <c r="N84" s="134"/>
      <c r="O84" s="134"/>
      <c r="P84" s="134"/>
      <c r="Q84" s="134"/>
      <c r="R84" s="135" t="s">
        <v>13</v>
      </c>
      <c r="S84" s="849" t="str">
        <f>IF(確２面!S149="","",確２面!S149)</f>
        <v/>
      </c>
      <c r="T84" s="849"/>
      <c r="U84" s="849"/>
      <c r="V84" s="849"/>
      <c r="W84" s="134" t="s">
        <v>130</v>
      </c>
      <c r="X84" s="134"/>
      <c r="Y84" s="134"/>
      <c r="Z84" s="134"/>
      <c r="AA84" s="134"/>
      <c r="AB84" s="847" t="str">
        <f>IF(確２面!AB149="","",確２面!AB149)</f>
        <v/>
      </c>
      <c r="AC84" s="847"/>
      <c r="AD84" s="847"/>
      <c r="AE84" s="847"/>
      <c r="AF84" s="847"/>
      <c r="AG84" s="847"/>
      <c r="AH84" s="134" t="s">
        <v>216</v>
      </c>
      <c r="AI84" s="134"/>
    </row>
    <row r="85" spans="1:35">
      <c r="A85" s="134"/>
      <c r="C85" s="134" t="s">
        <v>117</v>
      </c>
      <c r="D85" s="134"/>
      <c r="E85" s="134"/>
      <c r="F85" s="134"/>
      <c r="G85" s="134"/>
      <c r="H85" s="134"/>
      <c r="I85" s="134"/>
      <c r="J85" s="134"/>
      <c r="K85" s="848" t="str">
        <f>IF(確２面!K150="","",確２面!K150)</f>
        <v/>
      </c>
      <c r="L85" s="848"/>
      <c r="M85" s="848"/>
      <c r="N85" s="848"/>
      <c r="O85" s="848"/>
      <c r="P85" s="848"/>
      <c r="Q85" s="848"/>
      <c r="R85" s="848"/>
      <c r="S85" s="848"/>
      <c r="T85" s="848"/>
      <c r="U85" s="848"/>
      <c r="V85" s="848"/>
      <c r="W85" s="848"/>
      <c r="X85" s="848"/>
      <c r="Y85" s="848"/>
      <c r="Z85" s="848"/>
      <c r="AA85" s="848"/>
      <c r="AB85" s="848"/>
      <c r="AC85" s="848"/>
      <c r="AD85" s="848"/>
      <c r="AE85" s="848"/>
      <c r="AF85" s="848"/>
      <c r="AG85" s="848"/>
      <c r="AH85" s="848"/>
      <c r="AI85" s="848"/>
    </row>
    <row r="86" spans="1:35">
      <c r="A86" s="134"/>
      <c r="C86" s="134" t="s">
        <v>128</v>
      </c>
      <c r="D86" s="134"/>
      <c r="E86" s="134"/>
      <c r="F86" s="134"/>
      <c r="G86" s="134"/>
      <c r="H86" s="179"/>
      <c r="I86" s="135"/>
      <c r="J86" s="135" t="s">
        <v>13</v>
      </c>
      <c r="K86" s="850" t="str">
        <f>IF(確２面!K151="","",確２面!K151)</f>
        <v/>
      </c>
      <c r="L86" s="850"/>
      <c r="M86" s="134" t="s">
        <v>123</v>
      </c>
      <c r="N86" s="134"/>
      <c r="O86" s="134"/>
      <c r="P86" s="134"/>
      <c r="Q86" s="134"/>
      <c r="R86" s="135" t="s">
        <v>13</v>
      </c>
      <c r="S86" s="847" t="str">
        <f>IF(確２面!S151="","",確２面!S151)</f>
        <v/>
      </c>
      <c r="T86" s="847"/>
      <c r="U86" s="847"/>
      <c r="V86" s="847"/>
      <c r="W86" s="134" t="s">
        <v>122</v>
      </c>
      <c r="X86" s="134"/>
      <c r="Y86" s="134"/>
      <c r="Z86" s="134"/>
      <c r="AA86" s="134"/>
      <c r="AB86" s="847" t="str">
        <f>IF(確２面!AB151="","",確２面!AB151)</f>
        <v/>
      </c>
      <c r="AC86" s="847"/>
      <c r="AD86" s="847"/>
      <c r="AE86" s="847"/>
      <c r="AF86" s="847"/>
      <c r="AG86" s="847"/>
      <c r="AH86" s="134" t="s">
        <v>216</v>
      </c>
      <c r="AI86" s="134"/>
    </row>
    <row r="87" spans="1:35">
      <c r="A87" s="134"/>
      <c r="C87" s="134"/>
      <c r="D87" s="134"/>
      <c r="E87" s="134"/>
      <c r="F87" s="134"/>
      <c r="G87" s="134"/>
      <c r="H87" s="134"/>
      <c r="I87" s="134"/>
      <c r="J87" s="134"/>
      <c r="K87" s="848" t="str">
        <f>IF(確２面!K152="","",確２面!K152)</f>
        <v/>
      </c>
      <c r="L87" s="848"/>
      <c r="M87" s="848"/>
      <c r="N87" s="848"/>
      <c r="O87" s="848"/>
      <c r="P87" s="848"/>
      <c r="Q87" s="848"/>
      <c r="R87" s="848"/>
      <c r="S87" s="848"/>
      <c r="T87" s="848"/>
      <c r="U87" s="848"/>
      <c r="V87" s="848"/>
      <c r="W87" s="848"/>
      <c r="X87" s="848"/>
      <c r="Y87" s="848"/>
      <c r="Z87" s="848"/>
      <c r="AA87" s="848"/>
      <c r="AB87" s="848"/>
      <c r="AC87" s="848"/>
      <c r="AD87" s="848"/>
      <c r="AE87" s="848"/>
      <c r="AF87" s="848"/>
      <c r="AG87" s="848"/>
      <c r="AH87" s="848"/>
      <c r="AI87" s="848"/>
    </row>
    <row r="88" spans="1:35">
      <c r="A88" s="134"/>
      <c r="C88" s="134" t="s">
        <v>125</v>
      </c>
      <c r="D88" s="134"/>
      <c r="E88" s="134"/>
      <c r="F88" s="134"/>
      <c r="G88" s="134"/>
      <c r="H88" s="134"/>
      <c r="I88" s="134"/>
      <c r="J88" s="136"/>
      <c r="K88" s="848" t="str">
        <f>IF(確２面!K153="","",確２面!K153)</f>
        <v/>
      </c>
      <c r="L88" s="848"/>
      <c r="M88" s="848"/>
      <c r="N88" s="848"/>
      <c r="O88" s="848"/>
      <c r="P88" s="848"/>
      <c r="Q88" s="848"/>
      <c r="R88" s="848"/>
      <c r="S88" s="848"/>
      <c r="T88" s="848"/>
      <c r="U88" s="848"/>
      <c r="V88" s="848"/>
      <c r="W88" s="848"/>
      <c r="X88" s="848"/>
      <c r="Y88" s="848"/>
      <c r="Z88" s="848"/>
      <c r="AA88" s="848"/>
      <c r="AB88" s="848"/>
      <c r="AC88" s="848"/>
      <c r="AD88" s="848"/>
      <c r="AE88" s="848"/>
      <c r="AF88" s="848"/>
      <c r="AG88" s="848"/>
      <c r="AH88" s="848"/>
      <c r="AI88" s="848"/>
    </row>
    <row r="89" spans="1:35">
      <c r="A89" s="134"/>
      <c r="C89" s="134" t="s">
        <v>126</v>
      </c>
      <c r="D89" s="134"/>
      <c r="E89" s="134"/>
      <c r="F89" s="134"/>
      <c r="G89" s="134"/>
      <c r="H89" s="134"/>
      <c r="I89" s="134"/>
      <c r="J89" s="134"/>
      <c r="K89" s="848" t="str">
        <f>IF(確２面!K154="","",確２面!K154)</f>
        <v/>
      </c>
      <c r="L89" s="848"/>
      <c r="M89" s="848"/>
      <c r="N89" s="848"/>
      <c r="O89" s="848"/>
      <c r="P89" s="848"/>
      <c r="Q89" s="848"/>
      <c r="R89" s="848"/>
      <c r="S89" s="848"/>
      <c r="T89" s="848"/>
      <c r="U89" s="848"/>
      <c r="V89" s="848"/>
      <c r="W89" s="848"/>
      <c r="X89" s="848"/>
      <c r="Y89" s="848"/>
      <c r="Z89" s="848"/>
      <c r="AA89" s="848"/>
      <c r="AB89" s="848"/>
      <c r="AC89" s="848"/>
      <c r="AD89" s="848"/>
      <c r="AE89" s="848"/>
      <c r="AF89" s="848"/>
      <c r="AG89" s="848"/>
      <c r="AH89" s="848"/>
      <c r="AI89" s="848"/>
    </row>
    <row r="90" spans="1:35">
      <c r="A90" s="134"/>
      <c r="C90" s="134" t="s">
        <v>127</v>
      </c>
      <c r="D90" s="134"/>
      <c r="E90" s="134"/>
      <c r="F90" s="134"/>
      <c r="G90" s="134"/>
      <c r="H90" s="134"/>
      <c r="I90" s="134"/>
      <c r="J90" s="134"/>
      <c r="K90" s="848" t="str">
        <f>IF(確２面!K155="","",確２面!K155)</f>
        <v/>
      </c>
      <c r="L90" s="848"/>
      <c r="M90" s="848"/>
      <c r="N90" s="848"/>
      <c r="O90" s="848"/>
      <c r="P90" s="848"/>
      <c r="Q90" s="848"/>
      <c r="R90" s="848"/>
      <c r="S90" s="848"/>
      <c r="T90" s="848"/>
      <c r="U90" s="848"/>
      <c r="V90" s="848"/>
      <c r="W90" s="848"/>
      <c r="X90" s="848"/>
      <c r="Y90" s="848"/>
      <c r="Z90" s="848"/>
      <c r="AA90" s="848"/>
      <c r="AB90" s="848"/>
      <c r="AC90" s="848"/>
      <c r="AD90" s="848"/>
      <c r="AE90" s="848"/>
      <c r="AF90" s="848"/>
      <c r="AG90" s="848"/>
      <c r="AH90" s="848"/>
      <c r="AI90" s="848"/>
    </row>
    <row r="91" spans="1:35">
      <c r="A91" s="134"/>
      <c r="C91" s="134" t="s">
        <v>356</v>
      </c>
      <c r="D91" s="134"/>
      <c r="E91" s="134"/>
      <c r="F91" s="134"/>
      <c r="G91" s="134"/>
      <c r="H91" s="134"/>
      <c r="I91" s="134"/>
      <c r="J91" s="134"/>
      <c r="K91" s="152"/>
      <c r="L91" s="152"/>
      <c r="M91" s="848" t="str">
        <f>IF(確２面!M156="","",確２面!M156)</f>
        <v/>
      </c>
      <c r="N91" s="848"/>
      <c r="O91" s="848"/>
      <c r="P91" s="848"/>
      <c r="Q91" s="848"/>
      <c r="R91" s="848"/>
      <c r="S91" s="848"/>
      <c r="T91" s="848"/>
      <c r="U91" s="848"/>
      <c r="V91" s="848"/>
      <c r="W91" s="848"/>
      <c r="X91" s="848"/>
      <c r="Y91" s="848"/>
      <c r="Z91" s="848"/>
      <c r="AA91" s="848"/>
      <c r="AB91" s="848"/>
      <c r="AC91" s="848"/>
      <c r="AD91" s="848"/>
      <c r="AE91" s="848"/>
      <c r="AF91" s="848"/>
      <c r="AG91" s="848"/>
      <c r="AH91" s="848"/>
      <c r="AI91" s="848"/>
    </row>
    <row r="92" spans="1:3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row>
    <row r="93" spans="1:35" ht="6.75" customHeight="1">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row>
    <row r="94" spans="1:35" ht="6.75" customHeight="1">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row>
    <row r="95" spans="1:35">
      <c r="A95" s="134"/>
      <c r="C95" s="134" t="s">
        <v>121</v>
      </c>
      <c r="D95" s="134"/>
      <c r="E95" s="134"/>
      <c r="F95" s="134"/>
      <c r="G95" s="134"/>
      <c r="H95" s="179"/>
      <c r="I95" s="135"/>
      <c r="J95" s="135" t="s">
        <v>13</v>
      </c>
      <c r="K95" s="850" t="str">
        <f>IF(確２面!K159="","",確２面!K159)</f>
        <v/>
      </c>
      <c r="L95" s="850"/>
      <c r="M95" s="134" t="s">
        <v>124</v>
      </c>
      <c r="N95" s="134"/>
      <c r="O95" s="134"/>
      <c r="P95" s="134"/>
      <c r="Q95" s="134"/>
      <c r="R95" s="135" t="s">
        <v>13</v>
      </c>
      <c r="S95" s="849" t="str">
        <f>IF(確２面!S159="","",確２面!S159)</f>
        <v/>
      </c>
      <c r="T95" s="849"/>
      <c r="U95" s="849"/>
      <c r="V95" s="849"/>
      <c r="W95" s="134" t="s">
        <v>130</v>
      </c>
      <c r="X95" s="134"/>
      <c r="Y95" s="134"/>
      <c r="Z95" s="134"/>
      <c r="AA95" s="134"/>
      <c r="AB95" s="847" t="str">
        <f>IF(確２面!AB159="","",確２面!AB159)</f>
        <v/>
      </c>
      <c r="AC95" s="847"/>
      <c r="AD95" s="847"/>
      <c r="AE95" s="847"/>
      <c r="AF95" s="847"/>
      <c r="AG95" s="847"/>
      <c r="AH95" s="134" t="s">
        <v>216</v>
      </c>
      <c r="AI95" s="134"/>
    </row>
    <row r="96" spans="1:35">
      <c r="A96" s="134"/>
      <c r="C96" s="134" t="s">
        <v>117</v>
      </c>
      <c r="D96" s="134"/>
      <c r="E96" s="134"/>
      <c r="F96" s="134"/>
      <c r="G96" s="134"/>
      <c r="H96" s="134"/>
      <c r="I96" s="134"/>
      <c r="J96" s="134"/>
      <c r="K96" s="848" t="str">
        <f>IF(確２面!K160="","",確２面!K160)</f>
        <v/>
      </c>
      <c r="L96" s="848"/>
      <c r="M96" s="848"/>
      <c r="N96" s="848"/>
      <c r="O96" s="848"/>
      <c r="P96" s="848"/>
      <c r="Q96" s="848"/>
      <c r="R96" s="848"/>
      <c r="S96" s="848"/>
      <c r="T96" s="848"/>
      <c r="U96" s="848"/>
      <c r="V96" s="848"/>
      <c r="W96" s="848"/>
      <c r="X96" s="848"/>
      <c r="Y96" s="848"/>
      <c r="Z96" s="848"/>
      <c r="AA96" s="848"/>
      <c r="AB96" s="848"/>
      <c r="AC96" s="848"/>
      <c r="AD96" s="848"/>
      <c r="AE96" s="848"/>
      <c r="AF96" s="848"/>
      <c r="AG96" s="848"/>
      <c r="AH96" s="848"/>
      <c r="AI96" s="848"/>
    </row>
    <row r="97" spans="1:35">
      <c r="A97" s="134"/>
      <c r="C97" s="134" t="s">
        <v>128</v>
      </c>
      <c r="D97" s="134"/>
      <c r="E97" s="134"/>
      <c r="F97" s="134"/>
      <c r="G97" s="134"/>
      <c r="H97" s="179"/>
      <c r="I97" s="135"/>
      <c r="J97" s="135" t="s">
        <v>13</v>
      </c>
      <c r="K97" s="850" t="str">
        <f>IF(確２面!K161="","",確２面!K161)</f>
        <v/>
      </c>
      <c r="L97" s="850"/>
      <c r="M97" s="134" t="s">
        <v>123</v>
      </c>
      <c r="N97" s="134"/>
      <c r="O97" s="134"/>
      <c r="P97" s="134"/>
      <c r="Q97" s="134"/>
      <c r="R97" s="135" t="s">
        <v>13</v>
      </c>
      <c r="S97" s="847" t="str">
        <f>IF(確２面!S161="","",確２面!S161)</f>
        <v/>
      </c>
      <c r="T97" s="847"/>
      <c r="U97" s="847"/>
      <c r="V97" s="847"/>
      <c r="W97" s="134" t="s">
        <v>122</v>
      </c>
      <c r="X97" s="134"/>
      <c r="Y97" s="134"/>
      <c r="Z97" s="134"/>
      <c r="AA97" s="134"/>
      <c r="AB97" s="847" t="str">
        <f>IF(確２面!AB161="","",確２面!AB161)</f>
        <v/>
      </c>
      <c r="AC97" s="847"/>
      <c r="AD97" s="847"/>
      <c r="AE97" s="847"/>
      <c r="AF97" s="847"/>
      <c r="AG97" s="847"/>
      <c r="AH97" s="134" t="s">
        <v>216</v>
      </c>
      <c r="AI97" s="134"/>
    </row>
    <row r="98" spans="1:35">
      <c r="A98" s="134"/>
      <c r="C98" s="134"/>
      <c r="D98" s="134"/>
      <c r="E98" s="134"/>
      <c r="F98" s="134"/>
      <c r="G98" s="134"/>
      <c r="H98" s="134"/>
      <c r="I98" s="134"/>
      <c r="J98" s="134"/>
      <c r="K98" s="848" t="str">
        <f>IF(確２面!K162="","",確２面!K162)</f>
        <v/>
      </c>
      <c r="L98" s="848"/>
      <c r="M98" s="848"/>
      <c r="N98" s="848"/>
      <c r="O98" s="848"/>
      <c r="P98" s="848"/>
      <c r="Q98" s="848"/>
      <c r="R98" s="848"/>
      <c r="S98" s="848"/>
      <c r="T98" s="848"/>
      <c r="U98" s="848"/>
      <c r="V98" s="848"/>
      <c r="W98" s="848"/>
      <c r="X98" s="848"/>
      <c r="Y98" s="848"/>
      <c r="Z98" s="848"/>
      <c r="AA98" s="848"/>
      <c r="AB98" s="848"/>
      <c r="AC98" s="848"/>
      <c r="AD98" s="848"/>
      <c r="AE98" s="848"/>
      <c r="AF98" s="848"/>
      <c r="AG98" s="848"/>
      <c r="AH98" s="848"/>
      <c r="AI98" s="848"/>
    </row>
    <row r="99" spans="1:35">
      <c r="A99" s="134"/>
      <c r="C99" s="134" t="s">
        <v>125</v>
      </c>
      <c r="D99" s="134"/>
      <c r="E99" s="134"/>
      <c r="F99" s="134"/>
      <c r="G99" s="134"/>
      <c r="H99" s="134"/>
      <c r="I99" s="134"/>
      <c r="J99" s="136"/>
      <c r="K99" s="848" t="str">
        <f>IF(確２面!K163="","",確２面!K163)</f>
        <v/>
      </c>
      <c r="L99" s="848"/>
      <c r="M99" s="848"/>
      <c r="N99" s="848"/>
      <c r="O99" s="848"/>
      <c r="P99" s="848"/>
      <c r="Q99" s="848"/>
      <c r="R99" s="848"/>
      <c r="S99" s="848"/>
      <c r="T99" s="848"/>
      <c r="U99" s="848"/>
      <c r="V99" s="848"/>
      <c r="W99" s="848"/>
      <c r="X99" s="848"/>
      <c r="Y99" s="848"/>
      <c r="Z99" s="848"/>
      <c r="AA99" s="848"/>
      <c r="AB99" s="848"/>
      <c r="AC99" s="848"/>
      <c r="AD99" s="848"/>
      <c r="AE99" s="848"/>
      <c r="AF99" s="848"/>
      <c r="AG99" s="848"/>
      <c r="AH99" s="848"/>
      <c r="AI99" s="848"/>
    </row>
    <row r="100" spans="1:35">
      <c r="A100" s="134"/>
      <c r="C100" s="134" t="s">
        <v>126</v>
      </c>
      <c r="D100" s="134"/>
      <c r="E100" s="134"/>
      <c r="F100" s="134"/>
      <c r="G100" s="134"/>
      <c r="H100" s="134"/>
      <c r="I100" s="134"/>
      <c r="J100" s="134"/>
      <c r="K100" s="848" t="str">
        <f>IF(確２面!K164="","",確２面!K164)</f>
        <v/>
      </c>
      <c r="L100" s="848"/>
      <c r="M100" s="848"/>
      <c r="N100" s="848"/>
      <c r="O100" s="848"/>
      <c r="P100" s="848"/>
      <c r="Q100" s="848"/>
      <c r="R100" s="848"/>
      <c r="S100" s="848"/>
      <c r="T100" s="848"/>
      <c r="U100" s="848"/>
      <c r="V100" s="848"/>
      <c r="W100" s="848"/>
      <c r="X100" s="848"/>
      <c r="Y100" s="848"/>
      <c r="Z100" s="848"/>
      <c r="AA100" s="848"/>
      <c r="AB100" s="848"/>
      <c r="AC100" s="848"/>
      <c r="AD100" s="848"/>
      <c r="AE100" s="848"/>
      <c r="AF100" s="848"/>
      <c r="AG100" s="848"/>
      <c r="AH100" s="848"/>
      <c r="AI100" s="848"/>
    </row>
    <row r="101" spans="1:35">
      <c r="A101" s="134"/>
      <c r="C101" s="134" t="s">
        <v>127</v>
      </c>
      <c r="D101" s="134"/>
      <c r="E101" s="134"/>
      <c r="F101" s="134"/>
      <c r="G101" s="134"/>
      <c r="H101" s="134"/>
      <c r="I101" s="134"/>
      <c r="J101" s="134"/>
      <c r="K101" s="848" t="str">
        <f>IF(確２面!K165="","",確２面!K165)</f>
        <v/>
      </c>
      <c r="L101" s="848"/>
      <c r="M101" s="848"/>
      <c r="N101" s="848"/>
      <c r="O101" s="848"/>
      <c r="P101" s="848"/>
      <c r="Q101" s="848"/>
      <c r="R101" s="848"/>
      <c r="S101" s="848"/>
      <c r="T101" s="848"/>
      <c r="U101" s="848"/>
      <c r="V101" s="848"/>
      <c r="W101" s="848"/>
      <c r="X101" s="848"/>
      <c r="Y101" s="848"/>
      <c r="Z101" s="848"/>
      <c r="AA101" s="848"/>
      <c r="AB101" s="848"/>
      <c r="AC101" s="848"/>
      <c r="AD101" s="848"/>
      <c r="AE101" s="848"/>
      <c r="AF101" s="848"/>
      <c r="AG101" s="848"/>
      <c r="AH101" s="848"/>
      <c r="AI101" s="848"/>
    </row>
    <row r="102" spans="1:35">
      <c r="A102" s="134"/>
      <c r="C102" s="134" t="s">
        <v>356</v>
      </c>
      <c r="D102" s="134"/>
      <c r="E102" s="134"/>
      <c r="F102" s="134"/>
      <c r="G102" s="134"/>
      <c r="H102" s="134"/>
      <c r="I102" s="134"/>
      <c r="J102" s="134"/>
      <c r="K102" s="152"/>
      <c r="L102" s="152"/>
      <c r="M102" s="848" t="str">
        <f>IF(確２面!M166="","",確２面!M166)</f>
        <v/>
      </c>
      <c r="N102" s="848"/>
      <c r="O102" s="848"/>
      <c r="P102" s="848"/>
      <c r="Q102" s="848"/>
      <c r="R102" s="848"/>
      <c r="S102" s="848"/>
      <c r="T102" s="848"/>
      <c r="U102" s="848"/>
      <c r="V102" s="848"/>
      <c r="W102" s="848"/>
      <c r="X102" s="848"/>
      <c r="Y102" s="848"/>
      <c r="Z102" s="848"/>
      <c r="AA102" s="848"/>
      <c r="AB102" s="848"/>
      <c r="AC102" s="848"/>
      <c r="AD102" s="848"/>
      <c r="AE102" s="848"/>
      <c r="AF102" s="848"/>
      <c r="AG102" s="848"/>
      <c r="AH102" s="848"/>
      <c r="AI102" s="848"/>
    </row>
    <row r="103" spans="1:35">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row>
    <row r="104" spans="1:35" ht="6.75" customHeight="1">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row>
    <row r="105" spans="1:35" ht="6.75" customHeight="1">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row>
    <row r="106" spans="1:35">
      <c r="A106" s="134"/>
      <c r="C106" s="134" t="s">
        <v>121</v>
      </c>
      <c r="D106" s="134"/>
      <c r="E106" s="134"/>
      <c r="F106" s="134"/>
      <c r="G106" s="134"/>
      <c r="H106" s="179"/>
      <c r="I106" s="135"/>
      <c r="J106" s="135" t="s">
        <v>13</v>
      </c>
      <c r="K106" s="850" t="str">
        <f>IF(確２面!K169="","",確２面!K169)</f>
        <v/>
      </c>
      <c r="L106" s="850"/>
      <c r="M106" s="134" t="s">
        <v>124</v>
      </c>
      <c r="N106" s="134"/>
      <c r="O106" s="134"/>
      <c r="P106" s="134"/>
      <c r="Q106" s="134"/>
      <c r="R106" s="135" t="s">
        <v>13</v>
      </c>
      <c r="S106" s="849" t="str">
        <f>IF(確２面!S169="","",確２面!S169)</f>
        <v/>
      </c>
      <c r="T106" s="849"/>
      <c r="U106" s="849"/>
      <c r="V106" s="849"/>
      <c r="W106" s="134" t="s">
        <v>130</v>
      </c>
      <c r="X106" s="134"/>
      <c r="Y106" s="134"/>
      <c r="Z106" s="134"/>
      <c r="AA106" s="134"/>
      <c r="AB106" s="847" t="str">
        <f>IF(確２面!AB169="","",確２面!AB169)</f>
        <v/>
      </c>
      <c r="AC106" s="847"/>
      <c r="AD106" s="847"/>
      <c r="AE106" s="847"/>
      <c r="AF106" s="847"/>
      <c r="AG106" s="847"/>
      <c r="AH106" s="134" t="s">
        <v>216</v>
      </c>
      <c r="AI106" s="134"/>
    </row>
    <row r="107" spans="1:35">
      <c r="A107" s="134"/>
      <c r="C107" s="134" t="s">
        <v>117</v>
      </c>
      <c r="D107" s="134"/>
      <c r="E107" s="134"/>
      <c r="F107" s="134"/>
      <c r="G107" s="134"/>
      <c r="H107" s="134"/>
      <c r="I107" s="134"/>
      <c r="J107" s="134"/>
      <c r="K107" s="848" t="str">
        <f>IF(確２面!K170="","",確２面!K170)</f>
        <v/>
      </c>
      <c r="L107" s="848"/>
      <c r="M107" s="848"/>
      <c r="N107" s="848"/>
      <c r="O107" s="848"/>
      <c r="P107" s="848"/>
      <c r="Q107" s="848"/>
      <c r="R107" s="848"/>
      <c r="S107" s="848"/>
      <c r="T107" s="848"/>
      <c r="U107" s="848"/>
      <c r="V107" s="848"/>
      <c r="W107" s="848"/>
      <c r="X107" s="848"/>
      <c r="Y107" s="848"/>
      <c r="Z107" s="848"/>
      <c r="AA107" s="848"/>
      <c r="AB107" s="848"/>
      <c r="AC107" s="848"/>
      <c r="AD107" s="848"/>
      <c r="AE107" s="848"/>
      <c r="AF107" s="848"/>
      <c r="AG107" s="848"/>
      <c r="AH107" s="848"/>
      <c r="AI107" s="848"/>
    </row>
    <row r="108" spans="1:35">
      <c r="A108" s="134"/>
      <c r="C108" s="134" t="s">
        <v>128</v>
      </c>
      <c r="D108" s="134"/>
      <c r="E108" s="134"/>
      <c r="F108" s="134"/>
      <c r="G108" s="134"/>
      <c r="H108" s="179"/>
      <c r="I108" s="135"/>
      <c r="J108" s="135" t="s">
        <v>13</v>
      </c>
      <c r="K108" s="850" t="str">
        <f>IF(確２面!K171="","",確２面!K171)</f>
        <v/>
      </c>
      <c r="L108" s="850"/>
      <c r="M108" s="134" t="s">
        <v>123</v>
      </c>
      <c r="N108" s="134"/>
      <c r="O108" s="134"/>
      <c r="P108" s="134"/>
      <c r="Q108" s="134"/>
      <c r="R108" s="135" t="s">
        <v>13</v>
      </c>
      <c r="S108" s="847" t="str">
        <f>IF(確２面!S171="","",確２面!S171)</f>
        <v/>
      </c>
      <c r="T108" s="847"/>
      <c r="U108" s="847"/>
      <c r="V108" s="847"/>
      <c r="W108" s="134" t="s">
        <v>122</v>
      </c>
      <c r="X108" s="134"/>
      <c r="Y108" s="134"/>
      <c r="Z108" s="134"/>
      <c r="AA108" s="134"/>
      <c r="AB108" s="847" t="str">
        <f>IF(確２面!AB171="","",確２面!AB171)</f>
        <v/>
      </c>
      <c r="AC108" s="847"/>
      <c r="AD108" s="847"/>
      <c r="AE108" s="847"/>
      <c r="AF108" s="847"/>
      <c r="AG108" s="847"/>
      <c r="AH108" s="134" t="s">
        <v>216</v>
      </c>
      <c r="AI108" s="134"/>
    </row>
    <row r="109" spans="1:35">
      <c r="A109" s="134"/>
      <c r="C109" s="134"/>
      <c r="D109" s="134"/>
      <c r="E109" s="134"/>
      <c r="F109" s="134"/>
      <c r="G109" s="134"/>
      <c r="H109" s="134"/>
      <c r="I109" s="134"/>
      <c r="J109" s="134"/>
      <c r="K109" s="848" t="str">
        <f>IF(確２面!K172="","",確２面!K172)</f>
        <v/>
      </c>
      <c r="L109" s="848"/>
      <c r="M109" s="848"/>
      <c r="N109" s="848"/>
      <c r="O109" s="848"/>
      <c r="P109" s="848"/>
      <c r="Q109" s="848"/>
      <c r="R109" s="848"/>
      <c r="S109" s="848"/>
      <c r="T109" s="848"/>
      <c r="U109" s="848"/>
      <c r="V109" s="848"/>
      <c r="W109" s="848"/>
      <c r="X109" s="848"/>
      <c r="Y109" s="848"/>
      <c r="Z109" s="848"/>
      <c r="AA109" s="848"/>
      <c r="AB109" s="848"/>
      <c r="AC109" s="848"/>
      <c r="AD109" s="848"/>
      <c r="AE109" s="848"/>
      <c r="AF109" s="848"/>
      <c r="AG109" s="848"/>
      <c r="AH109" s="848"/>
      <c r="AI109" s="848"/>
    </row>
    <row r="110" spans="1:35">
      <c r="A110" s="134"/>
      <c r="C110" s="134" t="s">
        <v>125</v>
      </c>
      <c r="D110" s="134"/>
      <c r="E110" s="134"/>
      <c r="F110" s="134"/>
      <c r="G110" s="134"/>
      <c r="H110" s="134"/>
      <c r="I110" s="134"/>
      <c r="J110" s="136"/>
      <c r="K110" s="848" t="str">
        <f>IF(確２面!K173="","",確２面!K173)</f>
        <v/>
      </c>
      <c r="L110" s="848"/>
      <c r="M110" s="848"/>
      <c r="N110" s="848"/>
      <c r="O110" s="848"/>
      <c r="P110" s="848"/>
      <c r="Q110" s="848"/>
      <c r="R110" s="848"/>
      <c r="S110" s="848"/>
      <c r="T110" s="848"/>
      <c r="U110" s="848"/>
      <c r="V110" s="848"/>
      <c r="W110" s="848"/>
      <c r="X110" s="848"/>
      <c r="Y110" s="848"/>
      <c r="Z110" s="848"/>
      <c r="AA110" s="848"/>
      <c r="AB110" s="848"/>
      <c r="AC110" s="848"/>
      <c r="AD110" s="848"/>
      <c r="AE110" s="848"/>
      <c r="AF110" s="848"/>
      <c r="AG110" s="848"/>
      <c r="AH110" s="848"/>
      <c r="AI110" s="848"/>
    </row>
    <row r="111" spans="1:35">
      <c r="A111" s="134"/>
      <c r="C111" s="134" t="s">
        <v>126</v>
      </c>
      <c r="D111" s="134"/>
      <c r="E111" s="134"/>
      <c r="F111" s="134"/>
      <c r="G111" s="134"/>
      <c r="H111" s="134"/>
      <c r="I111" s="134"/>
      <c r="J111" s="134"/>
      <c r="K111" s="848" t="str">
        <f>IF(確２面!K174="","",確２面!K174)</f>
        <v/>
      </c>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row>
    <row r="112" spans="1:35">
      <c r="A112" s="134"/>
      <c r="C112" s="134" t="s">
        <v>127</v>
      </c>
      <c r="D112" s="134"/>
      <c r="E112" s="134"/>
      <c r="F112" s="134"/>
      <c r="G112" s="134"/>
      <c r="H112" s="134"/>
      <c r="I112" s="134"/>
      <c r="J112" s="134"/>
      <c r="K112" s="848" t="str">
        <f>IF(確２面!K175="","",確２面!K175)</f>
        <v/>
      </c>
      <c r="L112" s="848"/>
      <c r="M112" s="848"/>
      <c r="N112" s="848"/>
      <c r="O112" s="848"/>
      <c r="P112" s="848"/>
      <c r="Q112" s="848"/>
      <c r="R112" s="848"/>
      <c r="S112" s="848"/>
      <c r="T112" s="848"/>
      <c r="U112" s="848"/>
      <c r="V112" s="848"/>
      <c r="W112" s="848"/>
      <c r="X112" s="848"/>
      <c r="Y112" s="848"/>
      <c r="Z112" s="848"/>
      <c r="AA112" s="848"/>
      <c r="AB112" s="848"/>
      <c r="AC112" s="848"/>
      <c r="AD112" s="848"/>
      <c r="AE112" s="848"/>
      <c r="AF112" s="848"/>
      <c r="AG112" s="848"/>
      <c r="AH112" s="848"/>
      <c r="AI112" s="848"/>
    </row>
    <row r="113" spans="1:37">
      <c r="A113" s="134"/>
      <c r="C113" s="134" t="s">
        <v>356</v>
      </c>
      <c r="D113" s="134"/>
      <c r="E113" s="134"/>
      <c r="F113" s="134"/>
      <c r="G113" s="134"/>
      <c r="H113" s="134"/>
      <c r="I113" s="134"/>
      <c r="J113" s="134"/>
      <c r="K113" s="152"/>
      <c r="L113" s="152"/>
      <c r="M113" s="848" t="str">
        <f>IF(確２面!M176="","",確２面!M176)</f>
        <v/>
      </c>
      <c r="N113" s="848"/>
      <c r="O113" s="848"/>
      <c r="P113" s="848"/>
      <c r="Q113" s="848"/>
      <c r="R113" s="848"/>
      <c r="S113" s="848"/>
      <c r="T113" s="848"/>
      <c r="U113" s="848"/>
      <c r="V113" s="848"/>
      <c r="W113" s="848"/>
      <c r="X113" s="848"/>
      <c r="Y113" s="848"/>
      <c r="Z113" s="848"/>
      <c r="AA113" s="848"/>
      <c r="AB113" s="848"/>
      <c r="AC113" s="848"/>
      <c r="AD113" s="848"/>
      <c r="AE113" s="848"/>
      <c r="AF113" s="848"/>
      <c r="AG113" s="848"/>
      <c r="AH113" s="848"/>
      <c r="AI113" s="848"/>
    </row>
    <row r="114" spans="1:37" ht="6.75" customHeight="1">
      <c r="A114" s="137"/>
      <c r="B114" s="137"/>
      <c r="C114" s="137"/>
      <c r="D114" s="137"/>
      <c r="E114" s="137"/>
      <c r="F114" s="137"/>
      <c r="G114" s="137"/>
      <c r="H114" s="137"/>
      <c r="I114" s="137"/>
      <c r="J114" s="137"/>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row>
    <row r="115" spans="1:37" ht="6.75" customHeight="1" thickBot="1">
      <c r="A115" s="177"/>
      <c r="B115" s="177"/>
      <c r="C115" s="177"/>
      <c r="D115" s="177"/>
      <c r="E115" s="177"/>
      <c r="F115" s="177"/>
      <c r="G115" s="177"/>
      <c r="H115" s="177"/>
      <c r="I115" s="177"/>
      <c r="J115" s="177"/>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row>
    <row r="116" spans="1:37" ht="13.5" customHeight="1" thickTop="1">
      <c r="A116" s="134"/>
      <c r="B116" s="134"/>
      <c r="C116" s="134"/>
      <c r="D116" s="134"/>
      <c r="E116" s="134"/>
      <c r="F116" s="134"/>
      <c r="G116" s="134"/>
      <c r="H116" s="134"/>
      <c r="I116" s="134"/>
      <c r="J116" s="134"/>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378"/>
      <c r="AK116" s="378"/>
    </row>
    <row r="117" spans="1:37" ht="13.5" customHeight="1">
      <c r="A117" s="137"/>
      <c r="B117" s="137"/>
      <c r="C117" s="137"/>
      <c r="D117" s="137"/>
      <c r="E117" s="137"/>
      <c r="F117" s="137"/>
      <c r="G117" s="137"/>
      <c r="H117" s="137"/>
      <c r="I117" s="137"/>
      <c r="J117" s="137"/>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row>
    <row r="118" spans="1:37" ht="6.75" customHeight="1">
      <c r="A118" s="134"/>
      <c r="B118" s="134"/>
      <c r="C118" s="134"/>
      <c r="D118" s="134"/>
      <c r="E118" s="134"/>
      <c r="F118" s="134"/>
      <c r="G118" s="134"/>
      <c r="H118" s="134"/>
      <c r="I118" s="134"/>
      <c r="J118" s="134"/>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row>
    <row r="119" spans="1:37">
      <c r="A119" s="134" t="s">
        <v>452</v>
      </c>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row>
    <row r="120" spans="1:37">
      <c r="A120" s="134" t="s">
        <v>392</v>
      </c>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row>
    <row r="121" spans="1:37">
      <c r="A121" s="134"/>
      <c r="C121" s="134" t="s">
        <v>131</v>
      </c>
      <c r="D121" s="134"/>
      <c r="E121" s="134"/>
      <c r="F121" s="134"/>
      <c r="G121" s="134"/>
      <c r="H121" s="136"/>
      <c r="I121" s="136"/>
      <c r="J121" s="136"/>
      <c r="K121" s="848" t="str">
        <f>IF(確２面!K96="","",確２面!K96)</f>
        <v/>
      </c>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row>
    <row r="122" spans="1:37">
      <c r="A122" s="134"/>
      <c r="C122" s="134" t="s">
        <v>133</v>
      </c>
      <c r="D122" s="134"/>
      <c r="E122" s="134"/>
      <c r="F122" s="134"/>
      <c r="G122" s="134"/>
      <c r="H122" s="136"/>
      <c r="I122" s="136"/>
      <c r="J122" s="136"/>
      <c r="K122" s="848" t="str">
        <f>IF(確２面!K97="","",確２面!K97)</f>
        <v/>
      </c>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row>
    <row r="123" spans="1:37">
      <c r="A123" s="134"/>
      <c r="C123" s="134" t="s">
        <v>118</v>
      </c>
      <c r="D123" s="134"/>
      <c r="E123" s="134"/>
      <c r="F123" s="134"/>
      <c r="G123" s="134"/>
      <c r="H123" s="136"/>
      <c r="I123" s="136"/>
      <c r="J123" s="136"/>
      <c r="K123" s="848" t="str">
        <f>IF(確２面!K98="","",確２面!K98)</f>
        <v/>
      </c>
      <c r="L123" s="848"/>
      <c r="M123" s="848"/>
      <c r="N123" s="848"/>
      <c r="O123" s="848"/>
      <c r="P123" s="848"/>
      <c r="Q123" s="848"/>
      <c r="R123" s="848"/>
      <c r="S123" s="848"/>
      <c r="T123" s="848"/>
      <c r="U123" s="848"/>
      <c r="V123" s="848"/>
      <c r="W123" s="848"/>
      <c r="X123" s="848"/>
      <c r="Y123" s="848"/>
      <c r="Z123" s="848"/>
      <c r="AA123" s="848"/>
      <c r="AB123" s="848"/>
      <c r="AC123" s="848"/>
      <c r="AD123" s="848"/>
      <c r="AE123" s="848"/>
      <c r="AF123" s="848"/>
      <c r="AG123" s="848"/>
      <c r="AH123" s="848"/>
      <c r="AI123" s="848"/>
    </row>
    <row r="124" spans="1:37">
      <c r="A124" s="134"/>
      <c r="C124" s="134" t="s">
        <v>134</v>
      </c>
      <c r="D124" s="134"/>
      <c r="E124" s="134"/>
      <c r="F124" s="134"/>
      <c r="G124" s="134"/>
      <c r="H124" s="136"/>
      <c r="I124" s="136"/>
      <c r="J124" s="136"/>
      <c r="K124" s="848" t="str">
        <f>IF(確２面!K99="","",確２面!K99)</f>
        <v/>
      </c>
      <c r="L124" s="848"/>
      <c r="M124" s="848"/>
      <c r="N124" s="848"/>
      <c r="O124" s="848"/>
      <c r="P124" s="848"/>
      <c r="Q124" s="848"/>
      <c r="R124" s="848"/>
      <c r="S124" s="848"/>
      <c r="T124" s="848"/>
      <c r="U124" s="848"/>
      <c r="V124" s="848"/>
      <c r="W124" s="848"/>
      <c r="X124" s="848"/>
      <c r="Y124" s="848"/>
      <c r="Z124" s="848"/>
      <c r="AA124" s="848"/>
      <c r="AB124" s="848"/>
      <c r="AC124" s="848"/>
      <c r="AD124" s="848"/>
      <c r="AE124" s="848"/>
      <c r="AF124" s="848"/>
      <c r="AG124" s="848"/>
      <c r="AH124" s="848"/>
      <c r="AI124" s="848"/>
    </row>
    <row r="125" spans="1:37">
      <c r="A125" s="134"/>
      <c r="C125" s="134" t="s">
        <v>120</v>
      </c>
      <c r="D125" s="134"/>
      <c r="E125" s="134"/>
      <c r="F125" s="134"/>
      <c r="G125" s="134"/>
      <c r="H125" s="136"/>
      <c r="I125" s="136"/>
      <c r="J125" s="136"/>
      <c r="K125" s="848" t="str">
        <f>IF(確２面!K100="","",確２面!K100)</f>
        <v/>
      </c>
      <c r="L125" s="848"/>
      <c r="M125" s="848"/>
      <c r="N125" s="848"/>
      <c r="O125" s="848"/>
      <c r="P125" s="848"/>
      <c r="Q125" s="848"/>
      <c r="R125" s="848"/>
      <c r="S125" s="848"/>
      <c r="T125" s="848"/>
      <c r="U125" s="848"/>
      <c r="V125" s="848"/>
      <c r="W125" s="848"/>
      <c r="X125" s="848"/>
      <c r="Y125" s="848"/>
      <c r="Z125" s="848"/>
      <c r="AA125" s="848"/>
      <c r="AB125" s="848"/>
      <c r="AC125" s="848"/>
      <c r="AD125" s="848"/>
      <c r="AE125" s="848"/>
      <c r="AF125" s="848"/>
      <c r="AG125" s="848"/>
      <c r="AH125" s="848"/>
      <c r="AI125" s="848"/>
    </row>
    <row r="126" spans="1:37">
      <c r="A126" s="134"/>
      <c r="C126" s="134" t="s">
        <v>849</v>
      </c>
      <c r="D126" s="134"/>
      <c r="E126" s="134"/>
      <c r="F126" s="134"/>
      <c r="G126" s="134"/>
      <c r="H126" s="136"/>
      <c r="I126" s="136"/>
      <c r="J126" s="136"/>
      <c r="K126" s="848" t="str">
        <f>IF(確２面!K101="","",確２面!K101)</f>
        <v/>
      </c>
      <c r="L126" s="848"/>
      <c r="M126" s="848"/>
      <c r="N126" s="848"/>
      <c r="O126" s="848"/>
      <c r="P126" s="848"/>
      <c r="Q126" s="848"/>
      <c r="R126" s="848"/>
      <c r="S126" s="848"/>
      <c r="T126" s="848"/>
      <c r="U126" s="848"/>
      <c r="V126" s="848"/>
      <c r="W126" s="848"/>
      <c r="X126" s="848"/>
      <c r="Y126" s="848"/>
      <c r="Z126" s="848"/>
      <c r="AA126" s="848"/>
      <c r="AB126" s="848"/>
      <c r="AC126" s="848"/>
      <c r="AD126" s="848"/>
      <c r="AE126" s="848"/>
      <c r="AF126" s="848"/>
      <c r="AG126" s="848"/>
      <c r="AH126" s="848"/>
      <c r="AI126" s="848"/>
    </row>
    <row r="127" spans="1:37">
      <c r="A127" s="134"/>
      <c r="C127" s="134" t="s">
        <v>850</v>
      </c>
      <c r="D127" s="134"/>
      <c r="E127" s="134"/>
      <c r="F127" s="134"/>
      <c r="G127" s="134"/>
      <c r="H127" s="134"/>
      <c r="I127" s="134"/>
      <c r="J127" s="134"/>
      <c r="K127" s="134"/>
      <c r="L127" s="134"/>
      <c r="M127" s="848" t="str">
        <f>IF(確２面!M102="","",確２面!M102)</f>
        <v/>
      </c>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row>
    <row r="128" spans="1:37" ht="6.75" customHeight="1">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row>
    <row r="129" spans="1:35" ht="6.75" customHeight="1">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row>
    <row r="130" spans="1:35">
      <c r="A130" s="134" t="s">
        <v>393</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row>
    <row r="131" spans="1:35">
      <c r="A131" s="134"/>
      <c r="C131" s="134" t="s">
        <v>131</v>
      </c>
      <c r="D131" s="134"/>
      <c r="E131" s="134"/>
      <c r="F131" s="134"/>
      <c r="G131" s="134"/>
      <c r="H131" s="136"/>
      <c r="I131" s="136"/>
      <c r="J131" s="136"/>
      <c r="K131" s="848" t="str">
        <f>IF(確２面!K106="","",確２面!K106)</f>
        <v/>
      </c>
      <c r="L131" s="848"/>
      <c r="M131" s="848"/>
      <c r="N131" s="848"/>
      <c r="O131" s="848"/>
      <c r="P131" s="848"/>
      <c r="Q131" s="848"/>
      <c r="R131" s="848"/>
      <c r="S131" s="848"/>
      <c r="T131" s="848"/>
      <c r="U131" s="848"/>
      <c r="V131" s="848"/>
      <c r="W131" s="848"/>
      <c r="X131" s="848"/>
      <c r="Y131" s="848"/>
      <c r="Z131" s="848"/>
      <c r="AA131" s="848"/>
      <c r="AB131" s="848"/>
      <c r="AC131" s="848"/>
      <c r="AD131" s="848"/>
      <c r="AE131" s="848"/>
      <c r="AF131" s="848"/>
      <c r="AG131" s="848"/>
      <c r="AH131" s="848"/>
      <c r="AI131" s="848"/>
    </row>
    <row r="132" spans="1:35">
      <c r="A132" s="134"/>
      <c r="C132" s="134" t="s">
        <v>133</v>
      </c>
      <c r="D132" s="134"/>
      <c r="E132" s="134"/>
      <c r="F132" s="134"/>
      <c r="G132" s="134"/>
      <c r="H132" s="136"/>
      <c r="I132" s="136"/>
      <c r="J132" s="136"/>
      <c r="K132" s="848" t="str">
        <f>IF(確２面!K107="","",確２面!K107)</f>
        <v/>
      </c>
      <c r="L132" s="848"/>
      <c r="M132" s="848"/>
      <c r="N132" s="848"/>
      <c r="O132" s="848"/>
      <c r="P132" s="848"/>
      <c r="Q132" s="848"/>
      <c r="R132" s="848"/>
      <c r="S132" s="848"/>
      <c r="T132" s="848"/>
      <c r="U132" s="848"/>
      <c r="V132" s="848"/>
      <c r="W132" s="848"/>
      <c r="X132" s="848"/>
      <c r="Y132" s="848"/>
      <c r="Z132" s="848"/>
      <c r="AA132" s="848"/>
      <c r="AB132" s="848"/>
      <c r="AC132" s="848"/>
      <c r="AD132" s="848"/>
      <c r="AE132" s="848"/>
      <c r="AF132" s="848"/>
      <c r="AG132" s="848"/>
      <c r="AH132" s="848"/>
      <c r="AI132" s="848"/>
    </row>
    <row r="133" spans="1:35">
      <c r="A133" s="134"/>
      <c r="C133" s="134" t="s">
        <v>118</v>
      </c>
      <c r="D133" s="134"/>
      <c r="E133" s="134"/>
      <c r="F133" s="134"/>
      <c r="G133" s="134"/>
      <c r="H133" s="136"/>
      <c r="I133" s="136"/>
      <c r="J133" s="136"/>
      <c r="K133" s="848" t="str">
        <f>IF(確２面!K108="","",確２面!K108)</f>
        <v/>
      </c>
      <c r="L133" s="848"/>
      <c r="M133" s="848"/>
      <c r="N133" s="848"/>
      <c r="O133" s="848"/>
      <c r="P133" s="848"/>
      <c r="Q133" s="848"/>
      <c r="R133" s="848"/>
      <c r="S133" s="848"/>
      <c r="T133" s="848"/>
      <c r="U133" s="848"/>
      <c r="V133" s="848"/>
      <c r="W133" s="848"/>
      <c r="X133" s="848"/>
      <c r="Y133" s="848"/>
      <c r="Z133" s="848"/>
      <c r="AA133" s="848"/>
      <c r="AB133" s="848"/>
      <c r="AC133" s="848"/>
      <c r="AD133" s="848"/>
      <c r="AE133" s="848"/>
      <c r="AF133" s="848"/>
      <c r="AG133" s="848"/>
      <c r="AH133" s="848"/>
      <c r="AI133" s="848"/>
    </row>
    <row r="134" spans="1:35">
      <c r="A134" s="134"/>
      <c r="C134" s="134" t="s">
        <v>134</v>
      </c>
      <c r="D134" s="134"/>
      <c r="E134" s="134"/>
      <c r="F134" s="134"/>
      <c r="G134" s="134"/>
      <c r="H134" s="136"/>
      <c r="I134" s="136"/>
      <c r="J134" s="136"/>
      <c r="K134" s="848" t="str">
        <f>IF(確２面!K109="","",確２面!K109)</f>
        <v/>
      </c>
      <c r="L134" s="848"/>
      <c r="M134" s="848"/>
      <c r="N134" s="848"/>
      <c r="O134" s="848"/>
      <c r="P134" s="848"/>
      <c r="Q134" s="848"/>
      <c r="R134" s="848"/>
      <c r="S134" s="848"/>
      <c r="T134" s="848"/>
      <c r="U134" s="848"/>
      <c r="V134" s="848"/>
      <c r="W134" s="848"/>
      <c r="X134" s="848"/>
      <c r="Y134" s="848"/>
      <c r="Z134" s="848"/>
      <c r="AA134" s="848"/>
      <c r="AB134" s="848"/>
      <c r="AC134" s="848"/>
      <c r="AD134" s="848"/>
      <c r="AE134" s="848"/>
      <c r="AF134" s="848"/>
      <c r="AG134" s="848"/>
      <c r="AH134" s="848"/>
      <c r="AI134" s="848"/>
    </row>
    <row r="135" spans="1:35">
      <c r="A135" s="134"/>
      <c r="C135" s="134" t="s">
        <v>120</v>
      </c>
      <c r="D135" s="134"/>
      <c r="E135" s="134"/>
      <c r="F135" s="134"/>
      <c r="G135" s="134"/>
      <c r="H135" s="136"/>
      <c r="I135" s="136"/>
      <c r="J135" s="136"/>
      <c r="K135" s="848" t="str">
        <f>IF(確２面!K110="","",確２面!K110)</f>
        <v/>
      </c>
      <c r="L135" s="848"/>
      <c r="M135" s="848"/>
      <c r="N135" s="848"/>
      <c r="O135" s="848"/>
      <c r="P135" s="848"/>
      <c r="Q135" s="848"/>
      <c r="R135" s="848"/>
      <c r="S135" s="848"/>
      <c r="T135" s="848"/>
      <c r="U135" s="848"/>
      <c r="V135" s="848"/>
      <c r="W135" s="848"/>
      <c r="X135" s="848"/>
      <c r="Y135" s="848"/>
      <c r="Z135" s="848"/>
      <c r="AA135" s="848"/>
      <c r="AB135" s="848"/>
      <c r="AC135" s="848"/>
      <c r="AD135" s="848"/>
      <c r="AE135" s="848"/>
      <c r="AF135" s="848"/>
      <c r="AG135" s="848"/>
      <c r="AH135" s="848"/>
      <c r="AI135" s="848"/>
    </row>
    <row r="136" spans="1:35">
      <c r="A136" s="134"/>
      <c r="C136" s="134" t="s">
        <v>849</v>
      </c>
      <c r="D136" s="134"/>
      <c r="E136" s="134"/>
      <c r="F136" s="134"/>
      <c r="G136" s="134"/>
      <c r="H136" s="136"/>
      <c r="I136" s="136"/>
      <c r="J136" s="136"/>
      <c r="K136" s="848" t="str">
        <f>IF(確２面!K111="","",確２面!K111)</f>
        <v/>
      </c>
      <c r="L136" s="848"/>
      <c r="M136" s="848"/>
      <c r="N136" s="848"/>
      <c r="O136" s="848"/>
      <c r="P136" s="848"/>
      <c r="Q136" s="848"/>
      <c r="R136" s="848"/>
      <c r="S136" s="848"/>
      <c r="T136" s="848"/>
      <c r="U136" s="848"/>
      <c r="V136" s="848"/>
      <c r="W136" s="848"/>
      <c r="X136" s="848"/>
      <c r="Y136" s="848"/>
      <c r="Z136" s="848"/>
      <c r="AA136" s="848"/>
      <c r="AB136" s="848"/>
      <c r="AC136" s="848"/>
      <c r="AD136" s="848"/>
      <c r="AE136" s="848"/>
      <c r="AF136" s="848"/>
      <c r="AG136" s="848"/>
      <c r="AH136" s="848"/>
      <c r="AI136" s="848"/>
    </row>
    <row r="137" spans="1:35">
      <c r="A137" s="134"/>
      <c r="C137" s="134" t="s">
        <v>850</v>
      </c>
      <c r="D137" s="134"/>
      <c r="E137" s="134"/>
      <c r="F137" s="134"/>
      <c r="G137" s="134"/>
      <c r="H137" s="134"/>
      <c r="I137" s="134"/>
      <c r="J137" s="134"/>
      <c r="K137" s="134"/>
      <c r="L137" s="134"/>
      <c r="M137" s="848" t="str">
        <f>IF(確２面!M112="","",確２面!M112)</f>
        <v/>
      </c>
      <c r="N137" s="848"/>
      <c r="O137" s="848"/>
      <c r="P137" s="848"/>
      <c r="Q137" s="848"/>
      <c r="R137" s="848"/>
      <c r="S137" s="848"/>
      <c r="T137" s="848"/>
      <c r="U137" s="848"/>
      <c r="V137" s="848"/>
      <c r="W137" s="848"/>
      <c r="X137" s="848"/>
      <c r="Y137" s="848"/>
      <c r="Z137" s="848"/>
      <c r="AA137" s="848"/>
      <c r="AB137" s="848"/>
      <c r="AC137" s="848"/>
      <c r="AD137" s="848"/>
      <c r="AE137" s="848"/>
      <c r="AF137" s="848"/>
      <c r="AG137" s="848"/>
      <c r="AH137" s="848"/>
      <c r="AI137" s="848"/>
    </row>
    <row r="138" spans="1:35" ht="6.75" customHeight="1">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row>
    <row r="139" spans="1:35" ht="6.75" customHeight="1">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row>
    <row r="140" spans="1:35">
      <c r="A140" s="134"/>
      <c r="C140" s="134" t="s">
        <v>131</v>
      </c>
      <c r="D140" s="134"/>
      <c r="E140" s="134"/>
      <c r="F140" s="134"/>
      <c r="G140" s="134"/>
      <c r="H140" s="136"/>
      <c r="I140" s="136"/>
      <c r="J140" s="136"/>
      <c r="K140" s="848" t="str">
        <f>IF(確２面!K115="","",確２面!K115)</f>
        <v/>
      </c>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row>
    <row r="141" spans="1:35">
      <c r="A141" s="134"/>
      <c r="C141" s="134" t="s">
        <v>133</v>
      </c>
      <c r="D141" s="134"/>
      <c r="E141" s="134"/>
      <c r="F141" s="134"/>
      <c r="G141" s="134"/>
      <c r="H141" s="136"/>
      <c r="I141" s="136"/>
      <c r="J141" s="136"/>
      <c r="K141" s="848" t="str">
        <f>IF(確２面!K116="","",確２面!K116)</f>
        <v/>
      </c>
      <c r="L141" s="848"/>
      <c r="M141" s="848"/>
      <c r="N141" s="848"/>
      <c r="O141" s="848"/>
      <c r="P141" s="848"/>
      <c r="Q141" s="848"/>
      <c r="R141" s="848"/>
      <c r="S141" s="848"/>
      <c r="T141" s="848"/>
      <c r="U141" s="848"/>
      <c r="V141" s="848"/>
      <c r="W141" s="848"/>
      <c r="X141" s="848"/>
      <c r="Y141" s="848"/>
      <c r="Z141" s="848"/>
      <c r="AA141" s="848"/>
      <c r="AB141" s="848"/>
      <c r="AC141" s="848"/>
      <c r="AD141" s="848"/>
      <c r="AE141" s="848"/>
      <c r="AF141" s="848"/>
      <c r="AG141" s="848"/>
      <c r="AH141" s="848"/>
      <c r="AI141" s="848"/>
    </row>
    <row r="142" spans="1:35">
      <c r="A142" s="134"/>
      <c r="C142" s="134" t="s">
        <v>118</v>
      </c>
      <c r="D142" s="134"/>
      <c r="E142" s="134"/>
      <c r="F142" s="134"/>
      <c r="G142" s="134"/>
      <c r="H142" s="136"/>
      <c r="I142" s="136"/>
      <c r="J142" s="136"/>
      <c r="K142" s="848" t="str">
        <f>IF(確２面!K117="","",確２面!K117)</f>
        <v/>
      </c>
      <c r="L142" s="848"/>
      <c r="M142" s="848"/>
      <c r="N142" s="848"/>
      <c r="O142" s="848"/>
      <c r="P142" s="848"/>
      <c r="Q142" s="848"/>
      <c r="R142" s="848"/>
      <c r="S142" s="848"/>
      <c r="T142" s="848"/>
      <c r="U142" s="848"/>
      <c r="V142" s="848"/>
      <c r="W142" s="848"/>
      <c r="X142" s="848"/>
      <c r="Y142" s="848"/>
      <c r="Z142" s="848"/>
      <c r="AA142" s="848"/>
      <c r="AB142" s="848"/>
      <c r="AC142" s="848"/>
      <c r="AD142" s="848"/>
      <c r="AE142" s="848"/>
      <c r="AF142" s="848"/>
      <c r="AG142" s="848"/>
      <c r="AH142" s="848"/>
      <c r="AI142" s="848"/>
    </row>
    <row r="143" spans="1:35">
      <c r="A143" s="134"/>
      <c r="C143" s="134" t="s">
        <v>134</v>
      </c>
      <c r="D143" s="134"/>
      <c r="E143" s="134"/>
      <c r="F143" s="134"/>
      <c r="G143" s="134"/>
      <c r="H143" s="136"/>
      <c r="I143" s="136"/>
      <c r="J143" s="136"/>
      <c r="K143" s="848" t="str">
        <f>IF(確２面!K118="","",確２面!K118)</f>
        <v/>
      </c>
      <c r="L143" s="848"/>
      <c r="M143" s="848"/>
      <c r="N143" s="848"/>
      <c r="O143" s="848"/>
      <c r="P143" s="848"/>
      <c r="Q143" s="848"/>
      <c r="R143" s="848"/>
      <c r="S143" s="848"/>
      <c r="T143" s="848"/>
      <c r="U143" s="848"/>
      <c r="V143" s="848"/>
      <c r="W143" s="848"/>
      <c r="X143" s="848"/>
      <c r="Y143" s="848"/>
      <c r="Z143" s="848"/>
      <c r="AA143" s="848"/>
      <c r="AB143" s="848"/>
      <c r="AC143" s="848"/>
      <c r="AD143" s="848"/>
      <c r="AE143" s="848"/>
      <c r="AF143" s="848"/>
      <c r="AG143" s="848"/>
      <c r="AH143" s="848"/>
      <c r="AI143" s="848"/>
    </row>
    <row r="144" spans="1:35">
      <c r="A144" s="134"/>
      <c r="C144" s="134" t="s">
        <v>849</v>
      </c>
      <c r="D144" s="134"/>
      <c r="E144" s="134"/>
      <c r="F144" s="134"/>
      <c r="G144" s="134"/>
      <c r="H144" s="136"/>
      <c r="I144" s="136"/>
      <c r="J144" s="136"/>
      <c r="K144" s="848" t="str">
        <f>IF(確２面!K119="","",確２面!K119)</f>
        <v/>
      </c>
      <c r="L144" s="848"/>
      <c r="M144" s="848"/>
      <c r="N144" s="848"/>
      <c r="O144" s="848"/>
      <c r="P144" s="848"/>
      <c r="Q144" s="848"/>
      <c r="R144" s="848"/>
      <c r="S144" s="848"/>
      <c r="T144" s="848"/>
      <c r="U144" s="848"/>
      <c r="V144" s="848"/>
      <c r="W144" s="848"/>
      <c r="X144" s="848"/>
      <c r="Y144" s="848"/>
      <c r="Z144" s="848"/>
      <c r="AA144" s="848"/>
      <c r="AB144" s="848"/>
      <c r="AC144" s="848"/>
      <c r="AD144" s="848"/>
      <c r="AE144" s="848"/>
      <c r="AF144" s="848"/>
      <c r="AG144" s="848"/>
      <c r="AH144" s="848"/>
      <c r="AI144" s="848"/>
    </row>
    <row r="145" spans="1:35">
      <c r="A145" s="134"/>
      <c r="C145" s="134" t="s">
        <v>850</v>
      </c>
      <c r="D145" s="134"/>
      <c r="E145" s="134"/>
      <c r="F145" s="134"/>
      <c r="G145" s="134"/>
      <c r="H145" s="134"/>
      <c r="I145" s="134"/>
      <c r="J145" s="134"/>
      <c r="K145" s="134"/>
      <c r="L145" s="134"/>
      <c r="M145" s="848" t="str">
        <f>IF(確２面!M120="","",確２面!M120)</f>
        <v/>
      </c>
      <c r="N145" s="848"/>
      <c r="O145" s="848"/>
      <c r="P145" s="848"/>
      <c r="Q145" s="848"/>
      <c r="R145" s="848"/>
      <c r="S145" s="848"/>
      <c r="T145" s="848"/>
      <c r="U145" s="848"/>
      <c r="V145" s="848"/>
      <c r="W145" s="848"/>
      <c r="X145" s="848"/>
      <c r="Y145" s="848"/>
      <c r="Z145" s="848"/>
      <c r="AA145" s="848"/>
      <c r="AB145" s="848"/>
      <c r="AC145" s="848"/>
      <c r="AD145" s="848"/>
      <c r="AE145" s="848"/>
      <c r="AF145" s="848"/>
      <c r="AG145" s="848"/>
      <c r="AH145" s="848"/>
      <c r="AI145" s="848"/>
    </row>
    <row r="146" spans="1:35">
      <c r="A146" s="134"/>
      <c r="C146" s="134" t="s">
        <v>135</v>
      </c>
      <c r="D146" s="134"/>
      <c r="E146" s="134"/>
      <c r="F146" s="134"/>
      <c r="G146" s="134"/>
      <c r="H146" s="134"/>
      <c r="I146" s="134"/>
      <c r="J146" s="134"/>
      <c r="K146" s="134"/>
      <c r="L146" s="134"/>
      <c r="M146" s="848" t="str">
        <f>IF(確２面!M121="","",確２面!M121)</f>
        <v/>
      </c>
      <c r="N146" s="848"/>
      <c r="O146" s="848"/>
      <c r="P146" s="848"/>
      <c r="Q146" s="848"/>
      <c r="R146" s="848"/>
      <c r="S146" s="848"/>
      <c r="T146" s="848"/>
      <c r="U146" s="848"/>
      <c r="V146" s="848"/>
      <c r="W146" s="848"/>
      <c r="X146" s="848"/>
      <c r="Y146" s="848"/>
      <c r="Z146" s="848"/>
      <c r="AA146" s="848"/>
      <c r="AB146" s="848"/>
      <c r="AC146" s="848"/>
      <c r="AD146" s="848"/>
      <c r="AE146" s="848"/>
      <c r="AF146" s="848"/>
      <c r="AG146" s="848"/>
      <c r="AH146" s="848"/>
      <c r="AI146" s="848"/>
    </row>
    <row r="147" spans="1:35" ht="6.75" customHeight="1">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row>
    <row r="148" spans="1:35" ht="6.75" customHeight="1">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row>
    <row r="149" spans="1:35">
      <c r="A149" s="134"/>
      <c r="C149" s="134" t="s">
        <v>131</v>
      </c>
      <c r="D149" s="134"/>
      <c r="E149" s="134"/>
      <c r="F149" s="134"/>
      <c r="G149" s="134"/>
      <c r="H149" s="136"/>
      <c r="I149" s="136"/>
      <c r="J149" s="136"/>
      <c r="K149" s="848" t="str">
        <f>IF(確２面!K124="","",確２面!K124)</f>
        <v/>
      </c>
      <c r="L149" s="848"/>
      <c r="M149" s="848"/>
      <c r="N149" s="848"/>
      <c r="O149" s="848"/>
      <c r="P149" s="848"/>
      <c r="Q149" s="848"/>
      <c r="R149" s="848"/>
      <c r="S149" s="848"/>
      <c r="T149" s="848"/>
      <c r="U149" s="848"/>
      <c r="V149" s="848"/>
      <c r="W149" s="848"/>
      <c r="X149" s="848"/>
      <c r="Y149" s="848"/>
      <c r="Z149" s="848"/>
      <c r="AA149" s="848"/>
      <c r="AB149" s="848"/>
      <c r="AC149" s="848"/>
      <c r="AD149" s="848"/>
      <c r="AE149" s="848"/>
      <c r="AF149" s="848"/>
      <c r="AG149" s="848"/>
      <c r="AH149" s="848"/>
      <c r="AI149" s="848"/>
    </row>
    <row r="150" spans="1:35">
      <c r="A150" s="134"/>
      <c r="C150" s="134" t="s">
        <v>133</v>
      </c>
      <c r="D150" s="134"/>
      <c r="E150" s="134"/>
      <c r="F150" s="134"/>
      <c r="G150" s="134"/>
      <c r="H150" s="136"/>
      <c r="I150" s="136"/>
      <c r="J150" s="136"/>
      <c r="K150" s="848" t="str">
        <f>IF(確２面!K125="","",確２面!K125)</f>
        <v/>
      </c>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row>
    <row r="151" spans="1:35">
      <c r="A151" s="134"/>
      <c r="C151" s="134" t="s">
        <v>118</v>
      </c>
      <c r="D151" s="134"/>
      <c r="E151" s="134"/>
      <c r="F151" s="134"/>
      <c r="G151" s="134"/>
      <c r="H151" s="136"/>
      <c r="I151" s="136"/>
      <c r="J151" s="136"/>
      <c r="K151" s="848" t="str">
        <f>IF(確２面!K126="","",確２面!K126)</f>
        <v/>
      </c>
      <c r="L151" s="848"/>
      <c r="M151" s="848"/>
      <c r="N151" s="848"/>
      <c r="O151" s="848"/>
      <c r="P151" s="848"/>
      <c r="Q151" s="848"/>
      <c r="R151" s="848"/>
      <c r="S151" s="848"/>
      <c r="T151" s="848"/>
      <c r="U151" s="848"/>
      <c r="V151" s="848"/>
      <c r="W151" s="848"/>
      <c r="X151" s="848"/>
      <c r="Y151" s="848"/>
      <c r="Z151" s="848"/>
      <c r="AA151" s="848"/>
      <c r="AB151" s="848"/>
      <c r="AC151" s="848"/>
      <c r="AD151" s="848"/>
      <c r="AE151" s="848"/>
      <c r="AF151" s="848"/>
      <c r="AG151" s="848"/>
      <c r="AH151" s="848"/>
      <c r="AI151" s="848"/>
    </row>
    <row r="152" spans="1:35">
      <c r="A152" s="134"/>
      <c r="C152" s="134" t="s">
        <v>134</v>
      </c>
      <c r="D152" s="134"/>
      <c r="E152" s="134"/>
      <c r="F152" s="134"/>
      <c r="G152" s="134"/>
      <c r="H152" s="136"/>
      <c r="I152" s="136"/>
      <c r="J152" s="136"/>
      <c r="K152" s="848" t="str">
        <f>IF(確２面!K127="","",確２面!K127)</f>
        <v/>
      </c>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row>
    <row r="153" spans="1:35">
      <c r="A153" s="134"/>
      <c r="C153" s="134" t="s">
        <v>120</v>
      </c>
      <c r="D153" s="134"/>
      <c r="E153" s="134"/>
      <c r="F153" s="134"/>
      <c r="G153" s="134"/>
      <c r="H153" s="136"/>
      <c r="I153" s="136"/>
      <c r="J153" s="136"/>
      <c r="K153" s="848" t="str">
        <f>IF(確２面!K128="","",確２面!K128)</f>
        <v/>
      </c>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row>
    <row r="154" spans="1:35">
      <c r="A154" s="134"/>
      <c r="C154" s="134" t="s">
        <v>849</v>
      </c>
      <c r="D154" s="134"/>
      <c r="E154" s="134"/>
      <c r="F154" s="134"/>
      <c r="G154" s="134"/>
      <c r="H154" s="136"/>
      <c r="I154" s="136"/>
      <c r="J154" s="136"/>
      <c r="K154" s="848" t="str">
        <f>IF(確２面!K129="","",確２面!K129)</f>
        <v/>
      </c>
      <c r="L154" s="848"/>
      <c r="M154" s="848"/>
      <c r="N154" s="848"/>
      <c r="O154" s="848"/>
      <c r="P154" s="848"/>
      <c r="Q154" s="848"/>
      <c r="R154" s="848"/>
      <c r="S154" s="848"/>
      <c r="T154" s="848"/>
      <c r="U154" s="848"/>
      <c r="V154" s="848"/>
      <c r="W154" s="848"/>
      <c r="X154" s="848"/>
      <c r="Y154" s="848"/>
      <c r="Z154" s="848"/>
      <c r="AA154" s="848"/>
      <c r="AB154" s="848"/>
      <c r="AC154" s="848"/>
      <c r="AD154" s="848"/>
      <c r="AE154" s="848"/>
      <c r="AF154" s="848"/>
      <c r="AG154" s="848"/>
      <c r="AH154" s="848"/>
      <c r="AI154" s="848"/>
    </row>
    <row r="155" spans="1:35">
      <c r="A155" s="134"/>
      <c r="C155" s="134" t="s">
        <v>850</v>
      </c>
      <c r="D155" s="134"/>
      <c r="E155" s="134"/>
      <c r="F155" s="134"/>
      <c r="G155" s="134"/>
      <c r="H155" s="134"/>
      <c r="I155" s="134"/>
      <c r="J155" s="134"/>
      <c r="K155" s="134"/>
      <c r="L155" s="134"/>
      <c r="M155" s="848" t="str">
        <f>IF(確２面!M130="","",確２面!M130)</f>
        <v/>
      </c>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row>
    <row r="156" spans="1:35" ht="6.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row>
    <row r="157" spans="1:35" ht="6.75"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row>
    <row r="158" spans="1:35">
      <c r="A158" s="134" t="s">
        <v>219</v>
      </c>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row>
    <row r="159" spans="1:35">
      <c r="A159" s="134"/>
      <c r="C159" s="134" t="s">
        <v>131</v>
      </c>
      <c r="D159" s="134"/>
      <c r="E159" s="134"/>
      <c r="F159" s="134"/>
      <c r="G159" s="134"/>
      <c r="H159" s="134" t="str">
        <f>IF(概１面!H190="","",概１面!H190)</f>
        <v/>
      </c>
      <c r="I159" s="134"/>
      <c r="J159" s="134"/>
      <c r="K159" s="848" t="str">
        <f>IF(確２面!K180="","",確２面!K180)</f>
        <v/>
      </c>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row>
    <row r="160" spans="1:35">
      <c r="A160" s="134"/>
      <c r="C160" s="134" t="s">
        <v>137</v>
      </c>
      <c r="D160" s="134"/>
      <c r="E160" s="134"/>
      <c r="F160" s="134"/>
      <c r="G160" s="134"/>
      <c r="H160" s="134"/>
      <c r="I160" s="134"/>
      <c r="J160" s="134"/>
      <c r="K160" s="134" t="s">
        <v>220</v>
      </c>
      <c r="L160" s="134"/>
      <c r="M160" s="134"/>
      <c r="N160" s="134"/>
      <c r="O160" s="136"/>
      <c r="P160" s="135" t="s">
        <v>13</v>
      </c>
      <c r="Q160" s="850" t="str">
        <f>IF(確２面!Q181="","",確２面!Q181)</f>
        <v/>
      </c>
      <c r="R160" s="850"/>
      <c r="S160" s="850"/>
      <c r="T160" s="850"/>
      <c r="U160" s="850"/>
      <c r="V160" s="134" t="s">
        <v>16</v>
      </c>
      <c r="W160" s="134" t="s">
        <v>221</v>
      </c>
      <c r="X160" s="134" t="str">
        <f>IF(確２面!X181="","",確２面!X181)</f>
        <v/>
      </c>
      <c r="Y160" s="134"/>
      <c r="Z160" s="847" t="str">
        <f>IF(確２面!Z181="","",確２面!Z181)</f>
        <v/>
      </c>
      <c r="AA160" s="847"/>
      <c r="AB160" s="134" t="str">
        <f>IF(確２面!AB181="","",確２面!AB181)</f>
        <v/>
      </c>
      <c r="AC160" s="847" t="str">
        <f>IF(確２面!AC181="","",確２面!AC181)</f>
        <v/>
      </c>
      <c r="AD160" s="847"/>
      <c r="AE160" s="847"/>
      <c r="AF160" s="847"/>
      <c r="AG160" s="847"/>
      <c r="AH160" s="134" t="s">
        <v>1275</v>
      </c>
      <c r="AI160" s="134"/>
    </row>
    <row r="161" spans="1:37">
      <c r="A161" s="134"/>
      <c r="C161" s="134"/>
      <c r="D161" s="134"/>
      <c r="E161" s="134"/>
      <c r="F161" s="134"/>
      <c r="G161" s="134"/>
      <c r="H161" s="136"/>
      <c r="I161" s="136"/>
      <c r="J161" s="136"/>
      <c r="K161" s="848" t="str">
        <f>IF(確２面!K182="","",確２面!K182)</f>
        <v/>
      </c>
      <c r="L161" s="848"/>
      <c r="M161" s="848"/>
      <c r="N161" s="848"/>
      <c r="O161" s="848"/>
      <c r="P161" s="848"/>
      <c r="Q161" s="848"/>
      <c r="R161" s="848"/>
      <c r="S161" s="848"/>
      <c r="T161" s="848"/>
      <c r="U161" s="848"/>
      <c r="V161" s="848"/>
      <c r="W161" s="848"/>
      <c r="X161" s="848"/>
      <c r="Y161" s="848"/>
      <c r="Z161" s="848"/>
      <c r="AA161" s="848"/>
      <c r="AB161" s="848"/>
      <c r="AC161" s="848"/>
      <c r="AD161" s="848"/>
      <c r="AE161" s="848"/>
      <c r="AF161" s="848"/>
      <c r="AG161" s="848"/>
      <c r="AH161" s="848"/>
      <c r="AI161" s="848"/>
    </row>
    <row r="162" spans="1:37">
      <c r="A162" s="134"/>
      <c r="C162" s="134" t="s">
        <v>118</v>
      </c>
      <c r="D162" s="134"/>
      <c r="E162" s="134"/>
      <c r="F162" s="134"/>
      <c r="G162" s="134"/>
      <c r="H162" s="178"/>
      <c r="I162" s="178"/>
      <c r="J162" s="178"/>
      <c r="K162" s="848" t="str">
        <f>IF(確２面!K183="","",確２面!K183)</f>
        <v/>
      </c>
      <c r="L162" s="848"/>
      <c r="M162" s="848"/>
      <c r="N162" s="848"/>
      <c r="O162" s="848"/>
      <c r="P162" s="848"/>
      <c r="Q162" s="848"/>
      <c r="R162" s="848"/>
      <c r="S162" s="848"/>
      <c r="T162" s="848"/>
      <c r="U162" s="848"/>
      <c r="V162" s="848"/>
      <c r="W162" s="848"/>
      <c r="X162" s="848"/>
      <c r="Y162" s="848"/>
      <c r="Z162" s="848"/>
      <c r="AA162" s="848"/>
      <c r="AB162" s="848"/>
      <c r="AC162" s="848"/>
      <c r="AD162" s="848"/>
      <c r="AE162" s="848"/>
      <c r="AF162" s="848"/>
      <c r="AG162" s="848"/>
      <c r="AH162" s="848"/>
      <c r="AI162" s="848"/>
    </row>
    <row r="163" spans="1:37">
      <c r="A163" s="134"/>
      <c r="C163" s="134" t="s">
        <v>134</v>
      </c>
      <c r="D163" s="134"/>
      <c r="E163" s="134"/>
      <c r="F163" s="134"/>
      <c r="G163" s="134"/>
      <c r="H163" s="136"/>
      <c r="I163" s="136"/>
      <c r="J163" s="136"/>
      <c r="K163" s="848" t="str">
        <f>IF(確２面!K184="","",確２面!K184)</f>
        <v/>
      </c>
      <c r="L163" s="848"/>
      <c r="M163" s="848"/>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row>
    <row r="164" spans="1:37">
      <c r="A164" s="134"/>
      <c r="C164" s="134" t="s">
        <v>120</v>
      </c>
      <c r="D164" s="134"/>
      <c r="E164" s="134"/>
      <c r="F164" s="134"/>
      <c r="G164" s="134"/>
      <c r="H164" s="136"/>
      <c r="I164" s="136"/>
      <c r="J164" s="136"/>
      <c r="K164" s="848" t="str">
        <f>IF(確２面!K185="","",確２面!K185)</f>
        <v/>
      </c>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row>
    <row r="165" spans="1:37" ht="6.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row>
    <row r="166" spans="1:37" ht="6.75"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row>
    <row r="167" spans="1:37">
      <c r="A167" s="134" t="s">
        <v>222</v>
      </c>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row>
    <row r="168" spans="1:37">
      <c r="A168" s="134"/>
      <c r="B168" s="134" t="s">
        <v>0</v>
      </c>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row>
    <row r="169" spans="1:37">
      <c r="A169" s="134"/>
      <c r="B169" s="134"/>
      <c r="C169" s="134" t="s">
        <v>1</v>
      </c>
      <c r="D169" s="134"/>
      <c r="E169" s="134"/>
      <c r="F169" s="134"/>
      <c r="G169" s="134"/>
      <c r="H169" s="136"/>
      <c r="I169" s="136"/>
      <c r="J169" s="136"/>
      <c r="K169" s="848" t="str">
        <f>IF(確２面!K202="","",確２面!K202)</f>
        <v/>
      </c>
      <c r="L169" s="848"/>
      <c r="M169" s="848"/>
      <c r="N169" s="848"/>
      <c r="O169" s="848"/>
      <c r="P169" s="848"/>
      <c r="Q169" s="848"/>
      <c r="R169" s="848"/>
      <c r="S169" s="848"/>
      <c r="T169" s="848"/>
      <c r="U169" s="848"/>
      <c r="V169" s="848"/>
      <c r="W169" s="848"/>
      <c r="X169" s="848"/>
      <c r="Y169" s="848"/>
      <c r="Z169" s="848"/>
      <c r="AA169" s="848"/>
      <c r="AB169" s="848"/>
      <c r="AC169" s="848"/>
      <c r="AD169" s="848"/>
      <c r="AE169" s="848"/>
      <c r="AF169" s="848"/>
      <c r="AG169" s="848"/>
      <c r="AH169" s="848"/>
      <c r="AI169" s="848"/>
    </row>
    <row r="170" spans="1:37">
      <c r="A170" s="134"/>
      <c r="B170" s="134"/>
      <c r="C170" s="134" t="s">
        <v>2</v>
      </c>
      <c r="D170" s="134"/>
      <c r="E170" s="134"/>
      <c r="F170" s="134"/>
      <c r="G170" s="134"/>
      <c r="H170" s="136"/>
      <c r="I170" s="136"/>
      <c r="J170" s="136"/>
      <c r="K170" s="848" t="str">
        <f>IF(確２面!K203="","",確２面!K203)</f>
        <v/>
      </c>
      <c r="L170" s="848"/>
      <c r="M170" s="848"/>
      <c r="N170" s="848"/>
      <c r="O170" s="848"/>
      <c r="P170" s="848"/>
      <c r="Q170" s="848"/>
      <c r="R170" s="848"/>
      <c r="S170" s="848"/>
      <c r="T170" s="848"/>
      <c r="U170" s="848"/>
      <c r="V170" s="848"/>
      <c r="W170" s="848"/>
      <c r="X170" s="848"/>
      <c r="Y170" s="848"/>
      <c r="Z170" s="848"/>
      <c r="AA170" s="848"/>
      <c r="AB170" s="848"/>
      <c r="AC170" s="848"/>
      <c r="AD170" s="848"/>
      <c r="AE170" s="848"/>
      <c r="AF170" s="848"/>
      <c r="AG170" s="848"/>
      <c r="AH170" s="848"/>
      <c r="AI170" s="848"/>
    </row>
    <row r="171" spans="1:37" ht="6.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row>
    <row r="172" spans="1:37" ht="6.75" customHeight="1"/>
    <row r="173" spans="1:37" ht="13.8" thickBot="1"/>
    <row r="174" spans="1:37" ht="13.8" thickTop="1">
      <c r="AJ174" s="379"/>
      <c r="AK174" s="378"/>
    </row>
    <row r="175" spans="1:37">
      <c r="AJ175" s="380"/>
    </row>
  </sheetData>
  <sheetProtection algorithmName="SHA-512" hashValue="jcPmM+Utmfa9R2AL7v+LusIyvvTDWFlG36jFu0n5D8GHawyejL7v0PQ001s/W7Myb8AszMQtiGoa4gSUafTycA==" saltValue="QI7UamaL2rKzSC2P8fuXig==" spinCount="100000" sheet="1" objects="1" scenarios="1" selectLockedCells="1" selectUnlockedCells="1"/>
  <mergeCells count="151">
    <mergeCell ref="A1:AI2"/>
    <mergeCell ref="K7:AI7"/>
    <mergeCell ref="K8:AI8"/>
    <mergeCell ref="K9:AI9"/>
    <mergeCell ref="K10:AI10"/>
    <mergeCell ref="K11:AI11"/>
    <mergeCell ref="K15:L15"/>
    <mergeCell ref="S15:V15"/>
    <mergeCell ref="AB15:AG15"/>
    <mergeCell ref="K16:AI16"/>
    <mergeCell ref="K17:L17"/>
    <mergeCell ref="S17:V17"/>
    <mergeCell ref="AB17:AG17"/>
    <mergeCell ref="K18:AI18"/>
    <mergeCell ref="K19:AI19"/>
    <mergeCell ref="K20:AI20"/>
    <mergeCell ref="K21:AI21"/>
    <mergeCell ref="K26:L26"/>
    <mergeCell ref="S26:V26"/>
    <mergeCell ref="AB26:AG26"/>
    <mergeCell ref="K27:AI27"/>
    <mergeCell ref="K28:L28"/>
    <mergeCell ref="S28:V28"/>
    <mergeCell ref="AB28:AG28"/>
    <mergeCell ref="K29:AI29"/>
    <mergeCell ref="K30:AI30"/>
    <mergeCell ref="K31:AI31"/>
    <mergeCell ref="K32:AI32"/>
    <mergeCell ref="M33:AI33"/>
    <mergeCell ref="K37:L37"/>
    <mergeCell ref="S37:V37"/>
    <mergeCell ref="AB37:AG37"/>
    <mergeCell ref="K38:AI38"/>
    <mergeCell ref="K39:L39"/>
    <mergeCell ref="S39:V39"/>
    <mergeCell ref="AB39:AG39"/>
    <mergeCell ref="K40:AI40"/>
    <mergeCell ref="K41:AI41"/>
    <mergeCell ref="K42:AI42"/>
    <mergeCell ref="K43:AI43"/>
    <mergeCell ref="M44:AI44"/>
    <mergeCell ref="K47:L47"/>
    <mergeCell ref="S47:V47"/>
    <mergeCell ref="AB47:AG47"/>
    <mergeCell ref="K48:AI48"/>
    <mergeCell ref="K49:L49"/>
    <mergeCell ref="S49:V49"/>
    <mergeCell ref="AB49:AG49"/>
    <mergeCell ref="K50:AI50"/>
    <mergeCell ref="K51:AI51"/>
    <mergeCell ref="K52:AI52"/>
    <mergeCell ref="K53:AI53"/>
    <mergeCell ref="M54:AI54"/>
    <mergeCell ref="K57:L57"/>
    <mergeCell ref="S57:V57"/>
    <mergeCell ref="AB57:AG57"/>
    <mergeCell ref="K58:AI58"/>
    <mergeCell ref="K59:L59"/>
    <mergeCell ref="S59:V59"/>
    <mergeCell ref="AB59:AG59"/>
    <mergeCell ref="K60:AI60"/>
    <mergeCell ref="K61:AI61"/>
    <mergeCell ref="K62:AI62"/>
    <mergeCell ref="K63:AI63"/>
    <mergeCell ref="M64:AI64"/>
    <mergeCell ref="K72:L72"/>
    <mergeCell ref="S72:V72"/>
    <mergeCell ref="AB72:AG72"/>
    <mergeCell ref="K73:AI73"/>
    <mergeCell ref="K74:L74"/>
    <mergeCell ref="S74:V74"/>
    <mergeCell ref="AB74:AG74"/>
    <mergeCell ref="K75:AI75"/>
    <mergeCell ref="K76:AI76"/>
    <mergeCell ref="K77:AI77"/>
    <mergeCell ref="K78:AI78"/>
    <mergeCell ref="M79:AI79"/>
    <mergeCell ref="K84:L84"/>
    <mergeCell ref="S84:V84"/>
    <mergeCell ref="AB84:AG84"/>
    <mergeCell ref="K85:AI85"/>
    <mergeCell ref="K86:L86"/>
    <mergeCell ref="S86:V86"/>
    <mergeCell ref="AB86:AG86"/>
    <mergeCell ref="K87:AI87"/>
    <mergeCell ref="K88:AI88"/>
    <mergeCell ref="K89:AI89"/>
    <mergeCell ref="K90:AI90"/>
    <mergeCell ref="M91:AI91"/>
    <mergeCell ref="K95:L95"/>
    <mergeCell ref="S95:V95"/>
    <mergeCell ref="AB95:AG95"/>
    <mergeCell ref="K96:AI96"/>
    <mergeCell ref="K97:L97"/>
    <mergeCell ref="S97:V97"/>
    <mergeCell ref="AB97:AG97"/>
    <mergeCell ref="K98:AI98"/>
    <mergeCell ref="K99:AI99"/>
    <mergeCell ref="K100:AI100"/>
    <mergeCell ref="K101:AI101"/>
    <mergeCell ref="M102:AI102"/>
    <mergeCell ref="K106:L106"/>
    <mergeCell ref="S106:V106"/>
    <mergeCell ref="AB106:AG106"/>
    <mergeCell ref="K107:AI107"/>
    <mergeCell ref="K108:L108"/>
    <mergeCell ref="S108:V108"/>
    <mergeCell ref="AB108:AG108"/>
    <mergeCell ref="K109:AI109"/>
    <mergeCell ref="K110:AI110"/>
    <mergeCell ref="K111:AI111"/>
    <mergeCell ref="K112:AI112"/>
    <mergeCell ref="M113:AI113"/>
    <mergeCell ref="K121:AI121"/>
    <mergeCell ref="K122:AI122"/>
    <mergeCell ref="K123:AI123"/>
    <mergeCell ref="K124:AI124"/>
    <mergeCell ref="K125:AI125"/>
    <mergeCell ref="M127:AI127"/>
    <mergeCell ref="K131:AI131"/>
    <mergeCell ref="K132:AI132"/>
    <mergeCell ref="K133:AI133"/>
    <mergeCell ref="K126:AI126"/>
    <mergeCell ref="K134:AI134"/>
    <mergeCell ref="K135:AI135"/>
    <mergeCell ref="M137:AI137"/>
    <mergeCell ref="K140:AI140"/>
    <mergeCell ref="K141:AI141"/>
    <mergeCell ref="K142:AI142"/>
    <mergeCell ref="K136:AI136"/>
    <mergeCell ref="K143:AI143"/>
    <mergeCell ref="K144:AI144"/>
    <mergeCell ref="M146:AI146"/>
    <mergeCell ref="K149:AI149"/>
    <mergeCell ref="K150:AI150"/>
    <mergeCell ref="K151:AI151"/>
    <mergeCell ref="M145:AI145"/>
    <mergeCell ref="K152:AI152"/>
    <mergeCell ref="K153:AI153"/>
    <mergeCell ref="M155:AI155"/>
    <mergeCell ref="K159:AI159"/>
    <mergeCell ref="Q160:U160"/>
    <mergeCell ref="K154:AI154"/>
    <mergeCell ref="K161:AI161"/>
    <mergeCell ref="K162:AI162"/>
    <mergeCell ref="K163:AI163"/>
    <mergeCell ref="K164:AI164"/>
    <mergeCell ref="K169:AI169"/>
    <mergeCell ref="K170:AI170"/>
    <mergeCell ref="Z160:AA160"/>
    <mergeCell ref="AC160:AG160"/>
  </mergeCells>
  <phoneticPr fontId="2"/>
  <dataValidations count="4">
    <dataValidation type="list" errorStyle="warning" imeMode="on" allowBlank="1" showInputMessage="1" sqref="H108 H106 H95 H97 H86 H84 H72 H74 H26 H37 H28 H49 H47 H39 H59 H57" xr:uid="{00000000-0002-0000-1D00-000000000000}">
      <formula1>"一級,二級,木造"</formula1>
    </dataValidation>
    <dataValidation imeMode="off" allowBlank="1" showInputMessage="1" showErrorMessage="1" sqref="H164:I164 H162:I162 H11:I11 H9:I9" xr:uid="{00000000-0002-0000-1D00-000001000000}"/>
    <dataValidation imeMode="halfKatakana" allowBlank="1" showInputMessage="1" showErrorMessage="1" sqref="H169:I169 H7:I7" xr:uid="{00000000-0002-0000-1D00-000002000000}"/>
    <dataValidation imeMode="hiragana" allowBlank="1" showInputMessage="1" showErrorMessage="1" sqref="H161:I161 H168:I168 H163:I163 H159:I159 H170:I170 H149:H154 H107 H109:H118 I110:I118 H131:H136 H140:H144 H137:I137 H145:I146 H121:H126 H127:I127 H58 H96 H98:H103 I99:I103 I88:I92 H87:H92 H85 I76:I80 H73 H75:H80 H50:H54 H38 I43:I44 H48 H60:H64 H8:I8 H40:H44 H10:I10 H27 H18:I21 H29:H33 I30:I33 H155:I155" xr:uid="{00000000-0002-0000-1D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2" manualBreakCount="2">
    <brk id="66" max="34" man="1"/>
    <brk id="115" max="34"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AK194"/>
  <sheetViews>
    <sheetView view="pageBreakPreview" zoomScaleNormal="100" zoomScaleSheetLayoutView="100" workbookViewId="0">
      <selection sqref="A1:AI2"/>
    </sheetView>
  </sheetViews>
  <sheetFormatPr defaultColWidth="4.109375" defaultRowHeight="13.2"/>
  <cols>
    <col min="1" max="35" width="2.6640625" style="141" customWidth="1"/>
    <col min="36" max="16384" width="4.109375" style="141"/>
  </cols>
  <sheetData>
    <row r="1" spans="1:35" ht="14.1" customHeight="1">
      <c r="A1" s="847" t="s">
        <v>188</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row>
    <row r="2" spans="1:35" ht="14.1" customHeight="1">
      <c r="A2" s="847"/>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row>
    <row r="3" spans="1:35" ht="14.1" customHeight="1">
      <c r="A3" s="141" t="s">
        <v>213</v>
      </c>
    </row>
    <row r="4" spans="1:35" ht="6.75" customHeight="1">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row>
    <row r="5" spans="1:35" ht="6.75" customHeight="1"/>
    <row r="6" spans="1:35" ht="14.1" customHeight="1">
      <c r="A6" s="27" t="s">
        <v>858</v>
      </c>
    </row>
    <row r="7" spans="1:35" ht="14.1" customHeight="1">
      <c r="C7" s="134" t="s">
        <v>116</v>
      </c>
      <c r="D7" s="134"/>
      <c r="E7" s="134"/>
      <c r="F7" s="134"/>
      <c r="G7" s="134"/>
      <c r="H7" s="134"/>
      <c r="I7" s="134"/>
      <c r="K7" s="867" t="str">
        <f>IF(確２面その２!K7="","",確２面その２!K7)</f>
        <v/>
      </c>
      <c r="L7" s="867"/>
      <c r="M7" s="867"/>
      <c r="N7" s="867"/>
      <c r="O7" s="867"/>
      <c r="P7" s="867"/>
      <c r="Q7" s="867"/>
      <c r="R7" s="867"/>
      <c r="S7" s="867"/>
      <c r="T7" s="867"/>
      <c r="U7" s="867"/>
      <c r="V7" s="867"/>
      <c r="W7" s="867"/>
      <c r="X7" s="867"/>
      <c r="Y7" s="867"/>
      <c r="Z7" s="867"/>
      <c r="AA7" s="867"/>
      <c r="AB7" s="867"/>
      <c r="AC7" s="867"/>
      <c r="AD7" s="867"/>
      <c r="AE7" s="867"/>
      <c r="AF7" s="867"/>
      <c r="AG7" s="867"/>
      <c r="AH7" s="867"/>
      <c r="AI7" s="867"/>
    </row>
    <row r="8" spans="1:35" ht="14.1" customHeight="1">
      <c r="C8" s="134" t="s">
        <v>117</v>
      </c>
      <c r="D8" s="134"/>
      <c r="E8" s="134"/>
      <c r="F8" s="134"/>
      <c r="G8" s="134"/>
      <c r="H8" s="136" t="str">
        <f>IF(概１面!H13="","",概１面!H13)</f>
        <v/>
      </c>
      <c r="I8" s="136"/>
      <c r="K8" s="867" t="str">
        <f>IF(確２面その２!K8="","",確２面その２!K8)</f>
        <v/>
      </c>
      <c r="L8" s="867"/>
      <c r="M8" s="867"/>
      <c r="N8" s="867"/>
      <c r="O8" s="867"/>
      <c r="P8" s="867"/>
      <c r="Q8" s="867"/>
      <c r="R8" s="867"/>
      <c r="S8" s="867"/>
      <c r="T8" s="867"/>
      <c r="U8" s="867"/>
      <c r="V8" s="867"/>
      <c r="W8" s="867"/>
      <c r="X8" s="867"/>
      <c r="Y8" s="867"/>
      <c r="Z8" s="867"/>
      <c r="AA8" s="867"/>
      <c r="AB8" s="867"/>
      <c r="AC8" s="867"/>
      <c r="AD8" s="867"/>
      <c r="AE8" s="867"/>
      <c r="AF8" s="867"/>
      <c r="AG8" s="867"/>
      <c r="AH8" s="867"/>
      <c r="AI8" s="867"/>
    </row>
    <row r="9" spans="1:35" ht="14.1" customHeight="1">
      <c r="C9" s="134" t="s">
        <v>118</v>
      </c>
      <c r="D9" s="134"/>
      <c r="E9" s="134"/>
      <c r="F9" s="134"/>
      <c r="G9" s="134"/>
      <c r="H9" s="178" t="str">
        <f>IF(概１面!H14="","",概１面!H14)</f>
        <v/>
      </c>
      <c r="I9" s="178"/>
      <c r="K9" s="867" t="str">
        <f>IF(確２面その２!K9="","",確２面その２!K9)</f>
        <v/>
      </c>
      <c r="L9" s="867"/>
      <c r="M9" s="867"/>
      <c r="N9" s="867"/>
      <c r="O9" s="867"/>
      <c r="P9" s="867"/>
      <c r="Q9" s="867"/>
      <c r="R9" s="867"/>
      <c r="S9" s="867"/>
      <c r="T9" s="867"/>
      <c r="U9" s="867"/>
      <c r="V9" s="867"/>
      <c r="W9" s="867"/>
      <c r="X9" s="867"/>
      <c r="Y9" s="867"/>
      <c r="Z9" s="867"/>
      <c r="AA9" s="867"/>
      <c r="AB9" s="867"/>
      <c r="AC9" s="867"/>
      <c r="AD9" s="867"/>
      <c r="AE9" s="867"/>
      <c r="AF9" s="867"/>
      <c r="AG9" s="867"/>
      <c r="AH9" s="867"/>
      <c r="AI9" s="867"/>
    </row>
    <row r="10" spans="1:35" ht="14.1" customHeight="1">
      <c r="C10" s="134" t="s">
        <v>119</v>
      </c>
      <c r="D10" s="134"/>
      <c r="E10" s="134"/>
      <c r="F10" s="134"/>
      <c r="G10" s="134"/>
      <c r="H10" s="136" t="str">
        <f>IF(概１面!H15="","",概１面!H15)</f>
        <v/>
      </c>
      <c r="I10" s="136"/>
      <c r="K10" s="867" t="str">
        <f>IF(確２面その２!K10="","",確２面その２!K10)</f>
        <v/>
      </c>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row>
    <row r="11" spans="1:35" ht="14.1" customHeight="1">
      <c r="C11" s="134" t="s">
        <v>120</v>
      </c>
      <c r="D11" s="134"/>
      <c r="E11" s="134"/>
      <c r="F11" s="134"/>
      <c r="G11" s="134"/>
      <c r="H11" s="136"/>
      <c r="I11" s="136"/>
      <c r="K11" s="867" t="str">
        <f>IF(確２面その２!K11="","",確２面その２!K11)</f>
        <v/>
      </c>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row>
    <row r="12" spans="1:35" ht="6.75"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row>
    <row r="13" spans="1:35" ht="6.75" customHeight="1">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row>
    <row r="14" spans="1:35" ht="14.1" customHeight="1">
      <c r="A14" s="27" t="s">
        <v>858</v>
      </c>
    </row>
    <row r="15" spans="1:35" ht="14.1" customHeight="1">
      <c r="C15" s="134" t="s">
        <v>116</v>
      </c>
      <c r="D15" s="134"/>
      <c r="E15" s="134"/>
      <c r="F15" s="134"/>
      <c r="G15" s="134"/>
      <c r="H15" s="134"/>
      <c r="I15" s="134"/>
      <c r="K15" s="867" t="str">
        <f>IF(確２面その２!K15="","",確２面その２!K15)</f>
        <v/>
      </c>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row>
    <row r="16" spans="1:35" ht="14.1" customHeight="1">
      <c r="C16" s="134" t="s">
        <v>117</v>
      </c>
      <c r="D16" s="134"/>
      <c r="E16" s="134"/>
      <c r="F16" s="134"/>
      <c r="G16" s="134"/>
      <c r="H16" s="136" t="str">
        <f>IF(概１面!H21="","",概１面!H21)</f>
        <v/>
      </c>
      <c r="I16" s="136"/>
      <c r="K16" s="867" t="str">
        <f>IF(確２面その２!K16="","",確２面その２!K16)</f>
        <v/>
      </c>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row>
    <row r="17" spans="1:35" ht="14.1" customHeight="1">
      <c r="C17" s="134" t="s">
        <v>118</v>
      </c>
      <c r="D17" s="134"/>
      <c r="E17" s="134"/>
      <c r="F17" s="134"/>
      <c r="G17" s="134"/>
      <c r="H17" s="178" t="str">
        <f>IF(概１面!H22="","",概１面!H22)</f>
        <v/>
      </c>
      <c r="I17" s="178"/>
      <c r="K17" s="867" t="str">
        <f>IF(確２面その２!K17="","",確２面その２!K17)</f>
        <v/>
      </c>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row>
    <row r="18" spans="1:35" ht="14.1" customHeight="1">
      <c r="C18" s="134" t="s">
        <v>119</v>
      </c>
      <c r="D18" s="134"/>
      <c r="E18" s="134"/>
      <c r="F18" s="134"/>
      <c r="G18" s="134"/>
      <c r="H18" s="136" t="str">
        <f>IF(概１面!H23="","",概１面!H23)</f>
        <v/>
      </c>
      <c r="I18" s="136"/>
      <c r="K18" s="867" t="str">
        <f>IF(確２面その２!K18="","",確２面その２!K18)</f>
        <v/>
      </c>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row>
    <row r="19" spans="1:35" ht="14.1" customHeight="1">
      <c r="C19" s="134" t="s">
        <v>120</v>
      </c>
      <c r="D19" s="134"/>
      <c r="E19" s="134"/>
      <c r="F19" s="134"/>
      <c r="G19" s="134"/>
      <c r="H19" s="136"/>
      <c r="I19" s="136"/>
      <c r="K19" s="867" t="str">
        <f>IF(確２面その２!K19="","",確２面その２!K19)</f>
        <v/>
      </c>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row>
    <row r="20" spans="1:35" ht="6.75" customHeight="1">
      <c r="A20" s="381"/>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row>
    <row r="21" spans="1:35" ht="6.75" customHeight="1">
      <c r="A21" s="382"/>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row>
    <row r="22" spans="1:35" ht="14.1" customHeight="1">
      <c r="A22" s="27" t="s">
        <v>858</v>
      </c>
    </row>
    <row r="23" spans="1:35" ht="14.1" customHeight="1">
      <c r="C23" s="134" t="s">
        <v>116</v>
      </c>
      <c r="D23" s="134"/>
      <c r="E23" s="134"/>
      <c r="F23" s="134"/>
      <c r="G23" s="134"/>
      <c r="H23" s="134"/>
      <c r="I23" s="134"/>
      <c r="K23" s="867" t="str">
        <f>IF(確２面その２!K23="","",確２面その２!K23)</f>
        <v/>
      </c>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row>
    <row r="24" spans="1:35" ht="14.1" customHeight="1">
      <c r="C24" s="134" t="s">
        <v>117</v>
      </c>
      <c r="D24" s="134"/>
      <c r="E24" s="134"/>
      <c r="F24" s="134"/>
      <c r="G24" s="134"/>
      <c r="H24" s="136" t="str">
        <f>IF(概１面!H29="","",概１面!H29)</f>
        <v/>
      </c>
      <c r="I24" s="136"/>
      <c r="K24" s="867" t="str">
        <f>IF(確２面その２!K24="","",確２面その２!K24)</f>
        <v/>
      </c>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row>
    <row r="25" spans="1:35" ht="14.1" customHeight="1">
      <c r="C25" s="134" t="s">
        <v>118</v>
      </c>
      <c r="D25" s="134"/>
      <c r="E25" s="134"/>
      <c r="F25" s="134"/>
      <c r="G25" s="134"/>
      <c r="H25" s="178" t="str">
        <f>IF(概１面!H30="","",概１面!H30)</f>
        <v/>
      </c>
      <c r="I25" s="178"/>
      <c r="K25" s="867" t="str">
        <f>IF(確２面その２!K25="","",確２面その２!K25)</f>
        <v/>
      </c>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row>
    <row r="26" spans="1:35" ht="14.1" customHeight="1">
      <c r="C26" s="134" t="s">
        <v>119</v>
      </c>
      <c r="D26" s="134"/>
      <c r="E26" s="134"/>
      <c r="F26" s="134"/>
      <c r="G26" s="134"/>
      <c r="H26" s="136" t="str">
        <f>IF(概１面!H31="","",概１面!H31)</f>
        <v/>
      </c>
      <c r="I26" s="136"/>
      <c r="K26" s="867" t="str">
        <f>IF(確２面その２!K26="","",確２面その２!K26)</f>
        <v/>
      </c>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row>
    <row r="27" spans="1:35" ht="14.1" customHeight="1">
      <c r="C27" s="134" t="s">
        <v>120</v>
      </c>
      <c r="D27" s="134"/>
      <c r="E27" s="134"/>
      <c r="F27" s="134"/>
      <c r="G27" s="134"/>
      <c r="H27" s="136"/>
      <c r="I27" s="136"/>
      <c r="K27" s="867" t="str">
        <f>IF(確２面その２!K27="","",確２面その２!K27)</f>
        <v/>
      </c>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row>
    <row r="28" spans="1:35" ht="6.75" customHeight="1">
      <c r="A28" s="184"/>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ht="6.75" customHeight="1"/>
    <row r="30" spans="1:35" ht="14.1" customHeight="1"/>
    <row r="31" spans="1:35" ht="14.1" customHeight="1"/>
    <row r="32" spans="1:35" ht="14.1" customHeight="1"/>
    <row r="33" spans="30:30" ht="14.1" customHeight="1"/>
    <row r="34" spans="30:30" ht="14.1" customHeight="1"/>
    <row r="35" spans="30:30" ht="14.1" customHeight="1"/>
    <row r="36" spans="30:30" ht="14.1" customHeight="1"/>
    <row r="37" spans="30:30" ht="14.1" customHeight="1"/>
    <row r="38" spans="30:30" ht="14.1" customHeight="1"/>
    <row r="39" spans="30:30" ht="14.1" customHeight="1"/>
    <row r="40" spans="30:30" ht="14.1" customHeight="1"/>
    <row r="41" spans="30:30" ht="14.1" customHeight="1"/>
    <row r="42" spans="30:30" ht="14.1" customHeight="1">
      <c r="AD42" s="185"/>
    </row>
    <row r="43" spans="30:30" ht="14.1" customHeight="1"/>
    <row r="44" spans="30:30" ht="14.1" customHeight="1"/>
    <row r="45" spans="30:30" ht="14.1" customHeight="1"/>
    <row r="46" spans="30:30" ht="14.1" customHeight="1"/>
    <row r="47" spans="30:30" ht="14.1" customHeight="1"/>
    <row r="48" spans="30:30" ht="14.1" customHeight="1"/>
    <row r="49" spans="36:37" ht="14.1" customHeight="1"/>
    <row r="50" spans="36:37" ht="14.1" customHeight="1"/>
    <row r="51" spans="36:37" ht="14.1" customHeight="1"/>
    <row r="52" spans="36:37" ht="14.1" customHeight="1"/>
    <row r="53" spans="36:37" ht="14.1" customHeight="1"/>
    <row r="54" spans="36:37" ht="14.1" customHeight="1"/>
    <row r="55" spans="36:37" ht="14.1" customHeight="1"/>
    <row r="56" spans="36:37" ht="14.1" customHeight="1"/>
    <row r="57" spans="36:37" ht="14.1" customHeight="1"/>
    <row r="58" spans="36:37" ht="14.1" customHeight="1"/>
    <row r="59" spans="36:37" ht="14.1" customHeight="1"/>
    <row r="60" spans="36:37" ht="14.1" customHeight="1"/>
    <row r="61" spans="36:37" ht="14.1" customHeight="1" thickBot="1"/>
    <row r="62" spans="36:37" ht="14.1" customHeight="1" thickTop="1">
      <c r="AJ62" s="379"/>
      <c r="AK62" s="378"/>
    </row>
    <row r="63" spans="36:37" ht="14.1" customHeight="1">
      <c r="AJ63" s="380"/>
    </row>
    <row r="64" spans="36:37"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sheetData>
  <sheetProtection algorithmName="SHA-512" hashValue="Bkh/vp2rx/kbKDlIDeQ2xecD00MfyOAB7NeqOdC9MaL7vjH9OWk73Rkr/3rKW909n9nVwhtvPXFv/pDNLCrgDA==" saltValue="SCYLqOV3MYuDJLTWxPODXg==" spinCount="100000" sheet="1" selectLockedCells="1" selectUnlockedCells="1"/>
  <mergeCells count="16">
    <mergeCell ref="K11:AI11"/>
    <mergeCell ref="K18:AI18"/>
    <mergeCell ref="K19:AI19"/>
    <mergeCell ref="A1:AI2"/>
    <mergeCell ref="K7:AI7"/>
    <mergeCell ref="K10:AI10"/>
    <mergeCell ref="K8:AI8"/>
    <mergeCell ref="K9:AI9"/>
    <mergeCell ref="K24:AI24"/>
    <mergeCell ref="K25:AI25"/>
    <mergeCell ref="K26:AI26"/>
    <mergeCell ref="K27:AI27"/>
    <mergeCell ref="K15:AI15"/>
    <mergeCell ref="K16:AI16"/>
    <mergeCell ref="K17:AI17"/>
    <mergeCell ref="K23:AI23"/>
  </mergeCells>
  <phoneticPr fontId="2"/>
  <dataValidations count="3">
    <dataValidation imeMode="hiragana" allowBlank="1" showInputMessage="1" showErrorMessage="1" sqref="H10:I10 H24:I24 H26:I26 H8:I8 H16:I16 H18:I18" xr:uid="{00000000-0002-0000-1E00-000000000000}"/>
    <dataValidation imeMode="halfKatakana" allowBlank="1" showInputMessage="1" showErrorMessage="1" sqref="H7:I7 H23:I23 H15:I15" xr:uid="{00000000-0002-0000-1E00-000001000000}"/>
    <dataValidation imeMode="off" allowBlank="1" showInputMessage="1" showErrorMessage="1" sqref="H17:I17 H27:I27 H25:I25 H11:I11 H9:I9 H19:I19" xr:uid="{00000000-0002-0000-1E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AS77"/>
  <sheetViews>
    <sheetView view="pageBreakPreview" zoomScaleNormal="100" zoomScaleSheetLayoutView="100" workbookViewId="0">
      <selection sqref="A1:AI2"/>
    </sheetView>
  </sheetViews>
  <sheetFormatPr defaultColWidth="2.6640625" defaultRowHeight="13.2"/>
  <cols>
    <col min="1" max="33" width="2.6640625" style="113" customWidth="1"/>
    <col min="34" max="16384" width="2.6640625" style="113"/>
  </cols>
  <sheetData>
    <row r="1" spans="1:36" ht="13.5" customHeight="1">
      <c r="A1" s="1120" t="s">
        <v>223</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row>
    <row r="2" spans="1:36" ht="13.5" customHeight="1">
      <c r="A2" s="1120"/>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row>
    <row r="3" spans="1:36">
      <c r="A3" s="113" t="s">
        <v>90</v>
      </c>
    </row>
    <row r="4" spans="1:36" ht="6.75" customHeight="1"/>
    <row r="5" spans="1:36" ht="6.7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row>
    <row r="6" spans="1:36">
      <c r="A6" s="113" t="s">
        <v>382</v>
      </c>
    </row>
    <row r="7" spans="1:36" ht="12.75" customHeight="1">
      <c r="C7" s="113" t="s">
        <v>383</v>
      </c>
      <c r="H7" s="1124" t="str">
        <f>IF(確３面!H6="","",確３面!H6)</f>
        <v/>
      </c>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4"/>
      <c r="AG7" s="1124"/>
      <c r="AH7" s="1124"/>
      <c r="AI7" s="1124"/>
      <c r="AJ7" s="186"/>
    </row>
    <row r="8" spans="1:36" ht="12.75" customHeight="1">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4"/>
      <c r="AF8" s="1124"/>
      <c r="AG8" s="1124"/>
      <c r="AH8" s="1124"/>
      <c r="AI8" s="1124"/>
      <c r="AJ8" s="186"/>
    </row>
    <row r="9" spans="1:36" ht="12.75" customHeight="1">
      <c r="H9" s="1124"/>
      <c r="I9" s="1124"/>
      <c r="J9" s="1124"/>
      <c r="K9" s="1124"/>
      <c r="L9" s="1124"/>
      <c r="M9" s="1124"/>
      <c r="N9" s="1124"/>
      <c r="O9" s="1124"/>
      <c r="P9" s="1124"/>
      <c r="Q9" s="1124"/>
      <c r="R9" s="1124"/>
      <c r="S9" s="1124"/>
      <c r="T9" s="1124"/>
      <c r="U9" s="1124"/>
      <c r="V9" s="1124"/>
      <c r="W9" s="1124"/>
      <c r="X9" s="1124"/>
      <c r="Y9" s="1124"/>
      <c r="Z9" s="1124"/>
      <c r="AA9" s="1124"/>
      <c r="AB9" s="1124"/>
      <c r="AC9" s="1124"/>
      <c r="AD9" s="1124"/>
      <c r="AE9" s="1124"/>
      <c r="AF9" s="1124"/>
      <c r="AG9" s="1124"/>
      <c r="AH9" s="1124"/>
      <c r="AI9" s="1124"/>
    </row>
    <row r="10" spans="1:36">
      <c r="C10" s="113" t="s">
        <v>1026</v>
      </c>
      <c r="H10" s="1125" t="str">
        <f>IF(確３面!H11="","",確３面!H11)</f>
        <v/>
      </c>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row>
    <row r="11" spans="1:36" ht="6.75" customHeight="1">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row>
    <row r="12" spans="1:36" ht="6.75" customHeight="1">
      <c r="AF12" s="160"/>
      <c r="AG12" s="160"/>
      <c r="AH12" s="160"/>
      <c r="AI12" s="160"/>
    </row>
    <row r="13" spans="1:36">
      <c r="A13" s="113" t="s">
        <v>394</v>
      </c>
    </row>
    <row r="14" spans="1:36">
      <c r="C14" s="113" t="s">
        <v>1286</v>
      </c>
      <c r="Z14" s="113" t="s">
        <v>221</v>
      </c>
      <c r="AA14" s="1120" t="str">
        <f>IF(確４面!AA68="","",確４面!AA68)</f>
        <v/>
      </c>
      <c r="AB14" s="1120"/>
      <c r="AC14" s="1120"/>
      <c r="AD14" s="1120"/>
      <c r="AE14" s="113" t="s">
        <v>216</v>
      </c>
    </row>
    <row r="15" spans="1:36">
      <c r="C15" s="113" t="s">
        <v>384</v>
      </c>
      <c r="K15" s="230" t="str">
        <f>IF(確３面!G50="■","■","□")</f>
        <v>□</v>
      </c>
      <c r="L15" s="134" t="s">
        <v>250</v>
      </c>
      <c r="M15" s="134"/>
      <c r="O15" s="230" t="str">
        <f>IF(確３面!J50="■","■","□")</f>
        <v>□</v>
      </c>
      <c r="P15" s="134" t="s">
        <v>251</v>
      </c>
      <c r="Q15" s="134"/>
      <c r="S15" s="230" t="str">
        <f>IF(確３面!M50="■","■","□")</f>
        <v>□</v>
      </c>
      <c r="T15" s="134" t="s">
        <v>252</v>
      </c>
      <c r="U15" s="134"/>
      <c r="W15" s="230" t="str">
        <f>IF(確３面!P50="■","■","□")</f>
        <v>□</v>
      </c>
      <c r="X15" s="134" t="s">
        <v>279</v>
      </c>
      <c r="Y15" s="134"/>
    </row>
    <row r="16" spans="1:36">
      <c r="K16" s="230" t="str">
        <f>IF(確３面!S51="■","■","□")</f>
        <v>□</v>
      </c>
      <c r="L16" s="113" t="s">
        <v>254</v>
      </c>
      <c r="S16" s="230" t="str">
        <f>IF(確３面!W51="■","■","□")</f>
        <v>□</v>
      </c>
      <c r="T16" s="113" t="s">
        <v>114</v>
      </c>
      <c r="Z16" s="230" t="str">
        <f>IF(OR(完了１面!S43="■",完了１面!F45="■",完了１面!S45="■"),"■","□")</f>
        <v>□</v>
      </c>
      <c r="AA16" s="113" t="s">
        <v>115</v>
      </c>
    </row>
    <row r="17" spans="1:39">
      <c r="C17" s="113" t="s">
        <v>385</v>
      </c>
      <c r="Z17" s="1126" t="s">
        <v>337</v>
      </c>
      <c r="AA17" s="1126"/>
      <c r="AB17" s="1126"/>
      <c r="AC17" s="1126"/>
      <c r="AD17" s="1126"/>
      <c r="AE17" s="1126"/>
      <c r="AF17" s="1126"/>
      <c r="AG17" s="1126"/>
      <c r="AH17" s="1126"/>
      <c r="AI17" s="1126"/>
    </row>
    <row r="18" spans="1:39" ht="6.75" customHeight="1"/>
    <row r="19" spans="1:39" ht="6.75" customHeight="1">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row>
    <row r="20" spans="1:39">
      <c r="A20" s="113" t="s">
        <v>395</v>
      </c>
      <c r="M20" s="187"/>
      <c r="N20" s="187"/>
      <c r="O20" s="190" t="s">
        <v>910</v>
      </c>
      <c r="P20" s="187"/>
      <c r="Q20" s="187"/>
      <c r="R20" s="187"/>
      <c r="S20" s="1123" t="str">
        <f>概１面!AC1</f>
        <v/>
      </c>
      <c r="T20" s="1123"/>
      <c r="U20" s="1123"/>
      <c r="V20" s="1123"/>
      <c r="W20" s="1123"/>
      <c r="X20" s="1123"/>
      <c r="Y20" s="113" t="s">
        <v>216</v>
      </c>
      <c r="AM20" s="113" t="s">
        <v>1612</v>
      </c>
    </row>
    <row r="21" spans="1:39" ht="6.75"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row>
    <row r="22" spans="1:39" ht="6" customHeight="1">
      <c r="AE22" s="160"/>
      <c r="AF22" s="160"/>
      <c r="AG22" s="160"/>
      <c r="AH22" s="160"/>
      <c r="AI22" s="160"/>
    </row>
    <row r="23" spans="1:39">
      <c r="A23" s="113" t="s">
        <v>396</v>
      </c>
      <c r="M23" s="188"/>
      <c r="N23" s="153"/>
      <c r="O23" s="1121" t="s">
        <v>1180</v>
      </c>
      <c r="P23" s="1121"/>
      <c r="Q23" s="1127" t="str">
        <f>概１面!Y2</f>
        <v/>
      </c>
      <c r="R23" s="1127"/>
      <c r="S23" s="134" t="s">
        <v>269</v>
      </c>
      <c r="T23" s="1165" t="str">
        <f>概１面!Y2</f>
        <v/>
      </c>
      <c r="U23" s="1165"/>
      <c r="V23" s="113" t="s">
        <v>173</v>
      </c>
      <c r="W23" s="1166" t="str">
        <f>概１面!Y2</f>
        <v/>
      </c>
      <c r="X23" s="1166"/>
      <c r="Y23" s="113" t="s">
        <v>271</v>
      </c>
      <c r="AM23" s="113" t="s">
        <v>1612</v>
      </c>
    </row>
    <row r="24" spans="1:39" ht="6.75" customHeight="1">
      <c r="A24" s="189"/>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row>
    <row r="25" spans="1:39" ht="6" customHeight="1">
      <c r="AE25" s="160"/>
      <c r="AF25" s="160"/>
      <c r="AG25" s="160"/>
      <c r="AH25" s="160"/>
      <c r="AI25" s="160"/>
    </row>
    <row r="26" spans="1:39" ht="13.5" customHeight="1">
      <c r="A26" s="113" t="s">
        <v>604</v>
      </c>
      <c r="M26" s="190"/>
      <c r="N26" s="136"/>
      <c r="O26" s="1128" t="s">
        <v>373</v>
      </c>
      <c r="P26" s="1128"/>
      <c r="Q26" s="1128"/>
      <c r="R26" s="1128"/>
      <c r="S26" s="1128"/>
      <c r="T26" s="1128"/>
      <c r="U26" s="1128"/>
      <c r="V26" s="1128"/>
      <c r="W26" s="1128"/>
      <c r="X26" s="1128"/>
      <c r="Y26" s="1128"/>
      <c r="Z26" s="136"/>
      <c r="AA26" s="136"/>
      <c r="AB26" s="136"/>
      <c r="AC26" s="136"/>
      <c r="AD26" s="136"/>
      <c r="AE26" s="136"/>
      <c r="AF26" s="136"/>
      <c r="AG26" s="136"/>
      <c r="AH26" s="136"/>
    </row>
    <row r="27" spans="1:39" ht="6.75" customHeight="1"/>
    <row r="28" spans="1:39" ht="6" customHeight="1">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row>
    <row r="29" spans="1:39">
      <c r="A29" s="113" t="s">
        <v>605</v>
      </c>
      <c r="M29" s="188"/>
      <c r="N29" s="153"/>
      <c r="O29" s="1121" t="s">
        <v>1180</v>
      </c>
      <c r="P29" s="1121"/>
      <c r="Q29" s="855"/>
      <c r="R29" s="855"/>
      <c r="S29" s="134" t="s">
        <v>269</v>
      </c>
      <c r="T29" s="1129"/>
      <c r="U29" s="1129"/>
      <c r="V29" s="113" t="s">
        <v>173</v>
      </c>
      <c r="W29" s="1129"/>
      <c r="X29" s="1129"/>
      <c r="Y29" s="113" t="s">
        <v>271</v>
      </c>
      <c r="AM29" s="113" t="s">
        <v>1128</v>
      </c>
    </row>
    <row r="30" spans="1:39" ht="6.75" customHeight="1">
      <c r="O30" s="191"/>
      <c r="P30" s="191"/>
      <c r="Q30" s="191"/>
      <c r="R30" s="191"/>
      <c r="S30" s="192"/>
      <c r="T30" s="193"/>
      <c r="U30" s="193"/>
      <c r="V30" s="189"/>
      <c r="W30" s="193"/>
      <c r="X30" s="193"/>
      <c r="Y30" s="189"/>
    </row>
    <row r="31" spans="1:39" ht="6.75" customHeight="1">
      <c r="A31" s="160"/>
      <c r="B31" s="160"/>
      <c r="C31" s="160"/>
      <c r="D31" s="160"/>
      <c r="E31" s="160"/>
      <c r="F31" s="160"/>
      <c r="G31" s="160"/>
      <c r="H31" s="160"/>
      <c r="I31" s="160"/>
      <c r="J31" s="160"/>
      <c r="K31" s="160"/>
      <c r="L31" s="160"/>
      <c r="M31" s="160"/>
      <c r="N31" s="160"/>
      <c r="O31" s="194"/>
      <c r="P31" s="194"/>
      <c r="Q31" s="194"/>
      <c r="R31" s="194"/>
      <c r="S31" s="195"/>
      <c r="T31" s="196"/>
      <c r="U31" s="196"/>
      <c r="V31" s="197"/>
      <c r="W31" s="196"/>
      <c r="X31" s="196"/>
      <c r="Y31" s="197"/>
      <c r="Z31" s="160"/>
      <c r="AA31" s="160"/>
      <c r="AB31" s="160"/>
      <c r="AC31" s="160"/>
      <c r="AD31" s="160"/>
      <c r="AE31" s="160"/>
      <c r="AF31" s="160"/>
      <c r="AG31" s="160"/>
      <c r="AH31" s="160"/>
      <c r="AI31" s="160"/>
    </row>
    <row r="32" spans="1:39">
      <c r="A32" s="113" t="s">
        <v>1281</v>
      </c>
      <c r="M32" s="188"/>
      <c r="N32" s="153"/>
      <c r="O32" s="1121" t="s">
        <v>1180</v>
      </c>
      <c r="P32" s="1121"/>
      <c r="Q32" s="855"/>
      <c r="R32" s="855"/>
      <c r="S32" s="134" t="s">
        <v>269</v>
      </c>
      <c r="T32" s="1129"/>
      <c r="U32" s="1129"/>
      <c r="V32" s="113" t="s">
        <v>173</v>
      </c>
      <c r="W32" s="1129"/>
      <c r="X32" s="1129"/>
      <c r="Y32" s="113" t="s">
        <v>271</v>
      </c>
    </row>
    <row r="33" spans="1:45" ht="6.75" customHeight="1">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row>
    <row r="34" spans="1:45" ht="6.75" customHeight="1">
      <c r="AE34" s="160"/>
      <c r="AF34" s="160"/>
      <c r="AG34" s="160"/>
      <c r="AH34" s="160"/>
      <c r="AI34" s="160"/>
    </row>
    <row r="35" spans="1:45">
      <c r="A35" s="113" t="s">
        <v>397</v>
      </c>
      <c r="O35" s="1168">
        <f>確３面!K61</f>
        <v>0</v>
      </c>
      <c r="P35" s="1168"/>
      <c r="Q35" s="1168"/>
      <c r="R35" s="1168"/>
      <c r="S35" s="161" t="s">
        <v>599</v>
      </c>
    </row>
    <row r="36" spans="1:45" ht="6.75" customHeight="1">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row>
    <row r="37" spans="1:45" ht="6.75" customHeight="1">
      <c r="AE37" s="160"/>
      <c r="AF37" s="160"/>
      <c r="AG37" s="160"/>
      <c r="AH37" s="160"/>
      <c r="AI37" s="160"/>
    </row>
    <row r="38" spans="1:45">
      <c r="A38" s="113" t="s">
        <v>398</v>
      </c>
      <c r="N38" s="112" t="s">
        <v>561</v>
      </c>
      <c r="O38" s="161" t="s">
        <v>221</v>
      </c>
      <c r="P38" s="1129"/>
      <c r="Q38" s="1129"/>
      <c r="R38" s="1129"/>
      <c r="S38" s="1129"/>
      <c r="T38" s="1129"/>
      <c r="U38" s="1129"/>
      <c r="V38" s="113" t="s">
        <v>98</v>
      </c>
      <c r="W38" s="161" t="s">
        <v>562</v>
      </c>
      <c r="Y38" s="112" t="s">
        <v>561</v>
      </c>
      <c r="Z38" s="161" t="s">
        <v>221</v>
      </c>
      <c r="AA38" s="1129"/>
      <c r="AB38" s="1129"/>
      <c r="AC38" s="1129"/>
      <c r="AD38" s="1129"/>
      <c r="AE38" s="1129"/>
      <c r="AF38" s="1129"/>
      <c r="AG38" s="113" t="s">
        <v>98</v>
      </c>
      <c r="AH38" s="161" t="s">
        <v>562</v>
      </c>
      <c r="AJ38" s="161"/>
      <c r="AK38" s="161"/>
      <c r="AR38" s="161"/>
    </row>
    <row r="39" spans="1:45">
      <c r="C39" s="113" t="s">
        <v>374</v>
      </c>
      <c r="N39" s="112" t="s">
        <v>561</v>
      </c>
      <c r="O39" s="1130"/>
      <c r="P39" s="1130"/>
      <c r="Q39" s="1130"/>
      <c r="R39" s="1130"/>
      <c r="S39" s="1130"/>
      <c r="T39" s="1130"/>
      <c r="U39" s="1130"/>
      <c r="V39" s="1130"/>
      <c r="W39" s="161" t="s">
        <v>562</v>
      </c>
      <c r="Y39" s="112" t="s">
        <v>561</v>
      </c>
      <c r="Z39" s="1130"/>
      <c r="AA39" s="1130"/>
      <c r="AB39" s="1130"/>
      <c r="AC39" s="1130"/>
      <c r="AD39" s="1130"/>
      <c r="AE39" s="1130"/>
      <c r="AF39" s="1130"/>
      <c r="AG39" s="1130"/>
      <c r="AH39" s="161" t="s">
        <v>562</v>
      </c>
      <c r="AK39" s="187"/>
      <c r="AL39" s="187"/>
      <c r="AM39" s="187"/>
      <c r="AN39" s="187"/>
      <c r="AO39" s="187"/>
      <c r="AP39" s="187"/>
      <c r="AQ39" s="187"/>
      <c r="AR39" s="112"/>
    </row>
    <row r="40" spans="1:45">
      <c r="C40" s="113" t="s">
        <v>376</v>
      </c>
      <c r="N40" s="112" t="s">
        <v>13</v>
      </c>
      <c r="O40" s="1134"/>
      <c r="P40" s="1134"/>
      <c r="Q40" s="1134"/>
      <c r="R40" s="1134"/>
      <c r="S40" s="1134"/>
      <c r="T40" s="1134"/>
      <c r="U40" s="1134"/>
      <c r="V40" s="1134"/>
      <c r="W40" s="161" t="s">
        <v>16</v>
      </c>
      <c r="Y40" s="112" t="s">
        <v>13</v>
      </c>
      <c r="Z40" s="1134"/>
      <c r="AA40" s="1134"/>
      <c r="AB40" s="1134"/>
      <c r="AC40" s="1134"/>
      <c r="AD40" s="1134"/>
      <c r="AE40" s="1134"/>
      <c r="AF40" s="1134"/>
      <c r="AG40" s="1134"/>
      <c r="AH40" s="161" t="s">
        <v>16</v>
      </c>
      <c r="AK40" s="198"/>
      <c r="AL40" s="198"/>
      <c r="AM40" s="198"/>
      <c r="AN40" s="198"/>
      <c r="AO40" s="198"/>
      <c r="AP40" s="198"/>
      <c r="AQ40" s="198"/>
      <c r="AR40" s="112"/>
    </row>
    <row r="41" spans="1:45">
      <c r="C41" s="113" t="s">
        <v>377</v>
      </c>
      <c r="N41" s="112" t="s">
        <v>561</v>
      </c>
      <c r="O41" s="1134"/>
      <c r="P41" s="1134"/>
      <c r="Q41" s="1134"/>
      <c r="R41" s="1134"/>
      <c r="S41" s="1134"/>
      <c r="T41" s="1134"/>
      <c r="U41" s="1134"/>
      <c r="V41" s="1134"/>
      <c r="W41" s="161" t="s">
        <v>562</v>
      </c>
      <c r="Y41" s="112" t="s">
        <v>561</v>
      </c>
      <c r="Z41" s="1134"/>
      <c r="AA41" s="1134"/>
      <c r="AB41" s="1134"/>
      <c r="AC41" s="1134"/>
      <c r="AD41" s="1134"/>
      <c r="AE41" s="1134"/>
      <c r="AF41" s="1134"/>
      <c r="AG41" s="1134"/>
      <c r="AH41" s="161" t="s">
        <v>562</v>
      </c>
      <c r="AK41" s="187"/>
      <c r="AL41" s="187"/>
      <c r="AM41" s="187"/>
      <c r="AN41" s="187"/>
      <c r="AO41" s="187"/>
      <c r="AP41" s="187"/>
      <c r="AQ41" s="187"/>
      <c r="AR41" s="112"/>
    </row>
    <row r="42" spans="1:45" ht="12.75" customHeight="1">
      <c r="C42" s="113" t="s">
        <v>378</v>
      </c>
      <c r="N42" s="112" t="s">
        <v>561</v>
      </c>
      <c r="O42" s="1121" t="s">
        <v>1180</v>
      </c>
      <c r="P42" s="1121"/>
      <c r="Q42" s="167"/>
      <c r="R42" s="188" t="s">
        <v>269</v>
      </c>
      <c r="S42" s="167"/>
      <c r="T42" s="188" t="s">
        <v>173</v>
      </c>
      <c r="U42" s="167"/>
      <c r="V42" s="112" t="s">
        <v>271</v>
      </c>
      <c r="W42" s="161" t="s">
        <v>562</v>
      </c>
      <c r="Y42" s="112" t="s">
        <v>561</v>
      </c>
      <c r="Z42" s="1121" t="s">
        <v>1180</v>
      </c>
      <c r="AA42" s="1121"/>
      <c r="AB42" s="167"/>
      <c r="AC42" s="188" t="s">
        <v>269</v>
      </c>
      <c r="AD42" s="167"/>
      <c r="AE42" s="188" t="s">
        <v>173</v>
      </c>
      <c r="AF42" s="167"/>
      <c r="AG42" s="112" t="s">
        <v>271</v>
      </c>
      <c r="AH42" s="161" t="s">
        <v>562</v>
      </c>
      <c r="AJ42" s="161"/>
      <c r="AK42" s="188"/>
      <c r="AL42" s="188"/>
      <c r="AM42" s="188"/>
      <c r="AN42" s="188"/>
      <c r="AO42" s="188"/>
      <c r="AP42" s="188"/>
      <c r="AQ42" s="188"/>
      <c r="AR42" s="161"/>
      <c r="AS42" s="161"/>
    </row>
    <row r="43" spans="1:45" ht="6.75" customHeight="1"/>
    <row r="44" spans="1:45" ht="6.75" customHeight="1">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row>
    <row r="45" spans="1:45">
      <c r="A45" s="113" t="s">
        <v>612</v>
      </c>
    </row>
    <row r="46" spans="1:45">
      <c r="C46" s="113" t="s">
        <v>380</v>
      </c>
      <c r="O46" s="1167"/>
      <c r="P46" s="1167"/>
      <c r="Q46" s="1167"/>
      <c r="R46" s="1167"/>
      <c r="S46" s="1167"/>
      <c r="T46" s="1167"/>
      <c r="U46" s="1167"/>
      <c r="V46" s="1167"/>
      <c r="W46" s="1167"/>
      <c r="X46" s="1167"/>
      <c r="Y46" s="1167"/>
      <c r="Z46" s="1167"/>
      <c r="AA46" s="1167"/>
      <c r="AB46" s="1167"/>
      <c r="AC46" s="1167"/>
      <c r="AD46" s="1167"/>
      <c r="AE46" s="1167"/>
      <c r="AF46" s="1167"/>
      <c r="AG46" s="1167"/>
      <c r="AH46" s="1167"/>
      <c r="AI46" s="1167"/>
    </row>
    <row r="47" spans="1:45">
      <c r="C47" s="113" t="s">
        <v>381</v>
      </c>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7"/>
    </row>
    <row r="48" spans="1:45">
      <c r="O48" s="1167"/>
      <c r="P48" s="1167"/>
      <c r="Q48" s="1167"/>
      <c r="R48" s="1167"/>
      <c r="S48" s="1167"/>
      <c r="T48" s="1167"/>
      <c r="U48" s="1167"/>
      <c r="V48" s="1167"/>
      <c r="W48" s="1167"/>
      <c r="X48" s="1167"/>
      <c r="Y48" s="1167"/>
      <c r="Z48" s="1167"/>
      <c r="AA48" s="1167"/>
      <c r="AB48" s="1167"/>
      <c r="AC48" s="1167"/>
      <c r="AD48" s="1167"/>
      <c r="AE48" s="1167"/>
      <c r="AF48" s="1167"/>
      <c r="AG48" s="1167"/>
      <c r="AH48" s="1167"/>
      <c r="AI48" s="1167"/>
    </row>
    <row r="49" spans="1:43">
      <c r="O49" s="1167"/>
      <c r="P49" s="1167"/>
      <c r="Q49" s="1167"/>
      <c r="R49" s="1167"/>
      <c r="S49" s="1167"/>
      <c r="T49" s="1167"/>
      <c r="U49" s="1167"/>
      <c r="V49" s="1167"/>
      <c r="W49" s="1167"/>
      <c r="X49" s="1167"/>
      <c r="Y49" s="1167"/>
      <c r="Z49" s="1167"/>
      <c r="AA49" s="1167"/>
      <c r="AB49" s="1167"/>
      <c r="AC49" s="1167"/>
      <c r="AD49" s="1167"/>
      <c r="AE49" s="1167"/>
      <c r="AF49" s="1167"/>
      <c r="AG49" s="1167"/>
      <c r="AH49" s="1167"/>
      <c r="AI49" s="1167"/>
    </row>
    <row r="50" spans="1:43">
      <c r="O50" s="1167"/>
      <c r="P50" s="1167"/>
      <c r="Q50" s="1167"/>
      <c r="R50" s="1167"/>
      <c r="S50" s="1167"/>
      <c r="T50" s="1167"/>
      <c r="U50" s="1167"/>
      <c r="V50" s="1167"/>
      <c r="W50" s="1167"/>
      <c r="X50" s="1167"/>
      <c r="Y50" s="1167"/>
      <c r="Z50" s="1167"/>
      <c r="AA50" s="1167"/>
      <c r="AB50" s="1167"/>
      <c r="AC50" s="1167"/>
      <c r="AD50" s="1167"/>
      <c r="AE50" s="1167"/>
      <c r="AF50" s="1167"/>
      <c r="AG50" s="1167"/>
      <c r="AH50" s="1167"/>
      <c r="AI50" s="1167"/>
    </row>
    <row r="51" spans="1:43">
      <c r="O51" s="1167"/>
      <c r="P51" s="1167"/>
      <c r="Q51" s="1167"/>
      <c r="R51" s="1167"/>
      <c r="S51" s="1167"/>
      <c r="T51" s="1167"/>
      <c r="U51" s="1167"/>
      <c r="V51" s="1167"/>
      <c r="W51" s="1167"/>
      <c r="X51" s="1167"/>
      <c r="Y51" s="1167"/>
      <c r="Z51" s="1167"/>
      <c r="AA51" s="1167"/>
      <c r="AB51" s="1167"/>
      <c r="AC51" s="1167"/>
      <c r="AD51" s="1167"/>
      <c r="AE51" s="1167"/>
      <c r="AF51" s="1167"/>
      <c r="AG51" s="1167"/>
      <c r="AH51" s="1167"/>
      <c r="AI51" s="1167"/>
    </row>
    <row r="52" spans="1:43">
      <c r="O52" s="1167"/>
      <c r="P52" s="1167"/>
      <c r="Q52" s="1167"/>
      <c r="R52" s="1167"/>
      <c r="S52" s="1167"/>
      <c r="T52" s="1167"/>
      <c r="U52" s="1167"/>
      <c r="V52" s="1167"/>
      <c r="W52" s="1167"/>
      <c r="X52" s="1167"/>
      <c r="Y52" s="1167"/>
      <c r="Z52" s="1167"/>
      <c r="AA52" s="1167"/>
      <c r="AB52" s="1167"/>
      <c r="AC52" s="1167"/>
      <c r="AD52" s="1167"/>
      <c r="AE52" s="1167"/>
      <c r="AF52" s="1167"/>
      <c r="AG52" s="1167"/>
      <c r="AH52" s="1167"/>
      <c r="AI52" s="1167"/>
      <c r="AM52" s="113" t="s">
        <v>1568</v>
      </c>
    </row>
    <row r="53" spans="1:43" ht="6.75" customHeight="1"/>
    <row r="54" spans="1:43" ht="6.75" customHeight="1" thickBot="1">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row>
    <row r="55" spans="1:43">
      <c r="A55" s="113" t="s">
        <v>613</v>
      </c>
      <c r="K55" s="1173" t="str">
        <f>IF($AM$55="","",VLOOKUP($AM$55,$AP$55:$AQ$57,2,TRUE))</f>
        <v/>
      </c>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3"/>
      <c r="AI55" s="1173"/>
      <c r="AM55" s="1169"/>
      <c r="AN55" s="1170"/>
      <c r="AP55" s="113">
        <v>1</v>
      </c>
      <c r="AQ55" s="113" t="s">
        <v>1565</v>
      </c>
    </row>
    <row r="56" spans="1:43" ht="13.8" thickBot="1">
      <c r="K56" s="1167"/>
      <c r="L56" s="1167"/>
      <c r="M56" s="1167"/>
      <c r="N56" s="1167"/>
      <c r="O56" s="1167"/>
      <c r="P56" s="1167"/>
      <c r="Q56" s="1167"/>
      <c r="R56" s="1167"/>
      <c r="S56" s="1167"/>
      <c r="T56" s="1167"/>
      <c r="U56" s="1167"/>
      <c r="V56" s="1167"/>
      <c r="W56" s="1167"/>
      <c r="X56" s="1167"/>
      <c r="Y56" s="1167"/>
      <c r="Z56" s="1167"/>
      <c r="AA56" s="1167"/>
      <c r="AB56" s="1167"/>
      <c r="AC56" s="1167"/>
      <c r="AD56" s="1167"/>
      <c r="AE56" s="1167"/>
      <c r="AF56" s="1167"/>
      <c r="AG56" s="1167"/>
      <c r="AH56" s="1167"/>
      <c r="AI56" s="1167"/>
      <c r="AM56" s="1171"/>
      <c r="AN56" s="1172"/>
      <c r="AP56" s="113">
        <v>2</v>
      </c>
      <c r="AQ56" s="113" t="s">
        <v>1566</v>
      </c>
    </row>
    <row r="57" spans="1:43">
      <c r="K57" s="1167"/>
      <c r="L57" s="1167"/>
      <c r="M57" s="1167"/>
      <c r="N57" s="1167"/>
      <c r="O57" s="1167"/>
      <c r="P57" s="1167"/>
      <c r="Q57" s="1167"/>
      <c r="R57" s="1167"/>
      <c r="S57" s="1167"/>
      <c r="T57" s="1167"/>
      <c r="U57" s="1167"/>
      <c r="V57" s="1167"/>
      <c r="W57" s="1167"/>
      <c r="X57" s="1167"/>
      <c r="Y57" s="1167"/>
      <c r="Z57" s="1167"/>
      <c r="AA57" s="1167"/>
      <c r="AB57" s="1167"/>
      <c r="AC57" s="1167"/>
      <c r="AD57" s="1167"/>
      <c r="AE57" s="1167"/>
      <c r="AF57" s="1167"/>
      <c r="AG57" s="1167"/>
      <c r="AH57" s="1167"/>
      <c r="AI57" s="1167"/>
      <c r="AP57" s="113">
        <v>3</v>
      </c>
      <c r="AQ57" s="113" t="s">
        <v>1567</v>
      </c>
    </row>
    <row r="58" spans="1:43">
      <c r="K58" s="1167"/>
      <c r="L58" s="1167"/>
      <c r="M58" s="1167"/>
      <c r="N58" s="1167"/>
      <c r="O58" s="1167"/>
      <c r="P58" s="1167"/>
      <c r="Q58" s="1167"/>
      <c r="R58" s="1167"/>
      <c r="S58" s="1167"/>
      <c r="T58" s="1167"/>
      <c r="U58" s="1167"/>
      <c r="V58" s="1167"/>
      <c r="W58" s="1167"/>
      <c r="X58" s="1167"/>
      <c r="Y58" s="1167"/>
      <c r="Z58" s="1167"/>
      <c r="AA58" s="1167"/>
      <c r="AB58" s="1167"/>
      <c r="AC58" s="1167"/>
      <c r="AD58" s="1167"/>
      <c r="AE58" s="1167"/>
      <c r="AF58" s="1167"/>
      <c r="AG58" s="1167"/>
      <c r="AH58" s="1167"/>
      <c r="AI58" s="1167"/>
    </row>
    <row r="59" spans="1:43" ht="6.75" customHeight="1">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row>
    <row r="60" spans="1:43" ht="6.75" customHeight="1">
      <c r="AG60" s="160"/>
      <c r="AH60" s="160"/>
      <c r="AI60" s="160"/>
    </row>
    <row r="75" spans="36:37" ht="13.8" thickBot="1"/>
    <row r="76" spans="36:37" ht="13.8" thickTop="1">
      <c r="AJ76" s="375"/>
      <c r="AK76" s="376"/>
    </row>
    <row r="77" spans="36:37">
      <c r="AJ77" s="377"/>
    </row>
  </sheetData>
  <sheetProtection algorithmName="SHA-512" hashValue="ey32tGlc92G4BNOXT2qdlMz49Nb+rU6g7S3y3KQ8SW0862lKClGFaO5iavczy3xg5H7q5TUAH3QFEKvtJ34ATA==" saltValue="BnEPtv5uaxljxJ3LYakbaQ==" spinCount="100000" sheet="1"/>
  <protectedRanges>
    <protectedRange sqref="O46:AI52" name="範囲6"/>
    <protectedRange sqref="AM55" name="範囲4"/>
    <protectedRange sqref="P38 O39:O41 Q42 S42 U42 AA38 Z39:Z41 AB42 AD42 AF42" name="範囲2"/>
    <protectedRange sqref="Q29 T29 W29 Q32 T32 W32" name="範囲1"/>
    <protectedRange sqref="K56:AI58" name="範囲5"/>
  </protectedRanges>
  <mergeCells count="42">
    <mergeCell ref="AM55:AN56"/>
    <mergeCell ref="K56:AI56"/>
    <mergeCell ref="K57:AI57"/>
    <mergeCell ref="O51:AI51"/>
    <mergeCell ref="O52:AI52"/>
    <mergeCell ref="K55:AI55"/>
    <mergeCell ref="Z42:AA42"/>
    <mergeCell ref="K58:AI58"/>
    <mergeCell ref="O35:R35"/>
    <mergeCell ref="O48:AI48"/>
    <mergeCell ref="O49:AI49"/>
    <mergeCell ref="O50:AI50"/>
    <mergeCell ref="O46:AI46"/>
    <mergeCell ref="O47:AI47"/>
    <mergeCell ref="O41:V41"/>
    <mergeCell ref="Z41:AG41"/>
    <mergeCell ref="O42:P42"/>
    <mergeCell ref="O40:V40"/>
    <mergeCell ref="Z40:AG40"/>
    <mergeCell ref="AA38:AF38"/>
    <mergeCell ref="O39:V39"/>
    <mergeCell ref="Z39:AG39"/>
    <mergeCell ref="O32:P32"/>
    <mergeCell ref="Q32:R32"/>
    <mergeCell ref="T32:U32"/>
    <mergeCell ref="W32:X32"/>
    <mergeCell ref="P38:U38"/>
    <mergeCell ref="O26:Y26"/>
    <mergeCell ref="O29:P29"/>
    <mergeCell ref="Q29:R29"/>
    <mergeCell ref="T29:U29"/>
    <mergeCell ref="W29:X29"/>
    <mergeCell ref="A1:AI2"/>
    <mergeCell ref="AA14:AD14"/>
    <mergeCell ref="Z17:AI17"/>
    <mergeCell ref="S20:X20"/>
    <mergeCell ref="H7:AI9"/>
    <mergeCell ref="O23:P23"/>
    <mergeCell ref="Q23:R23"/>
    <mergeCell ref="T23:U23"/>
    <mergeCell ref="W23:X23"/>
    <mergeCell ref="H10:AI10"/>
  </mergeCells>
  <phoneticPr fontId="2"/>
  <conditionalFormatting sqref="Q29:R29 T29:U29 W29:X29 W32:X32 T32:U32 Q32:R32">
    <cfRule type="containsBlanks" dxfId="0" priority="1" stopIfTrue="1">
      <formula>LEN(TRIM(Q29))=0</formula>
    </cfRule>
  </conditionalFormatting>
  <dataValidations count="4">
    <dataValidation imeMode="hiragana" allowBlank="1" showInputMessage="1" showErrorMessage="1" sqref="G59:AF59 E58:F59 E51:M52 N46:AE52 AK41:AQ41 Z41 O41" xr:uid="{00000000-0002-0000-1F00-000000000000}"/>
    <dataValidation type="list" errorStyle="information" imeMode="hiragana" allowBlank="1" showInputMessage="1" error="選択項目以外のものですが、よろしいですか？" sqref="AK40:AQ40" xr:uid="{00000000-0002-0000-1F00-000001000000}">
      <formula1>"㈱ＥＭＩ確認検査機構"</formula1>
    </dataValidation>
    <dataValidation type="list" imeMode="hiragana" allowBlank="1" showInputMessage="1" sqref="AK39:AQ39" xr:uid="{00000000-0002-0000-1F00-000002000000}">
      <formula1>"屋根工事及び軸組み工事,１階部分の鉄骨の建て方工事,２階の梁及び床の配筋工事"</formula1>
    </dataValidation>
    <dataValidation imeMode="off" allowBlank="1" showInputMessage="1" showErrorMessage="1" sqref="Z17 O30:S31 O40 Q32:S32 AK42:AQ42 Z40 Q23:S23 Q29:S29 Q42:U42 M23:N23 M29:N29 M32:N32 AB42:AF42" xr:uid="{00000000-0002-0000-1F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H64"/>
  <sheetViews>
    <sheetView view="pageBreakPreview" zoomScale="110" zoomScaleNormal="100" zoomScaleSheetLayoutView="110" workbookViewId="0">
      <selection sqref="A1:G2"/>
    </sheetView>
  </sheetViews>
  <sheetFormatPr defaultColWidth="9" defaultRowHeight="12"/>
  <cols>
    <col min="1" max="1" width="16.21875" style="6" customWidth="1"/>
    <col min="2" max="6" width="12.6640625" style="6" customWidth="1"/>
    <col min="7" max="7" width="13.6640625" style="6" customWidth="1"/>
    <col min="8" max="16384" width="9" style="6"/>
  </cols>
  <sheetData>
    <row r="1" spans="1:7" ht="13.5" customHeight="1">
      <c r="A1" s="1143" t="s">
        <v>275</v>
      </c>
      <c r="B1" s="1143"/>
      <c r="C1" s="1143"/>
      <c r="D1" s="1143"/>
      <c r="E1" s="1143"/>
      <c r="F1" s="1143"/>
      <c r="G1" s="1143"/>
    </row>
    <row r="2" spans="1:7" ht="13.5" customHeight="1">
      <c r="A2" s="1143"/>
      <c r="B2" s="1143"/>
      <c r="C2" s="1143"/>
      <c r="D2" s="1143"/>
      <c r="E2" s="1143"/>
      <c r="F2" s="1143"/>
      <c r="G2" s="1143"/>
    </row>
    <row r="3" spans="1:7" ht="13.5" customHeight="1">
      <c r="A3" s="48" t="s">
        <v>99</v>
      </c>
      <c r="B3" s="48"/>
      <c r="C3" s="48"/>
      <c r="D3" s="48"/>
      <c r="E3" s="48"/>
      <c r="F3" s="48"/>
      <c r="G3" s="48"/>
    </row>
    <row r="4" spans="1:7" ht="13.5" customHeight="1">
      <c r="A4" s="1144"/>
      <c r="B4" s="1139" t="s">
        <v>864</v>
      </c>
      <c r="C4" s="1149" t="s">
        <v>100</v>
      </c>
      <c r="D4" s="1139" t="s">
        <v>101</v>
      </c>
      <c r="E4" s="1139" t="s">
        <v>102</v>
      </c>
      <c r="F4" s="1149" t="s">
        <v>103</v>
      </c>
      <c r="G4" s="59" t="s">
        <v>104</v>
      </c>
    </row>
    <row r="5" spans="1:7" ht="13.5" customHeight="1">
      <c r="A5" s="1145"/>
      <c r="B5" s="1147"/>
      <c r="C5" s="1150"/>
      <c r="D5" s="1140"/>
      <c r="E5" s="1147"/>
      <c r="F5" s="1150"/>
      <c r="G5" s="1141" t="s">
        <v>105</v>
      </c>
    </row>
    <row r="6" spans="1:7" ht="13.5" customHeight="1">
      <c r="A6" s="1145"/>
      <c r="B6" s="1147"/>
      <c r="C6" s="1150"/>
      <c r="D6" s="1140"/>
      <c r="E6" s="1147"/>
      <c r="F6" s="1150"/>
      <c r="G6" s="1141"/>
    </row>
    <row r="7" spans="1:7" ht="13.5" customHeight="1">
      <c r="A7" s="1146"/>
      <c r="B7" s="1148"/>
      <c r="C7" s="1151"/>
      <c r="D7" s="1152"/>
      <c r="E7" s="1148"/>
      <c r="F7" s="1151"/>
      <c r="G7" s="1142"/>
    </row>
    <row r="8" spans="1:7" ht="13.5" customHeight="1">
      <c r="A8" s="1139" t="s">
        <v>1027</v>
      </c>
      <c r="B8" s="624"/>
      <c r="C8" s="624"/>
      <c r="D8" s="624"/>
      <c r="E8" s="624"/>
      <c r="F8" s="624"/>
      <c r="G8" s="624"/>
    </row>
    <row r="9" spans="1:7" ht="13.5" customHeight="1">
      <c r="A9" s="1140"/>
      <c r="B9" s="625"/>
      <c r="C9" s="625"/>
      <c r="D9" s="625"/>
      <c r="E9" s="625"/>
      <c r="F9" s="625"/>
      <c r="G9" s="625"/>
    </row>
    <row r="10" spans="1:7" ht="13.5" customHeight="1">
      <c r="A10" s="1140"/>
      <c r="B10" s="625"/>
      <c r="C10" s="625"/>
      <c r="D10" s="625"/>
      <c r="E10" s="625"/>
      <c r="F10" s="625"/>
      <c r="G10" s="625"/>
    </row>
    <row r="11" spans="1:7" ht="13.5" customHeight="1">
      <c r="A11" s="1140"/>
      <c r="B11" s="625"/>
      <c r="C11" s="625"/>
      <c r="D11" s="625"/>
      <c r="E11" s="625"/>
      <c r="F11" s="625"/>
      <c r="G11" s="625"/>
    </row>
    <row r="12" spans="1:7" ht="13.5" customHeight="1">
      <c r="A12" s="1140"/>
      <c r="B12" s="625"/>
      <c r="C12" s="625"/>
      <c r="D12" s="625"/>
      <c r="E12" s="625"/>
      <c r="F12" s="625"/>
      <c r="G12" s="625"/>
    </row>
    <row r="13" spans="1:7" ht="13.5" customHeight="1">
      <c r="A13" s="1139" t="s">
        <v>863</v>
      </c>
      <c r="B13" s="624"/>
      <c r="C13" s="624"/>
      <c r="D13" s="624"/>
      <c r="E13" s="624"/>
      <c r="F13" s="624"/>
      <c r="G13" s="624"/>
    </row>
    <row r="14" spans="1:7" ht="13.5" customHeight="1">
      <c r="A14" s="1147"/>
      <c r="B14" s="625"/>
      <c r="C14" s="625"/>
      <c r="D14" s="625"/>
      <c r="E14" s="625"/>
      <c r="F14" s="625"/>
      <c r="G14" s="625"/>
    </row>
    <row r="15" spans="1:7" ht="13.5" customHeight="1">
      <c r="A15" s="1147"/>
      <c r="B15" s="625"/>
      <c r="C15" s="625"/>
      <c r="D15" s="625"/>
      <c r="E15" s="625"/>
      <c r="F15" s="625"/>
      <c r="G15" s="625"/>
    </row>
    <row r="16" spans="1:7" ht="13.5" customHeight="1">
      <c r="A16" s="1147"/>
      <c r="B16" s="625"/>
      <c r="C16" s="625"/>
      <c r="D16" s="625"/>
      <c r="E16" s="625"/>
      <c r="F16" s="625"/>
      <c r="G16" s="625"/>
    </row>
    <row r="17" spans="1:7" ht="13.5" customHeight="1">
      <c r="A17" s="1148"/>
      <c r="B17" s="626"/>
      <c r="C17" s="626"/>
      <c r="D17" s="626"/>
      <c r="E17" s="626"/>
      <c r="F17" s="626"/>
      <c r="G17" s="626"/>
    </row>
    <row r="18" spans="1:7" ht="13.5" customHeight="1">
      <c r="A18" s="1139" t="s">
        <v>106</v>
      </c>
      <c r="B18" s="624"/>
      <c r="C18" s="624"/>
      <c r="D18" s="624"/>
      <c r="E18" s="624"/>
      <c r="F18" s="624"/>
      <c r="G18" s="624"/>
    </row>
    <row r="19" spans="1:7" ht="13.5" customHeight="1">
      <c r="A19" s="1147"/>
      <c r="B19" s="625"/>
      <c r="C19" s="625"/>
      <c r="D19" s="625"/>
      <c r="E19" s="625"/>
      <c r="F19" s="625"/>
      <c r="G19" s="625"/>
    </row>
    <row r="20" spans="1:7" ht="13.5" customHeight="1">
      <c r="A20" s="1147"/>
      <c r="B20" s="625"/>
      <c r="C20" s="625"/>
      <c r="D20" s="625"/>
      <c r="E20" s="625"/>
      <c r="F20" s="625"/>
      <c r="G20" s="625"/>
    </row>
    <row r="21" spans="1:7" ht="13.5" customHeight="1">
      <c r="A21" s="1147"/>
      <c r="B21" s="625"/>
      <c r="C21" s="625"/>
      <c r="D21" s="625"/>
      <c r="E21" s="625"/>
      <c r="F21" s="625"/>
      <c r="G21" s="625"/>
    </row>
    <row r="22" spans="1:7" ht="13.5" customHeight="1">
      <c r="A22" s="1148"/>
      <c r="B22" s="626"/>
      <c r="C22" s="626"/>
      <c r="D22" s="626"/>
      <c r="E22" s="626"/>
      <c r="F22" s="626"/>
      <c r="G22" s="626"/>
    </row>
    <row r="23" spans="1:7" ht="13.5" customHeight="1">
      <c r="A23" s="1139" t="s">
        <v>107</v>
      </c>
      <c r="B23" s="625"/>
      <c r="C23" s="625"/>
      <c r="D23" s="625"/>
      <c r="E23" s="625"/>
      <c r="F23" s="625"/>
      <c r="G23" s="625"/>
    </row>
    <row r="24" spans="1:7" ht="13.5" customHeight="1">
      <c r="A24" s="1147"/>
      <c r="B24" s="625"/>
      <c r="C24" s="625"/>
      <c r="D24" s="625"/>
      <c r="E24" s="625"/>
      <c r="F24" s="625"/>
      <c r="G24" s="625"/>
    </row>
    <row r="25" spans="1:7" ht="13.5" customHeight="1">
      <c r="A25" s="1147"/>
      <c r="B25" s="625"/>
      <c r="C25" s="625"/>
      <c r="D25" s="625"/>
      <c r="E25" s="625"/>
      <c r="F25" s="625"/>
      <c r="G25" s="625"/>
    </row>
    <row r="26" spans="1:7" ht="13.5" customHeight="1">
      <c r="A26" s="1147"/>
      <c r="B26" s="625"/>
      <c r="C26" s="625"/>
      <c r="D26" s="625"/>
      <c r="E26" s="625"/>
      <c r="F26" s="625"/>
      <c r="G26" s="625"/>
    </row>
    <row r="27" spans="1:7" ht="13.5" customHeight="1">
      <c r="A27" s="1148"/>
      <c r="B27" s="625"/>
      <c r="C27" s="625"/>
      <c r="D27" s="625"/>
      <c r="E27" s="625"/>
      <c r="F27" s="625"/>
      <c r="G27" s="625"/>
    </row>
    <row r="28" spans="1:7" ht="13.5" customHeight="1">
      <c r="A28" s="1139" t="s">
        <v>108</v>
      </c>
      <c r="B28" s="624"/>
      <c r="C28" s="624"/>
      <c r="D28" s="624"/>
      <c r="E28" s="624"/>
      <c r="F28" s="624"/>
      <c r="G28" s="624"/>
    </row>
    <row r="29" spans="1:7" ht="13.5" customHeight="1">
      <c r="A29" s="1140"/>
      <c r="B29" s="625"/>
      <c r="C29" s="625"/>
      <c r="D29" s="625"/>
      <c r="E29" s="625"/>
      <c r="F29" s="625"/>
      <c r="G29" s="625"/>
    </row>
    <row r="30" spans="1:7" ht="13.5" customHeight="1">
      <c r="A30" s="1140"/>
      <c r="B30" s="625"/>
      <c r="C30" s="625"/>
      <c r="D30" s="625"/>
      <c r="E30" s="625"/>
      <c r="F30" s="625"/>
      <c r="G30" s="625"/>
    </row>
    <row r="31" spans="1:7" ht="13.5" customHeight="1">
      <c r="A31" s="1140"/>
      <c r="B31" s="625"/>
      <c r="C31" s="625"/>
      <c r="D31" s="625"/>
      <c r="E31" s="625"/>
      <c r="F31" s="625"/>
      <c r="G31" s="625"/>
    </row>
    <row r="32" spans="1:7" ht="13.5" customHeight="1">
      <c r="A32" s="1152"/>
      <c r="B32" s="626"/>
      <c r="C32" s="626"/>
      <c r="D32" s="626"/>
      <c r="E32" s="626"/>
      <c r="F32" s="626"/>
      <c r="G32" s="626"/>
    </row>
    <row r="33" spans="1:7" ht="13.5" customHeight="1">
      <c r="A33" s="1139" t="s">
        <v>862</v>
      </c>
      <c r="B33" s="624"/>
      <c r="C33" s="624"/>
      <c r="D33" s="624"/>
      <c r="E33" s="624"/>
      <c r="F33" s="624"/>
      <c r="G33" s="624"/>
    </row>
    <row r="34" spans="1:7" ht="13.5" customHeight="1">
      <c r="A34" s="1140"/>
      <c r="B34" s="625"/>
      <c r="C34" s="625"/>
      <c r="D34" s="625"/>
      <c r="E34" s="625"/>
      <c r="F34" s="625"/>
      <c r="G34" s="625"/>
    </row>
    <row r="35" spans="1:7" ht="13.5" customHeight="1">
      <c r="A35" s="1140"/>
      <c r="B35" s="625"/>
      <c r="C35" s="625"/>
      <c r="D35" s="625"/>
      <c r="E35" s="625"/>
      <c r="F35" s="625"/>
      <c r="G35" s="625"/>
    </row>
    <row r="36" spans="1:7" ht="13.5" customHeight="1">
      <c r="A36" s="1140"/>
      <c r="B36" s="625"/>
      <c r="C36" s="625"/>
      <c r="D36" s="625"/>
      <c r="E36" s="625"/>
      <c r="F36" s="625"/>
      <c r="G36" s="625"/>
    </row>
    <row r="37" spans="1:7" ht="13.5" customHeight="1">
      <c r="A37" s="1152"/>
      <c r="B37" s="626"/>
      <c r="C37" s="626"/>
      <c r="D37" s="626"/>
      <c r="E37" s="626"/>
      <c r="F37" s="626"/>
      <c r="G37" s="626"/>
    </row>
    <row r="38" spans="1:7" ht="13.5" customHeight="1">
      <c r="A38" s="1139" t="s">
        <v>109</v>
      </c>
      <c r="B38" s="624"/>
      <c r="C38" s="624"/>
      <c r="D38" s="624"/>
      <c r="E38" s="624"/>
      <c r="F38" s="624"/>
      <c r="G38" s="624"/>
    </row>
    <row r="39" spans="1:7" ht="13.5" customHeight="1">
      <c r="A39" s="1140"/>
      <c r="B39" s="625"/>
      <c r="C39" s="625"/>
      <c r="D39" s="625"/>
      <c r="E39" s="625"/>
      <c r="F39" s="625"/>
      <c r="G39" s="625"/>
    </row>
    <row r="40" spans="1:7" ht="13.5" customHeight="1">
      <c r="A40" s="1140"/>
      <c r="B40" s="625"/>
      <c r="C40" s="625"/>
      <c r="D40" s="625"/>
      <c r="E40" s="625"/>
      <c r="F40" s="625"/>
      <c r="G40" s="625"/>
    </row>
    <row r="41" spans="1:7" ht="13.5" customHeight="1">
      <c r="A41" s="1140"/>
      <c r="B41" s="625"/>
      <c r="C41" s="625"/>
      <c r="D41" s="625"/>
      <c r="E41" s="625"/>
      <c r="F41" s="625"/>
      <c r="G41" s="625"/>
    </row>
    <row r="42" spans="1:7" ht="13.5" customHeight="1">
      <c r="A42" s="1140"/>
      <c r="B42" s="626"/>
      <c r="C42" s="626"/>
      <c r="D42" s="626"/>
      <c r="E42" s="626"/>
      <c r="F42" s="626"/>
      <c r="G42" s="626"/>
    </row>
    <row r="43" spans="1:7" ht="13.5" customHeight="1">
      <c r="A43" s="1139" t="s">
        <v>110</v>
      </c>
      <c r="B43" s="625"/>
      <c r="C43" s="625"/>
      <c r="D43" s="625"/>
      <c r="E43" s="625"/>
      <c r="F43" s="625"/>
      <c r="G43" s="625"/>
    </row>
    <row r="44" spans="1:7" ht="13.5" customHeight="1">
      <c r="A44" s="1140"/>
      <c r="B44" s="625"/>
      <c r="C44" s="625"/>
      <c r="D44" s="625"/>
      <c r="E44" s="625"/>
      <c r="F44" s="625"/>
      <c r="G44" s="625"/>
    </row>
    <row r="45" spans="1:7" ht="13.5" customHeight="1">
      <c r="A45" s="1140"/>
      <c r="B45" s="625"/>
      <c r="C45" s="625"/>
      <c r="D45" s="625"/>
      <c r="E45" s="625"/>
      <c r="F45" s="625"/>
      <c r="G45" s="625"/>
    </row>
    <row r="46" spans="1:7" ht="13.5" customHeight="1">
      <c r="A46" s="1140"/>
      <c r="B46" s="625"/>
      <c r="C46" s="625"/>
      <c r="D46" s="625"/>
      <c r="E46" s="625"/>
      <c r="F46" s="625"/>
      <c r="G46" s="625"/>
    </row>
    <row r="47" spans="1:7" ht="13.5" customHeight="1">
      <c r="A47" s="1152"/>
      <c r="B47" s="625"/>
      <c r="C47" s="625"/>
      <c r="D47" s="625"/>
      <c r="E47" s="625"/>
      <c r="F47" s="625"/>
      <c r="G47" s="625"/>
    </row>
    <row r="48" spans="1:7" ht="13.5" customHeight="1">
      <c r="A48" s="1139" t="s">
        <v>111</v>
      </c>
      <c r="B48" s="624"/>
      <c r="C48" s="624"/>
      <c r="D48" s="624"/>
      <c r="E48" s="624"/>
      <c r="F48" s="624"/>
      <c r="G48" s="624"/>
    </row>
    <row r="49" spans="1:8" ht="13.5" customHeight="1">
      <c r="A49" s="1140"/>
      <c r="B49" s="625"/>
      <c r="C49" s="625"/>
      <c r="D49" s="625"/>
      <c r="E49" s="625"/>
      <c r="F49" s="625"/>
      <c r="G49" s="625"/>
    </row>
    <row r="50" spans="1:8" ht="13.5" customHeight="1">
      <c r="A50" s="1140"/>
      <c r="B50" s="625"/>
      <c r="C50" s="625"/>
      <c r="D50" s="625"/>
      <c r="E50" s="625"/>
      <c r="F50" s="625"/>
      <c r="G50" s="625"/>
    </row>
    <row r="51" spans="1:8" ht="13.5" customHeight="1">
      <c r="A51" s="1140"/>
      <c r="B51" s="625"/>
      <c r="C51" s="625"/>
      <c r="D51" s="625"/>
      <c r="E51" s="625"/>
      <c r="F51" s="625"/>
      <c r="G51" s="625"/>
    </row>
    <row r="52" spans="1:8" ht="13.5" customHeight="1">
      <c r="A52" s="1152"/>
      <c r="B52" s="626"/>
      <c r="C52" s="626"/>
      <c r="D52" s="626"/>
      <c r="E52" s="626"/>
      <c r="F52" s="626"/>
      <c r="G52" s="626"/>
    </row>
    <row r="53" spans="1:8" ht="13.5" customHeight="1">
      <c r="A53" s="1139" t="s">
        <v>1028</v>
      </c>
      <c r="B53" s="625"/>
      <c r="C53" s="625"/>
      <c r="D53" s="625"/>
      <c r="E53" s="625"/>
      <c r="F53" s="625"/>
      <c r="G53" s="625"/>
    </row>
    <row r="54" spans="1:8" ht="13.5" customHeight="1">
      <c r="A54" s="1147"/>
      <c r="B54" s="625"/>
      <c r="C54" s="625"/>
      <c r="D54" s="625"/>
      <c r="E54" s="625"/>
      <c r="F54" s="625"/>
      <c r="G54" s="625"/>
    </row>
    <row r="55" spans="1:8" ht="13.5" customHeight="1">
      <c r="A55" s="1147"/>
      <c r="B55" s="625"/>
      <c r="C55" s="625"/>
      <c r="D55" s="625"/>
      <c r="E55" s="625"/>
      <c r="F55" s="625"/>
      <c r="G55" s="625"/>
    </row>
    <row r="56" spans="1:8" ht="13.5" customHeight="1">
      <c r="A56" s="1147"/>
      <c r="B56" s="625"/>
      <c r="C56" s="625"/>
      <c r="D56" s="625"/>
      <c r="E56" s="625"/>
      <c r="F56" s="625"/>
      <c r="G56" s="625"/>
    </row>
    <row r="57" spans="1:8" ht="13.5" customHeight="1">
      <c r="A57" s="1147"/>
      <c r="B57" s="625"/>
      <c r="C57" s="625"/>
      <c r="D57" s="625"/>
      <c r="E57" s="625"/>
      <c r="F57" s="625"/>
      <c r="G57" s="625"/>
    </row>
    <row r="58" spans="1:8" ht="13.5" customHeight="1">
      <c r="A58" s="1148"/>
      <c r="B58" s="625"/>
      <c r="C58" s="625"/>
      <c r="D58" s="625"/>
      <c r="E58" s="625"/>
      <c r="F58" s="625"/>
      <c r="G58" s="625"/>
    </row>
    <row r="59" spans="1:8" ht="13.5" customHeight="1">
      <c r="A59" s="1153" t="s">
        <v>112</v>
      </c>
      <c r="B59" s="220"/>
      <c r="C59" s="221"/>
      <c r="D59" s="221"/>
      <c r="E59" s="221"/>
      <c r="F59" s="221"/>
      <c r="G59" s="222"/>
    </row>
    <row r="60" spans="1:8" ht="13.5" customHeight="1">
      <c r="A60" s="1154"/>
      <c r="B60" s="223"/>
      <c r="C60" s="48"/>
      <c r="D60" s="48"/>
      <c r="E60" s="48"/>
      <c r="F60" s="48"/>
      <c r="G60" s="224"/>
    </row>
    <row r="61" spans="1:8" ht="13.5" customHeight="1">
      <c r="A61" s="1154"/>
      <c r="B61" s="223"/>
      <c r="C61" s="48"/>
      <c r="D61" s="48"/>
      <c r="E61" s="48"/>
      <c r="F61" s="48"/>
      <c r="G61" s="224"/>
    </row>
    <row r="62" spans="1:8" ht="13.5" customHeight="1" thickBot="1">
      <c r="A62" s="1155"/>
      <c r="B62" s="225"/>
      <c r="C62" s="226"/>
      <c r="D62" s="226"/>
      <c r="E62" s="226"/>
      <c r="F62" s="226"/>
      <c r="G62" s="227"/>
    </row>
    <row r="63" spans="1:8" ht="13.5" customHeight="1" thickTop="1">
      <c r="H63" s="383"/>
    </row>
    <row r="64" spans="1:8">
      <c r="H64" s="384"/>
    </row>
  </sheetData>
  <sheetProtection algorithmName="SHA-512" hashValue="GdZGSlb7fTpg55GX3NsSty3AJaeZFr6igiqObPNfJpVdXqvSJVa77CLl2IFaeZjgYEoBvrTm5mo8EOp5Uylw2Q==" saltValue="DKgS6QofohwaslotLZVhHg==" spinCount="100000" sheet="1"/>
  <protectedRanges>
    <protectedRange sqref="B8:G62" name="範囲1"/>
  </protectedRanges>
  <mergeCells count="19">
    <mergeCell ref="A38:A42"/>
    <mergeCell ref="A43:A47"/>
    <mergeCell ref="A48:A52"/>
    <mergeCell ref="A53:A58"/>
    <mergeCell ref="A59:A62"/>
    <mergeCell ref="A33:A37"/>
    <mergeCell ref="A1:G2"/>
    <mergeCell ref="A4:A7"/>
    <mergeCell ref="B4:B7"/>
    <mergeCell ref="C4:C7"/>
    <mergeCell ref="D4:D7"/>
    <mergeCell ref="E4:E7"/>
    <mergeCell ref="F4:F7"/>
    <mergeCell ref="G5:G7"/>
    <mergeCell ref="A8:A12"/>
    <mergeCell ref="A13:A17"/>
    <mergeCell ref="A18:A22"/>
    <mergeCell ref="A23:A27"/>
    <mergeCell ref="A28:A3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P63"/>
  <sheetViews>
    <sheetView view="pageBreakPreview" zoomScaleNormal="100" zoomScaleSheetLayoutView="100" workbookViewId="0">
      <selection activeCell="L1" sqref="L1"/>
    </sheetView>
  </sheetViews>
  <sheetFormatPr defaultColWidth="9" defaultRowHeight="13.2"/>
  <cols>
    <col min="1" max="13" width="6.6640625" style="5" customWidth="1"/>
    <col min="14" max="14" width="3.6640625" style="5" customWidth="1"/>
    <col min="15" max="15" width="2.6640625" style="6" customWidth="1"/>
    <col min="16" max="16384" width="9" style="6"/>
  </cols>
  <sheetData>
    <row r="1" spans="1:16" ht="16.5" customHeight="1">
      <c r="A1" s="46" t="s">
        <v>993</v>
      </c>
    </row>
    <row r="2" spans="1:16" ht="16.5" customHeight="1">
      <c r="A2" s="46"/>
    </row>
    <row r="3" spans="1:16" ht="23.4">
      <c r="A3" s="47"/>
      <c r="E3" s="47" t="s">
        <v>193</v>
      </c>
    </row>
    <row r="4" spans="1:16" ht="13.5" customHeight="1">
      <c r="A4" s="36"/>
      <c r="P4" s="6" t="s">
        <v>977</v>
      </c>
    </row>
    <row r="5" spans="1:16" ht="13.5" customHeight="1">
      <c r="A5" s="46" t="s">
        <v>194</v>
      </c>
    </row>
    <row r="6" spans="1:16" ht="13.5" customHeight="1">
      <c r="A6" s="46" t="s">
        <v>195</v>
      </c>
    </row>
    <row r="7" spans="1:16" ht="13.5" customHeight="1">
      <c r="A7" s="46"/>
    </row>
    <row r="8" spans="1:16" ht="13.5" customHeight="1">
      <c r="A8" s="46"/>
    </row>
    <row r="9" spans="1:16" ht="13.5" customHeight="1">
      <c r="A9" s="46"/>
      <c r="B9" s="110"/>
      <c r="C9" s="110"/>
      <c r="D9" s="110"/>
      <c r="E9" s="110"/>
      <c r="F9" s="110"/>
      <c r="G9" s="110"/>
      <c r="H9" s="112" t="s">
        <v>196</v>
      </c>
      <c r="I9" s="1174" t="str">
        <f>確２面!K16</f>
        <v/>
      </c>
      <c r="J9" s="1174"/>
      <c r="K9" s="1174"/>
      <c r="L9" s="1174"/>
      <c r="M9" s="109"/>
    </row>
    <row r="10" spans="1:16" ht="13.5" customHeight="1">
      <c r="A10" s="46"/>
      <c r="B10" s="110"/>
      <c r="C10" s="110"/>
      <c r="D10" s="110"/>
      <c r="E10" s="110"/>
      <c r="F10" s="110"/>
      <c r="G10" s="110"/>
      <c r="H10" s="110"/>
      <c r="I10" s="110"/>
      <c r="J10" s="110"/>
      <c r="K10" s="110"/>
      <c r="L10" s="110"/>
      <c r="M10" s="110"/>
    </row>
    <row r="11" spans="1:16" ht="13.5" customHeight="1">
      <c r="A11" s="46" t="s">
        <v>197</v>
      </c>
      <c r="B11" s="110"/>
      <c r="C11" s="110"/>
      <c r="D11" s="110"/>
      <c r="E11" s="110"/>
      <c r="F11" s="110"/>
      <c r="G11" s="110"/>
      <c r="H11" s="110"/>
      <c r="I11" s="110"/>
      <c r="J11" s="110"/>
      <c r="K11" s="110"/>
      <c r="L11" s="110"/>
      <c r="M11" s="110"/>
    </row>
    <row r="12" spans="1:16" ht="13.5" customHeight="1">
      <c r="A12" s="46" t="s">
        <v>198</v>
      </c>
      <c r="B12" s="1160" t="str">
        <f>IF(確２面!K8="","",確２面!K8)</f>
        <v/>
      </c>
      <c r="C12" s="1160"/>
      <c r="D12" s="1160"/>
      <c r="E12" s="1160"/>
      <c r="F12" s="1160"/>
      <c r="G12" s="113"/>
      <c r="H12" s="113"/>
      <c r="I12" s="1160" t="str">
        <f>IF(確２面その２!K16="","",確２面その２!K16)</f>
        <v/>
      </c>
      <c r="J12" s="1160"/>
      <c r="K12" s="1160"/>
      <c r="L12" s="1160"/>
      <c r="M12" s="1160"/>
    </row>
    <row r="13" spans="1:16" ht="13.5" customHeight="1">
      <c r="A13" s="46"/>
      <c r="B13" s="1160" t="str">
        <f>IF(確２面その２!K8="","",確２面その２!K8)</f>
        <v/>
      </c>
      <c r="C13" s="1160"/>
      <c r="D13" s="1160"/>
      <c r="E13" s="1160"/>
      <c r="F13" s="1160"/>
      <c r="G13" s="110"/>
      <c r="H13" s="110"/>
      <c r="I13" s="1160" t="str">
        <f>IF(確２面その２!K24="","",確２面その２!K24)</f>
        <v/>
      </c>
      <c r="J13" s="1160"/>
      <c r="K13" s="1160"/>
      <c r="L13" s="1160"/>
      <c r="M13" s="1160"/>
    </row>
    <row r="14" spans="1:16" ht="13.5" customHeight="1">
      <c r="A14" s="46" t="s">
        <v>369</v>
      </c>
    </row>
    <row r="15" spans="1:16" ht="13.5" customHeight="1">
      <c r="A15" s="48" t="s">
        <v>370</v>
      </c>
    </row>
    <row r="16" spans="1:16" ht="13.5" customHeight="1">
      <c r="A16" s="46" t="s">
        <v>198</v>
      </c>
      <c r="B16" s="1001"/>
      <c r="C16" s="1001"/>
      <c r="D16" s="1001"/>
      <c r="E16" s="1001"/>
      <c r="F16" s="1001"/>
      <c r="G16" s="46"/>
      <c r="H16" s="46"/>
      <c r="I16" s="1001"/>
      <c r="J16" s="1001"/>
      <c r="K16" s="1001"/>
      <c r="L16" s="1001"/>
      <c r="M16" s="1001"/>
    </row>
    <row r="17" spans="1:13" ht="13.5" customHeight="1">
      <c r="A17" s="46" t="s">
        <v>198</v>
      </c>
      <c r="B17" s="1001"/>
      <c r="C17" s="1001"/>
      <c r="D17" s="1001"/>
      <c r="E17" s="1001"/>
      <c r="F17" s="1001"/>
      <c r="G17" s="46"/>
      <c r="H17" s="46"/>
      <c r="I17" s="1001"/>
      <c r="J17" s="1001"/>
      <c r="K17" s="1001"/>
      <c r="L17" s="1001"/>
      <c r="M17" s="1001"/>
    </row>
    <row r="18" spans="1:13" ht="13.5" customHeight="1">
      <c r="A18" s="46"/>
      <c r="B18" s="1001"/>
      <c r="C18" s="1001"/>
      <c r="D18" s="1001"/>
      <c r="E18" s="1001"/>
      <c r="F18" s="1001"/>
      <c r="G18" s="46"/>
      <c r="H18" s="46"/>
      <c r="I18" s="1001"/>
      <c r="J18" s="1001"/>
      <c r="K18" s="1001"/>
      <c r="L18" s="1001"/>
      <c r="M18" s="1001"/>
    </row>
    <row r="19" spans="1:13" ht="13.5" customHeight="1"/>
    <row r="20" spans="1:13" ht="13.5" customHeight="1">
      <c r="A20" s="46" t="s">
        <v>371</v>
      </c>
    </row>
    <row r="21" spans="1:13" ht="13.5" customHeight="1">
      <c r="A21" s="48" t="s">
        <v>359</v>
      </c>
    </row>
    <row r="22" spans="1:13" ht="13.5" customHeight="1">
      <c r="A22" s="46"/>
      <c r="B22" s="1001"/>
      <c r="C22" s="1001"/>
      <c r="D22" s="1001"/>
      <c r="E22" s="1001"/>
      <c r="F22" s="1001"/>
      <c r="G22" s="46"/>
      <c r="H22" s="46"/>
      <c r="I22" s="1001"/>
      <c r="J22" s="1001"/>
      <c r="K22" s="1001"/>
      <c r="L22" s="1001"/>
      <c r="M22" s="1001"/>
    </row>
    <row r="23" spans="1:13" ht="13.5" customHeight="1">
      <c r="A23" s="46"/>
      <c r="B23" s="1001"/>
      <c r="C23" s="1001"/>
      <c r="D23" s="1001"/>
      <c r="E23" s="1001"/>
      <c r="F23" s="1001"/>
      <c r="G23" s="46"/>
      <c r="H23" s="46"/>
      <c r="I23" s="1001"/>
      <c r="J23" s="1001"/>
      <c r="K23" s="1001"/>
      <c r="L23" s="1001"/>
      <c r="M23" s="1001"/>
    </row>
    <row r="24" spans="1:13" ht="13.5" customHeight="1">
      <c r="A24" s="46"/>
      <c r="B24" s="1001"/>
      <c r="C24" s="1001"/>
      <c r="D24" s="1001"/>
      <c r="E24" s="1001"/>
      <c r="F24" s="1001"/>
      <c r="G24" s="46"/>
      <c r="H24" s="46"/>
      <c r="I24" s="1001"/>
      <c r="J24" s="1001"/>
      <c r="K24" s="1001"/>
      <c r="L24" s="1001"/>
      <c r="M24" s="1001"/>
    </row>
    <row r="25" spans="1:13" ht="13.5" customHeight="1">
      <c r="A25" s="46"/>
      <c r="B25" s="1001"/>
      <c r="C25" s="1001"/>
      <c r="D25" s="1001"/>
      <c r="E25" s="1001"/>
      <c r="F25" s="1001"/>
      <c r="G25" s="46"/>
      <c r="H25" s="46"/>
      <c r="I25" s="1001"/>
      <c r="J25" s="1001"/>
      <c r="K25" s="1001"/>
      <c r="L25" s="1001"/>
      <c r="M25" s="1001"/>
    </row>
    <row r="26" spans="1:13" ht="13.5" customHeight="1">
      <c r="B26" s="1001"/>
      <c r="C26" s="1001"/>
      <c r="D26" s="1001"/>
      <c r="E26" s="1001"/>
      <c r="F26" s="1001"/>
      <c r="G26" s="46"/>
      <c r="H26" s="46"/>
      <c r="I26" s="1001"/>
      <c r="J26" s="1001"/>
      <c r="K26" s="1001"/>
      <c r="L26" s="1001"/>
      <c r="M26" s="1001"/>
    </row>
    <row r="27" spans="1:13" ht="13.5" customHeight="1">
      <c r="A27" s="46"/>
      <c r="B27" s="1001"/>
      <c r="C27" s="1001"/>
      <c r="D27" s="1001"/>
      <c r="E27" s="1001"/>
      <c r="F27" s="1001"/>
      <c r="G27" s="46"/>
      <c r="H27" s="46"/>
      <c r="I27" s="1001"/>
      <c r="J27" s="1001"/>
      <c r="K27" s="1001"/>
      <c r="L27" s="1001"/>
      <c r="M27" s="1001"/>
    </row>
    <row r="28" spans="1:13" ht="13.5" customHeight="1">
      <c r="A28" s="46"/>
      <c r="B28" s="1001"/>
      <c r="C28" s="1001"/>
      <c r="D28" s="1001"/>
      <c r="E28" s="1001"/>
      <c r="F28" s="1001"/>
      <c r="G28" s="46"/>
      <c r="H28" s="46"/>
      <c r="I28" s="1001"/>
      <c r="J28" s="1001"/>
      <c r="K28" s="1001"/>
      <c r="L28" s="1001"/>
      <c r="M28" s="1001"/>
    </row>
    <row r="29" spans="1:13" ht="13.5" customHeight="1"/>
    <row r="30" spans="1:13" ht="13.5" customHeight="1">
      <c r="A30" s="46" t="s">
        <v>372</v>
      </c>
    </row>
    <row r="31" spans="1:13" ht="13.5" customHeight="1">
      <c r="A31" s="48"/>
      <c r="B31" s="1001" t="s">
        <v>162</v>
      </c>
      <c r="C31" s="1001"/>
      <c r="D31" s="1001"/>
      <c r="E31" s="1001"/>
      <c r="F31" s="1001"/>
      <c r="G31" s="46"/>
      <c r="H31" s="46"/>
      <c r="I31" s="1001"/>
      <c r="J31" s="1001"/>
      <c r="K31" s="1001"/>
      <c r="L31" s="1001"/>
      <c r="M31" s="1001"/>
    </row>
    <row r="32" spans="1:13" ht="13.5" customHeight="1">
      <c r="A32" s="46"/>
    </row>
    <row r="33" spans="1:14" ht="13.5" customHeight="1">
      <c r="A33" s="46" t="s">
        <v>992</v>
      </c>
    </row>
    <row r="34" spans="1:14" ht="13.5" customHeight="1">
      <c r="A34" s="46" t="s">
        <v>198</v>
      </c>
      <c r="B34" s="1001"/>
      <c r="C34" s="1001"/>
      <c r="D34" s="1001"/>
      <c r="E34" s="1001"/>
      <c r="F34" s="1001"/>
      <c r="G34" s="46"/>
      <c r="H34" s="46"/>
      <c r="I34" s="1001"/>
      <c r="J34" s="1001"/>
      <c r="K34" s="1001"/>
      <c r="L34" s="1001"/>
      <c r="M34" s="1001"/>
    </row>
    <row r="35" spans="1:14" ht="13.5" customHeight="1">
      <c r="A35" s="46" t="s">
        <v>198</v>
      </c>
      <c r="B35" s="1001"/>
      <c r="C35" s="1001"/>
      <c r="D35" s="1001"/>
      <c r="E35" s="1001"/>
      <c r="F35" s="1001"/>
      <c r="G35" s="46"/>
      <c r="H35" s="46"/>
      <c r="I35" s="1001"/>
      <c r="J35" s="1001"/>
      <c r="K35" s="1001"/>
      <c r="L35" s="1001"/>
      <c r="M35" s="1001"/>
    </row>
    <row r="36" spans="1:14" ht="13.5" customHeight="1">
      <c r="A36" s="46"/>
    </row>
    <row r="37" spans="1:14" ht="13.5" customHeight="1"/>
    <row r="38" spans="1:14" ht="13.5" customHeight="1">
      <c r="A38" s="48" t="s">
        <v>360</v>
      </c>
      <c r="B38" s="48"/>
      <c r="C38" s="48"/>
      <c r="D38" s="48"/>
      <c r="E38" s="48"/>
      <c r="F38" s="48"/>
      <c r="G38" s="48"/>
      <c r="H38" s="48"/>
      <c r="I38" s="48"/>
      <c r="J38" s="48"/>
      <c r="K38" s="48"/>
      <c r="L38" s="48"/>
      <c r="M38" s="48"/>
      <c r="N38" s="48"/>
    </row>
    <row r="39" spans="1:14" ht="13.5" customHeight="1">
      <c r="A39" s="48" t="s">
        <v>199</v>
      </c>
      <c r="B39" s="48"/>
      <c r="C39" s="48"/>
      <c r="D39" s="48"/>
      <c r="E39" s="48"/>
      <c r="F39" s="48"/>
      <c r="G39" s="48"/>
      <c r="H39" s="48"/>
      <c r="I39" s="48"/>
      <c r="J39" s="48"/>
      <c r="K39" s="48"/>
      <c r="L39" s="48"/>
      <c r="M39" s="48"/>
      <c r="N39" s="48"/>
    </row>
    <row r="40" spans="1:14" ht="13.5" customHeight="1">
      <c r="A40" s="48"/>
      <c r="B40" s="48"/>
      <c r="C40" s="48"/>
      <c r="D40" s="48"/>
      <c r="E40" s="48"/>
      <c r="F40" s="48"/>
      <c r="G40" s="48"/>
      <c r="H40" s="48"/>
      <c r="I40" s="48"/>
      <c r="J40" s="48"/>
      <c r="K40" s="48"/>
      <c r="L40" s="48"/>
      <c r="M40" s="48"/>
      <c r="N40" s="48"/>
    </row>
    <row r="41" spans="1:14" ht="13.5" customHeight="1">
      <c r="A41" s="49"/>
      <c r="B41" s="50"/>
      <c r="C41" s="50"/>
      <c r="D41" s="50"/>
      <c r="E41" s="50"/>
      <c r="F41" s="50"/>
      <c r="G41" s="50"/>
      <c r="H41" s="50"/>
      <c r="I41" s="50"/>
      <c r="J41" s="50"/>
      <c r="K41" s="50"/>
      <c r="L41" s="50"/>
      <c r="M41" s="56"/>
      <c r="N41" s="51"/>
    </row>
    <row r="42" spans="1:14" ht="13.5" customHeight="1">
      <c r="A42" s="52" t="s">
        <v>361</v>
      </c>
      <c r="B42" s="48"/>
      <c r="C42" s="48"/>
      <c r="D42" s="48"/>
      <c r="E42" s="48"/>
      <c r="F42" s="48"/>
      <c r="G42" s="48"/>
      <c r="H42" s="48"/>
      <c r="I42" s="48"/>
      <c r="J42" s="48"/>
      <c r="K42" s="48"/>
      <c r="L42" s="48"/>
      <c r="M42" s="57"/>
      <c r="N42" s="51"/>
    </row>
    <row r="43" spans="1:14" ht="13.5" customHeight="1">
      <c r="A43" s="52" t="s">
        <v>362</v>
      </c>
      <c r="B43" s="48"/>
      <c r="C43" s="48"/>
      <c r="D43" s="48"/>
      <c r="E43" s="48"/>
      <c r="F43" s="48"/>
      <c r="G43" s="48"/>
      <c r="H43" s="48"/>
      <c r="I43" s="48"/>
      <c r="J43" s="48"/>
      <c r="K43" s="48"/>
      <c r="L43" s="48"/>
      <c r="M43" s="57"/>
      <c r="N43" s="51"/>
    </row>
    <row r="44" spans="1:14" ht="13.5" customHeight="1">
      <c r="A44" s="52"/>
      <c r="B44" s="48"/>
      <c r="C44" s="48"/>
      <c r="D44" s="48"/>
      <c r="E44" s="48"/>
      <c r="F44" s="48"/>
      <c r="G44" s="48"/>
      <c r="H44" s="48"/>
      <c r="I44" s="48"/>
      <c r="J44" s="48"/>
      <c r="K44" s="48"/>
      <c r="L44" s="48"/>
      <c r="M44" s="57"/>
      <c r="N44" s="51"/>
    </row>
    <row r="45" spans="1:14" ht="13.5" customHeight="1">
      <c r="A45" s="52" t="s">
        <v>363</v>
      </c>
      <c r="B45" s="48"/>
      <c r="C45" s="48"/>
      <c r="D45" s="48"/>
      <c r="E45" s="48"/>
      <c r="F45" s="48"/>
      <c r="G45" s="48"/>
      <c r="H45" s="48"/>
      <c r="I45" s="48"/>
      <c r="J45" s="48"/>
      <c r="K45" s="48"/>
      <c r="L45" s="48"/>
      <c r="M45" s="57"/>
      <c r="N45" s="51"/>
    </row>
    <row r="46" spans="1:14" ht="13.5" customHeight="1">
      <c r="A46" s="52" t="s">
        <v>364</v>
      </c>
      <c r="B46" s="48"/>
      <c r="C46" s="48"/>
      <c r="D46" s="48"/>
      <c r="E46" s="48"/>
      <c r="F46" s="48"/>
      <c r="G46" s="48"/>
      <c r="H46" s="48"/>
      <c r="I46" s="48"/>
      <c r="J46" s="48"/>
      <c r="K46" s="48"/>
      <c r="L46" s="48"/>
      <c r="M46" s="57"/>
      <c r="N46" s="51"/>
    </row>
    <row r="47" spans="1:14" ht="13.5" customHeight="1">
      <c r="A47" s="52" t="s">
        <v>365</v>
      </c>
      <c r="B47" s="48"/>
      <c r="C47" s="48"/>
      <c r="D47" s="48"/>
      <c r="E47" s="48"/>
      <c r="F47" s="48"/>
      <c r="G47" s="48"/>
      <c r="H47" s="48"/>
      <c r="I47" s="48"/>
      <c r="J47" s="48"/>
      <c r="K47" s="48"/>
      <c r="L47" s="48"/>
      <c r="M47" s="57"/>
      <c r="N47" s="51"/>
    </row>
    <row r="48" spans="1:14" ht="13.5" customHeight="1">
      <c r="A48" s="52" t="s">
        <v>366</v>
      </c>
      <c r="B48" s="48"/>
      <c r="C48" s="48"/>
      <c r="D48" s="48"/>
      <c r="E48" s="48"/>
      <c r="F48" s="48"/>
      <c r="G48" s="48"/>
      <c r="H48" s="48"/>
      <c r="I48" s="48"/>
      <c r="J48" s="48"/>
      <c r="K48" s="48"/>
      <c r="L48" s="48"/>
      <c r="M48" s="57"/>
      <c r="N48" s="51"/>
    </row>
    <row r="49" spans="1:15" ht="13.5" customHeight="1">
      <c r="A49" s="52"/>
      <c r="B49" s="48"/>
      <c r="C49" s="48"/>
      <c r="D49" s="48"/>
      <c r="E49" s="48"/>
      <c r="F49" s="48"/>
      <c r="G49" s="48"/>
      <c r="H49" s="48"/>
      <c r="I49" s="48"/>
      <c r="J49" s="48"/>
      <c r="K49" s="48"/>
      <c r="L49" s="48"/>
      <c r="M49" s="57"/>
      <c r="N49" s="51"/>
    </row>
    <row r="50" spans="1:15" ht="13.5" customHeight="1">
      <c r="A50" s="53"/>
      <c r="B50" s="54"/>
      <c r="C50" s="54"/>
      <c r="D50" s="54"/>
      <c r="E50" s="54"/>
      <c r="F50" s="54"/>
      <c r="G50" s="54"/>
      <c r="H50" s="54"/>
      <c r="I50" s="54"/>
      <c r="J50" s="54"/>
      <c r="K50" s="54"/>
      <c r="L50" s="54"/>
      <c r="M50" s="58"/>
      <c r="N50" s="51"/>
    </row>
    <row r="51" spans="1:15" ht="13.5" customHeight="1">
      <c r="A51" s="46"/>
    </row>
    <row r="52" spans="1:15" ht="13.5" customHeight="1">
      <c r="A52" s="4" t="s">
        <v>358</v>
      </c>
      <c r="L52" s="10"/>
      <c r="M52" s="10"/>
      <c r="N52" s="10"/>
    </row>
    <row r="53" spans="1:15" ht="13.5" customHeight="1">
      <c r="L53" s="10"/>
      <c r="M53" s="10"/>
      <c r="N53" s="10"/>
    </row>
    <row r="54" spans="1:15" ht="13.5" customHeight="1">
      <c r="F54" s="1004" t="s">
        <v>152</v>
      </c>
      <c r="G54" s="1004"/>
      <c r="H54" s="1004" t="s">
        <v>146</v>
      </c>
      <c r="I54" s="1004"/>
      <c r="J54" s="1004" t="s">
        <v>147</v>
      </c>
      <c r="K54" s="1004"/>
      <c r="L54" s="10"/>
      <c r="M54" s="10"/>
      <c r="N54" s="10"/>
    </row>
    <row r="55" spans="1:15" ht="13.5" customHeight="1">
      <c r="B55" s="5" t="s">
        <v>145</v>
      </c>
      <c r="D55" s="5" t="s">
        <v>150</v>
      </c>
      <c r="F55" s="55" t="s">
        <v>97</v>
      </c>
      <c r="G55" s="11"/>
      <c r="H55" s="55" t="s">
        <v>97</v>
      </c>
      <c r="I55" s="11"/>
      <c r="J55" s="55" t="s">
        <v>97</v>
      </c>
      <c r="K55" s="11"/>
      <c r="L55" s="10"/>
      <c r="M55" s="10"/>
      <c r="N55" s="10"/>
    </row>
    <row r="56" spans="1:15" ht="13.5" customHeight="1">
      <c r="B56" s="1003" t="s">
        <v>367</v>
      </c>
      <c r="F56" s="12"/>
      <c r="G56" s="13"/>
      <c r="H56" s="12"/>
      <c r="I56" s="13"/>
      <c r="J56" s="12"/>
      <c r="K56" s="13"/>
      <c r="L56" s="10"/>
      <c r="M56" s="10"/>
      <c r="N56" s="10"/>
    </row>
    <row r="57" spans="1:15" ht="13.5" customHeight="1">
      <c r="B57" s="1003"/>
      <c r="F57" s="10" t="s">
        <v>368</v>
      </c>
      <c r="G57" s="10"/>
      <c r="H57" s="10" t="s">
        <v>368</v>
      </c>
      <c r="I57" s="10"/>
      <c r="J57" s="10" t="s">
        <v>368</v>
      </c>
      <c r="K57" s="10"/>
      <c r="L57" s="10"/>
      <c r="M57" s="10"/>
      <c r="N57" s="10"/>
    </row>
    <row r="58" spans="1:15" ht="13.5" customHeight="1">
      <c r="B58" s="10" t="s">
        <v>151</v>
      </c>
      <c r="F58" s="10" t="s">
        <v>148</v>
      </c>
      <c r="G58" s="10"/>
      <c r="H58" s="10" t="s">
        <v>149</v>
      </c>
      <c r="I58" s="10"/>
      <c r="J58" s="10" t="s">
        <v>149</v>
      </c>
      <c r="K58" s="10"/>
      <c r="L58" s="10"/>
      <c r="M58" s="10"/>
      <c r="N58" s="10"/>
    </row>
    <row r="59" spans="1:15" ht="13.5" customHeight="1"/>
    <row r="60" spans="1:15" ht="13.5" customHeight="1"/>
    <row r="61" spans="1:15" ht="13.8" thickBot="1"/>
    <row r="62" spans="1:15" ht="13.8" thickTop="1">
      <c r="N62" s="356"/>
      <c r="O62" s="374"/>
    </row>
    <row r="63" spans="1:15">
      <c r="N63" s="357"/>
    </row>
  </sheetData>
  <sheetProtection algorithmName="SHA-512" hashValue="5pEcH1FuNRaST/P9D9NhmddkDatBtIa0MUqXXMlcV5ItKITqXp+gsAnWpE2H3FFRLtMYeJBk4mXILJvJE/JzCQ==" saltValue="TGWosa7gGO7qFucqsJ7ibg==" spinCount="100000"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phoneticPr fontId="2"/>
  <dataValidations count="1">
    <dataValidation imeMode="hiragana" allowBlank="1" showInputMessage="1" showErrorMessage="1" sqref="I9:M9" xr:uid="{00000000-0002-0000-22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2"/>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V78"/>
  <sheetViews>
    <sheetView view="pageBreakPreview" zoomScaleNormal="100" zoomScaleSheetLayoutView="100" workbookViewId="0">
      <selection activeCell="A3" sqref="A3:AI5"/>
    </sheetView>
  </sheetViews>
  <sheetFormatPr defaultColWidth="3.109375" defaultRowHeight="13.2"/>
  <cols>
    <col min="1" max="36" width="2.6640625" style="110" customWidth="1"/>
    <col min="37" max="16384" width="3.109375" style="110"/>
  </cols>
  <sheetData>
    <row r="1" spans="1:48" ht="13.5" customHeight="1">
      <c r="A1" s="110" t="s">
        <v>912</v>
      </c>
    </row>
    <row r="2" spans="1:48" ht="13.5" customHeight="1"/>
    <row r="3" spans="1:48" ht="13.5" customHeight="1">
      <c r="A3" s="816" t="s">
        <v>12</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row>
    <row r="4" spans="1:48" ht="13.5" customHeight="1">
      <c r="A4" s="816"/>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L4" s="288" t="s">
        <v>800</v>
      </c>
    </row>
    <row r="5" spans="1:48" ht="13.5" customHeight="1">
      <c r="A5" s="816"/>
      <c r="B5" s="816"/>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L5" s="288" t="s">
        <v>799</v>
      </c>
    </row>
    <row r="6" spans="1:48" ht="13.5" customHeight="1">
      <c r="AL6" s="288"/>
    </row>
    <row r="7" spans="1:48" ht="13.5" customHeight="1">
      <c r="A7" s="817" t="s">
        <v>11</v>
      </c>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L7" s="288" t="s">
        <v>801</v>
      </c>
    </row>
    <row r="8" spans="1:48" ht="13.5" customHeight="1">
      <c r="AL8" s="288"/>
    </row>
    <row r="9" spans="1:48" ht="13.5" customHeight="1">
      <c r="B9" s="110" t="s">
        <v>869</v>
      </c>
    </row>
    <row r="10" spans="1:48" ht="6.75" customHeight="1">
      <c r="AL10" s="288"/>
    </row>
    <row r="11" spans="1:48" ht="13.5" customHeight="1">
      <c r="B11" s="110" t="s">
        <v>871</v>
      </c>
    </row>
    <row r="12" spans="1:48" ht="6.75" customHeight="1"/>
    <row r="13" spans="1:48" ht="13.5" customHeight="1">
      <c r="B13" s="110" t="s">
        <v>870</v>
      </c>
      <c r="AL13" s="288" t="s">
        <v>803</v>
      </c>
    </row>
    <row r="14" spans="1:48" ht="13.5" customHeight="1">
      <c r="AL14" s="288" t="s">
        <v>802</v>
      </c>
    </row>
    <row r="15" spans="1:48" ht="13.5" customHeight="1"/>
    <row r="16" spans="1:48" ht="13.5" customHeight="1">
      <c r="AV16" s="110" t="s">
        <v>804</v>
      </c>
    </row>
    <row r="17" spans="3:38" ht="13.5" customHeight="1">
      <c r="C17" s="110" t="s">
        <v>153</v>
      </c>
    </row>
    <row r="18" spans="3:38" ht="6.75" customHeight="1"/>
    <row r="19" spans="3:38" ht="13.5" customHeight="1">
      <c r="D19" s="110" t="s">
        <v>994</v>
      </c>
      <c r="AL19" s="503" t="s">
        <v>1291</v>
      </c>
    </row>
    <row r="20" spans="3:38" ht="13.5" customHeight="1">
      <c r="AL20" s="553"/>
    </row>
    <row r="21" spans="3:38" ht="13.5" customHeight="1"/>
    <row r="22" spans="3:38" ht="13.5" customHeight="1">
      <c r="O22" s="289"/>
      <c r="P22" s="289"/>
      <c r="Q22" s="289"/>
      <c r="R22" s="289"/>
      <c r="S22" s="289"/>
      <c r="T22" s="289"/>
      <c r="U22" s="289"/>
      <c r="V22" s="818" t="s">
        <v>1180</v>
      </c>
      <c r="W22" s="818"/>
      <c r="X22" s="819"/>
      <c r="Y22" s="819"/>
      <c r="Z22" s="110" t="s">
        <v>269</v>
      </c>
      <c r="AA22" s="819"/>
      <c r="AB22" s="819"/>
      <c r="AC22" s="110" t="s">
        <v>172</v>
      </c>
      <c r="AD22" s="819"/>
      <c r="AE22" s="819"/>
      <c r="AF22" s="110" t="s">
        <v>271</v>
      </c>
      <c r="AL22" s="110" t="s">
        <v>1562</v>
      </c>
    </row>
    <row r="23" spans="3:38" ht="13.5" customHeight="1"/>
    <row r="24" spans="3:38" ht="13.5" customHeight="1">
      <c r="AL24" s="442"/>
    </row>
    <row r="25" spans="3:38" ht="13.5" customHeight="1">
      <c r="V25" s="290"/>
      <c r="W25" s="290"/>
      <c r="X25" s="290"/>
      <c r="Y25" s="290"/>
      <c r="Z25" s="290"/>
      <c r="AA25" s="290"/>
      <c r="AB25" s="290"/>
      <c r="AC25" s="290"/>
      <c r="AD25" s="290"/>
      <c r="AE25" s="290"/>
      <c r="AF25" s="290"/>
    </row>
    <row r="26" spans="3:38" ht="13.5" customHeight="1">
      <c r="D26" s="236"/>
      <c r="E26" s="236"/>
      <c r="F26" s="236"/>
      <c r="G26" s="236"/>
      <c r="H26" s="236"/>
      <c r="I26" s="236"/>
      <c r="J26" s="236"/>
      <c r="K26" s="236"/>
      <c r="L26" s="236"/>
      <c r="Q26" s="236" t="s">
        <v>8</v>
      </c>
      <c r="R26" s="236"/>
      <c r="S26" s="236"/>
      <c r="T26" s="236"/>
      <c r="U26" s="236"/>
      <c r="V26" s="820" t="str">
        <f>IF(確２面!K8="","",確２面!K8)</f>
        <v/>
      </c>
      <c r="W26" s="820"/>
      <c r="X26" s="820"/>
      <c r="Y26" s="820"/>
      <c r="Z26" s="820"/>
      <c r="AA26" s="820"/>
      <c r="AB26" s="820"/>
      <c r="AC26" s="820"/>
      <c r="AD26" s="820"/>
      <c r="AE26" s="820"/>
      <c r="AF26" s="820"/>
      <c r="AG26" s="820"/>
      <c r="AH26" s="820"/>
      <c r="AI26" s="820"/>
      <c r="AL26" s="293" t="s">
        <v>833</v>
      </c>
    </row>
    <row r="27" spans="3:38" ht="6.75" customHeight="1">
      <c r="D27" s="236"/>
      <c r="E27" s="236"/>
      <c r="F27" s="236"/>
      <c r="G27" s="236"/>
      <c r="H27" s="236"/>
      <c r="I27" s="236"/>
      <c r="J27" s="236"/>
      <c r="K27" s="236"/>
      <c r="L27" s="236"/>
      <c r="Q27" s="236"/>
      <c r="R27" s="236"/>
      <c r="S27" s="236"/>
      <c r="T27" s="236"/>
      <c r="U27" s="236"/>
      <c r="V27" s="292"/>
      <c r="W27" s="292"/>
      <c r="X27" s="292"/>
      <c r="Y27" s="292"/>
      <c r="Z27" s="292"/>
      <c r="AA27" s="292"/>
      <c r="AB27" s="292"/>
      <c r="AC27" s="292"/>
      <c r="AD27" s="292"/>
      <c r="AE27" s="292"/>
      <c r="AF27" s="292"/>
    </row>
    <row r="28" spans="3:38" ht="13.5" customHeight="1">
      <c r="D28" s="236"/>
      <c r="E28" s="236"/>
      <c r="F28" s="236"/>
      <c r="G28" s="236"/>
      <c r="H28" s="236"/>
      <c r="I28" s="236"/>
      <c r="J28" s="236"/>
      <c r="K28" s="236"/>
      <c r="L28" s="236"/>
      <c r="Q28" s="236"/>
      <c r="R28" s="236"/>
      <c r="S28" s="236"/>
      <c r="T28" s="236"/>
      <c r="U28" s="236"/>
      <c r="V28" s="820" t="str">
        <f>IF(確２面その２!K8="","",確２面その２!K8)</f>
        <v/>
      </c>
      <c r="W28" s="820"/>
      <c r="X28" s="820"/>
      <c r="Y28" s="820"/>
      <c r="Z28" s="820"/>
      <c r="AA28" s="820"/>
      <c r="AB28" s="820"/>
      <c r="AC28" s="820"/>
      <c r="AD28" s="820"/>
      <c r="AE28" s="820"/>
      <c r="AF28" s="820"/>
      <c r="AG28" s="820"/>
      <c r="AH28" s="820"/>
      <c r="AI28" s="820"/>
    </row>
    <row r="29" spans="3:38" ht="6.75" customHeight="1">
      <c r="D29" s="236"/>
      <c r="E29" s="236"/>
      <c r="F29" s="236"/>
      <c r="G29" s="236"/>
      <c r="H29" s="236"/>
      <c r="I29" s="236"/>
      <c r="J29" s="236"/>
      <c r="K29" s="236"/>
      <c r="L29" s="236"/>
      <c r="Q29" s="236"/>
      <c r="R29" s="236"/>
      <c r="S29" s="236"/>
      <c r="T29" s="236"/>
      <c r="U29" s="236"/>
      <c r="V29" s="292"/>
      <c r="W29" s="292"/>
      <c r="X29" s="292"/>
      <c r="Y29" s="292"/>
      <c r="Z29" s="292"/>
      <c r="AA29" s="292"/>
      <c r="AB29" s="292"/>
      <c r="AC29" s="292"/>
      <c r="AD29" s="292"/>
      <c r="AE29" s="292"/>
      <c r="AF29" s="292"/>
    </row>
    <row r="30" spans="3:38" ht="13.5" customHeight="1">
      <c r="D30" s="236"/>
      <c r="E30" s="236"/>
      <c r="F30" s="236"/>
      <c r="G30" s="236"/>
      <c r="H30" s="236"/>
      <c r="I30" s="236"/>
      <c r="J30" s="236"/>
      <c r="K30" s="236"/>
      <c r="L30" s="236"/>
      <c r="Q30" s="236"/>
      <c r="R30" s="236"/>
      <c r="S30" s="236"/>
      <c r="T30" s="236"/>
      <c r="U30" s="236"/>
      <c r="V30" s="820" t="str">
        <f>IF(確２面その２!K16="","",確２面その２!K16)</f>
        <v/>
      </c>
      <c r="W30" s="820"/>
      <c r="X30" s="820"/>
      <c r="Y30" s="820"/>
      <c r="Z30" s="820"/>
      <c r="AA30" s="820"/>
      <c r="AB30" s="820"/>
      <c r="AC30" s="820"/>
      <c r="AD30" s="820"/>
      <c r="AE30" s="820"/>
      <c r="AF30" s="820"/>
      <c r="AG30" s="820"/>
      <c r="AH30" s="820"/>
      <c r="AI30" s="820"/>
    </row>
    <row r="31" spans="3:38" ht="6.75" customHeight="1">
      <c r="D31" s="236"/>
      <c r="E31" s="236"/>
      <c r="F31" s="236"/>
      <c r="G31" s="236"/>
      <c r="H31" s="236"/>
      <c r="I31" s="236"/>
      <c r="J31" s="236"/>
      <c r="K31" s="236"/>
      <c r="L31" s="236"/>
      <c r="Q31" s="236"/>
      <c r="R31" s="236"/>
      <c r="S31" s="236"/>
      <c r="T31" s="236"/>
      <c r="U31" s="236"/>
      <c r="V31" s="292"/>
      <c r="W31" s="292"/>
      <c r="X31" s="292"/>
      <c r="Y31" s="292"/>
      <c r="Z31" s="292"/>
      <c r="AA31" s="292"/>
      <c r="AB31" s="292"/>
      <c r="AC31" s="292"/>
      <c r="AD31" s="292"/>
      <c r="AE31" s="292"/>
      <c r="AF31" s="292"/>
    </row>
    <row r="32" spans="3:38" ht="13.5" customHeight="1">
      <c r="D32" s="236"/>
      <c r="E32" s="236"/>
      <c r="F32" s="236"/>
      <c r="G32" s="236"/>
      <c r="H32" s="236"/>
      <c r="I32" s="236"/>
      <c r="J32" s="236"/>
      <c r="K32" s="236"/>
      <c r="L32" s="236"/>
      <c r="Q32" s="236"/>
      <c r="R32" s="236"/>
      <c r="S32" s="236"/>
      <c r="T32" s="236"/>
      <c r="U32" s="236"/>
      <c r="V32" s="820" t="str">
        <f>IF(確２面その２!K24="","",確２面その２!K24)</f>
        <v/>
      </c>
      <c r="W32" s="820"/>
      <c r="X32" s="820"/>
      <c r="Y32" s="820"/>
      <c r="Z32" s="820"/>
      <c r="AA32" s="820"/>
      <c r="AB32" s="820"/>
      <c r="AC32" s="820"/>
      <c r="AD32" s="820"/>
      <c r="AE32" s="820"/>
      <c r="AF32" s="820"/>
      <c r="AG32" s="820"/>
      <c r="AH32" s="820"/>
      <c r="AI32" s="820"/>
    </row>
    <row r="33" spans="1:38" ht="6" customHeight="1">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row>
    <row r="34" spans="1:38" ht="6" customHeight="1">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row>
    <row r="35" spans="1:38" ht="13.5" customHeight="1">
      <c r="Q35" s="110" t="s">
        <v>304</v>
      </c>
      <c r="U35" s="236"/>
      <c r="V35" s="820" t="str">
        <f>IF(確２面!K27="","",確２面!K27)</f>
        <v/>
      </c>
      <c r="W35" s="820"/>
      <c r="X35" s="820"/>
      <c r="Y35" s="820"/>
      <c r="Z35" s="820"/>
      <c r="AA35" s="820"/>
      <c r="AB35" s="820"/>
      <c r="AC35" s="820"/>
      <c r="AD35" s="820"/>
      <c r="AE35" s="820"/>
      <c r="AF35" s="820"/>
      <c r="AL35" s="293" t="s">
        <v>833</v>
      </c>
    </row>
    <row r="36" spans="1:38" ht="6.75" customHeight="1"/>
    <row r="37" spans="1:38" ht="13.5" customHeight="1">
      <c r="D37" s="236"/>
      <c r="E37" s="236"/>
      <c r="F37" s="236"/>
      <c r="G37" s="236"/>
      <c r="H37" s="236"/>
      <c r="I37" s="236"/>
      <c r="J37" s="236"/>
      <c r="K37" s="236"/>
      <c r="L37" s="236"/>
      <c r="Q37" s="236"/>
      <c r="R37" s="236"/>
      <c r="S37" s="236"/>
      <c r="T37" s="236"/>
      <c r="U37" s="236"/>
    </row>
    <row r="38" spans="1:38" ht="13.5" customHeight="1">
      <c r="D38" s="236"/>
      <c r="E38" s="236"/>
      <c r="F38" s="236"/>
      <c r="G38" s="236"/>
      <c r="H38" s="236"/>
      <c r="I38" s="236"/>
      <c r="J38" s="236"/>
      <c r="K38" s="236"/>
      <c r="L38" s="236"/>
      <c r="Q38" s="236"/>
      <c r="R38" s="236"/>
      <c r="S38" s="236"/>
      <c r="T38" s="236"/>
      <c r="U38" s="236"/>
      <c r="V38" s="236"/>
      <c r="W38" s="236"/>
      <c r="X38" s="236"/>
      <c r="Y38" s="236"/>
      <c r="Z38" s="236"/>
      <c r="AA38" s="236"/>
      <c r="AB38" s="236"/>
      <c r="AC38" s="236"/>
      <c r="AD38" s="236"/>
      <c r="AE38" s="236"/>
      <c r="AF38" s="236"/>
    </row>
    <row r="39" spans="1:38" ht="13.5" customHeight="1">
      <c r="Q39" s="110" t="s">
        <v>169</v>
      </c>
      <c r="V39" s="820" t="str">
        <f>IF(確２面!K18="","",確２面!K18)</f>
        <v/>
      </c>
      <c r="W39" s="820"/>
      <c r="X39" s="820"/>
      <c r="Y39" s="820"/>
      <c r="Z39" s="820"/>
      <c r="AA39" s="820"/>
      <c r="AB39" s="820"/>
      <c r="AC39" s="820"/>
      <c r="AD39" s="820"/>
      <c r="AE39" s="820"/>
      <c r="AF39" s="820"/>
      <c r="AG39" s="820"/>
      <c r="AH39" s="820"/>
      <c r="AI39" s="820"/>
      <c r="AL39" s="488"/>
    </row>
    <row r="40" spans="1:38" ht="13.5" customHeight="1">
      <c r="V40" s="820" t="str">
        <f>IF(確２面!K16="","",確２面!K16)</f>
        <v/>
      </c>
      <c r="W40" s="820"/>
      <c r="X40" s="820"/>
      <c r="Y40" s="820"/>
      <c r="Z40" s="820"/>
      <c r="AA40" s="820"/>
      <c r="AB40" s="820"/>
      <c r="AC40" s="820"/>
      <c r="AD40" s="820"/>
      <c r="AE40" s="820"/>
      <c r="AF40" s="820"/>
      <c r="AG40" s="291"/>
      <c r="AL40" s="293" t="s">
        <v>833</v>
      </c>
    </row>
    <row r="41" spans="1:38" ht="6.75" customHeight="1">
      <c r="V41" s="294"/>
      <c r="W41" s="294"/>
      <c r="X41" s="294"/>
      <c r="Y41" s="294"/>
      <c r="Z41" s="294"/>
      <c r="AA41" s="294"/>
      <c r="AB41" s="294"/>
      <c r="AC41" s="294"/>
      <c r="AD41" s="294"/>
      <c r="AE41" s="294"/>
      <c r="AF41" s="294"/>
    </row>
    <row r="42" spans="1:38" ht="13.5" customHeight="1">
      <c r="Q42" s="110" t="s">
        <v>66</v>
      </c>
      <c r="V42" s="821" t="str">
        <f>IF(確２面!K21="","",確２面!K21)</f>
        <v/>
      </c>
      <c r="W42" s="821"/>
      <c r="X42" s="821"/>
      <c r="Y42" s="821"/>
      <c r="Z42" s="821"/>
      <c r="AA42" s="821"/>
      <c r="AB42" s="821"/>
      <c r="AC42" s="821"/>
      <c r="AD42" s="821"/>
      <c r="AE42" s="821"/>
      <c r="AF42" s="821"/>
      <c r="AL42" s="293" t="s">
        <v>833</v>
      </c>
    </row>
    <row r="43" spans="1:38" ht="6.75" customHeight="1">
      <c r="V43" s="295"/>
      <c r="W43" s="295"/>
      <c r="X43" s="295"/>
      <c r="Y43" s="295"/>
      <c r="Z43" s="295"/>
      <c r="AA43" s="295"/>
      <c r="AB43" s="295"/>
      <c r="AC43" s="295"/>
      <c r="AD43" s="295"/>
      <c r="AE43" s="295"/>
      <c r="AF43" s="295"/>
    </row>
    <row r="44" spans="1:38" ht="13.5" customHeight="1">
      <c r="Q44" s="823" t="s">
        <v>1467</v>
      </c>
      <c r="R44" s="823"/>
      <c r="S44" s="823"/>
      <c r="T44" s="823"/>
      <c r="V44" s="822"/>
      <c r="W44" s="822"/>
      <c r="X44" s="822"/>
      <c r="Y44" s="822"/>
      <c r="Z44" s="822"/>
      <c r="AA44" s="822"/>
      <c r="AB44" s="822"/>
      <c r="AC44" s="822"/>
      <c r="AD44" s="822"/>
      <c r="AE44" s="822"/>
      <c r="AF44" s="822"/>
      <c r="AG44" s="292"/>
      <c r="AH44" s="292"/>
      <c r="AI44" s="292"/>
      <c r="AL44" s="110" t="s">
        <v>1325</v>
      </c>
    </row>
    <row r="45" spans="1:38" ht="13.5" customHeight="1">
      <c r="V45" s="292"/>
      <c r="W45" s="292"/>
      <c r="X45" s="292"/>
      <c r="Y45" s="292"/>
      <c r="Z45" s="292"/>
      <c r="AA45" s="292"/>
      <c r="AB45" s="292"/>
      <c r="AC45" s="292"/>
      <c r="AD45" s="292"/>
      <c r="AE45" s="292"/>
      <c r="AF45" s="292"/>
      <c r="AG45" s="292"/>
      <c r="AH45" s="292"/>
      <c r="AI45" s="292"/>
    </row>
    <row r="46" spans="1:38" ht="13.5" customHeight="1"/>
    <row r="47" spans="1:38" ht="13.5" customHeight="1">
      <c r="A47" s="255" t="s">
        <v>314</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64"/>
    </row>
    <row r="48" spans="1:38" ht="13.5" customHeight="1">
      <c r="A48" s="269"/>
      <c r="AI48" s="268"/>
    </row>
    <row r="49" spans="1:39" ht="13.5" customHeight="1">
      <c r="A49" s="269"/>
      <c r="AI49" s="268"/>
    </row>
    <row r="50" spans="1:39" ht="13.5" customHeight="1">
      <c r="A50" s="269"/>
      <c r="S50" s="265"/>
      <c r="T50" s="265"/>
      <c r="U50" s="265"/>
      <c r="V50" s="265"/>
      <c r="W50" s="265"/>
      <c r="X50" s="265"/>
      <c r="Y50" s="265"/>
      <c r="Z50" s="265"/>
      <c r="AI50" s="266"/>
    </row>
    <row r="51" spans="1:39" ht="13.5" customHeight="1">
      <c r="A51" s="302" t="s">
        <v>171</v>
      </c>
      <c r="B51" s="303"/>
      <c r="C51" s="303"/>
      <c r="D51" s="303"/>
      <c r="E51" s="303"/>
      <c r="F51" s="303"/>
      <c r="G51" s="303"/>
      <c r="H51" s="303"/>
      <c r="I51" s="304"/>
      <c r="J51" s="302" t="s">
        <v>313</v>
      </c>
      <c r="K51" s="303"/>
      <c r="L51" s="303"/>
      <c r="M51" s="303"/>
      <c r="N51" s="303"/>
      <c r="O51" s="303"/>
      <c r="P51" s="303"/>
      <c r="Q51" s="303"/>
      <c r="R51" s="304"/>
      <c r="S51" s="302" t="s">
        <v>170</v>
      </c>
      <c r="T51" s="303"/>
      <c r="U51" s="303"/>
      <c r="V51" s="303"/>
      <c r="W51" s="303"/>
      <c r="X51" s="303"/>
      <c r="Y51" s="303"/>
      <c r="Z51" s="304"/>
      <c r="AA51" s="305" t="s">
        <v>10</v>
      </c>
      <c r="AB51" s="306"/>
      <c r="AC51" s="306"/>
      <c r="AD51" s="306"/>
      <c r="AE51" s="306"/>
      <c r="AF51" s="306"/>
      <c r="AG51" s="306"/>
      <c r="AH51" s="306"/>
      <c r="AI51" s="307"/>
    </row>
    <row r="52" spans="1:39" ht="13.5" customHeight="1">
      <c r="A52" s="308"/>
      <c r="B52" s="309"/>
      <c r="C52" s="309"/>
      <c r="D52" s="309"/>
      <c r="E52" s="309"/>
      <c r="F52" s="309"/>
      <c r="G52" s="309"/>
      <c r="H52" s="309"/>
      <c r="I52" s="310"/>
      <c r="J52" s="308"/>
      <c r="K52" s="309"/>
      <c r="L52" s="309"/>
      <c r="M52" s="309"/>
      <c r="N52" s="309"/>
      <c r="O52" s="309"/>
      <c r="P52" s="309"/>
      <c r="Q52" s="309"/>
      <c r="R52" s="310"/>
      <c r="S52" s="311"/>
      <c r="T52" s="312"/>
      <c r="U52" s="312"/>
      <c r="V52" s="312"/>
      <c r="W52" s="312"/>
      <c r="X52" s="312"/>
      <c r="Y52" s="312"/>
      <c r="Z52" s="499"/>
      <c r="AA52" s="313"/>
      <c r="AB52" s="314"/>
      <c r="AC52" s="314"/>
      <c r="AD52" s="314"/>
      <c r="AE52" s="314"/>
      <c r="AF52" s="314"/>
      <c r="AG52" s="314"/>
      <c r="AH52" s="314"/>
      <c r="AI52" s="315"/>
    </row>
    <row r="53" spans="1:39" ht="13.5" customHeight="1">
      <c r="A53" s="842" t="s">
        <v>1182</v>
      </c>
      <c r="B53" s="843"/>
      <c r="C53" s="843"/>
      <c r="D53" s="843"/>
      <c r="E53" s="843"/>
      <c r="F53" s="843"/>
      <c r="G53" s="843"/>
      <c r="H53" s="843"/>
      <c r="I53" s="844"/>
      <c r="J53" s="302"/>
      <c r="K53" s="303"/>
      <c r="L53" s="303"/>
      <c r="M53" s="303"/>
      <c r="N53" s="303"/>
      <c r="O53" s="303"/>
      <c r="P53" s="303"/>
      <c r="Q53" s="303"/>
      <c r="R53" s="304"/>
      <c r="S53" s="316" t="s">
        <v>352</v>
      </c>
      <c r="T53" s="317"/>
      <c r="U53" s="317"/>
      <c r="V53" s="317"/>
      <c r="W53" s="317"/>
      <c r="X53" s="317"/>
      <c r="Y53" s="317"/>
      <c r="Z53" s="318"/>
      <c r="AA53" s="842" t="s">
        <v>1182</v>
      </c>
      <c r="AB53" s="843"/>
      <c r="AC53" s="843"/>
      <c r="AD53" s="843"/>
      <c r="AE53" s="843"/>
      <c r="AF53" s="843"/>
      <c r="AG53" s="843"/>
      <c r="AH53" s="843"/>
      <c r="AI53" s="844"/>
    </row>
    <row r="54" spans="1:39" ht="13.5" customHeight="1">
      <c r="A54" s="824"/>
      <c r="B54" s="825"/>
      <c r="C54" s="825"/>
      <c r="D54" s="825"/>
      <c r="E54" s="825"/>
      <c r="F54" s="825"/>
      <c r="G54" s="825"/>
      <c r="H54" s="825"/>
      <c r="I54" s="826"/>
      <c r="J54" s="311"/>
      <c r="K54" s="312"/>
      <c r="L54" s="312"/>
      <c r="M54" s="312"/>
      <c r="N54" s="312"/>
      <c r="O54" s="312"/>
      <c r="P54" s="312"/>
      <c r="Q54" s="312"/>
      <c r="R54" s="319"/>
      <c r="S54" s="320"/>
      <c r="T54" s="321"/>
      <c r="U54" s="321"/>
      <c r="V54" s="321"/>
      <c r="W54" s="321"/>
      <c r="X54" s="321"/>
      <c r="Y54" s="321"/>
      <c r="Z54" s="322"/>
      <c r="AA54" s="836"/>
      <c r="AB54" s="837"/>
      <c r="AC54" s="837"/>
      <c r="AD54" s="837"/>
      <c r="AE54" s="837"/>
      <c r="AF54" s="837"/>
      <c r="AG54" s="837"/>
      <c r="AH54" s="837"/>
      <c r="AI54" s="838"/>
    </row>
    <row r="55" spans="1:39" ht="13.5" customHeight="1">
      <c r="A55" s="827"/>
      <c r="B55" s="828"/>
      <c r="C55" s="828"/>
      <c r="D55" s="828"/>
      <c r="E55" s="828"/>
      <c r="F55" s="828"/>
      <c r="G55" s="828"/>
      <c r="H55" s="828"/>
      <c r="I55" s="829"/>
      <c r="J55" s="311"/>
      <c r="K55" s="312"/>
      <c r="L55" s="312"/>
      <c r="M55" s="312"/>
      <c r="N55" s="312"/>
      <c r="O55" s="312"/>
      <c r="P55" s="312"/>
      <c r="Q55" s="312"/>
      <c r="R55" s="319"/>
      <c r="S55" s="320"/>
      <c r="T55" s="321"/>
      <c r="U55" s="321"/>
      <c r="V55" s="321"/>
      <c r="W55" s="321"/>
      <c r="X55" s="321"/>
      <c r="Y55" s="321"/>
      <c r="Z55" s="322"/>
      <c r="AA55" s="839"/>
      <c r="AB55" s="840"/>
      <c r="AC55" s="840"/>
      <c r="AD55" s="840"/>
      <c r="AE55" s="840"/>
      <c r="AF55" s="840"/>
      <c r="AG55" s="840"/>
      <c r="AH55" s="840"/>
      <c r="AI55" s="841"/>
      <c r="AL55" s="110" t="s">
        <v>1615</v>
      </c>
      <c r="AM55" s="627" t="s">
        <v>1616</v>
      </c>
    </row>
    <row r="56" spans="1:39" ht="13.5" customHeight="1">
      <c r="A56" s="302" t="s">
        <v>995</v>
      </c>
      <c r="B56" s="303"/>
      <c r="C56" s="303"/>
      <c r="D56" s="303"/>
      <c r="E56" s="303"/>
      <c r="F56" s="303"/>
      <c r="G56" s="303"/>
      <c r="H56" s="303"/>
      <c r="I56" s="323" t="s">
        <v>996</v>
      </c>
      <c r="J56" s="311"/>
      <c r="K56" s="312"/>
      <c r="L56" s="312"/>
      <c r="M56" s="312"/>
      <c r="N56" s="312"/>
      <c r="O56" s="312"/>
      <c r="P56" s="312"/>
      <c r="Q56" s="312"/>
      <c r="R56" s="319"/>
      <c r="S56" s="320"/>
      <c r="T56" s="321"/>
      <c r="U56" s="321"/>
      <c r="V56" s="321"/>
      <c r="W56" s="321"/>
      <c r="X56" s="321"/>
      <c r="Y56" s="321"/>
      <c r="Z56" s="322"/>
      <c r="AA56" s="302" t="s">
        <v>997</v>
      </c>
      <c r="AB56" s="303"/>
      <c r="AC56" s="303"/>
      <c r="AD56" s="303"/>
      <c r="AE56" s="303"/>
      <c r="AF56" s="303"/>
      <c r="AG56" s="303"/>
      <c r="AH56" s="303"/>
      <c r="AI56" s="323" t="s">
        <v>996</v>
      </c>
    </row>
    <row r="57" spans="1:39" ht="13.5" customHeight="1">
      <c r="A57" s="830"/>
      <c r="B57" s="831"/>
      <c r="C57" s="831"/>
      <c r="D57" s="831"/>
      <c r="E57" s="831"/>
      <c r="F57" s="831"/>
      <c r="G57" s="831"/>
      <c r="H57" s="831"/>
      <c r="I57" s="832"/>
      <c r="J57" s="311"/>
      <c r="K57" s="312"/>
      <c r="L57" s="312"/>
      <c r="M57" s="312"/>
      <c r="N57" s="312"/>
      <c r="O57" s="312"/>
      <c r="P57" s="312"/>
      <c r="Q57" s="312"/>
      <c r="R57" s="319"/>
      <c r="S57" s="320"/>
      <c r="T57" s="321"/>
      <c r="U57" s="321"/>
      <c r="V57" s="321"/>
      <c r="W57" s="321"/>
      <c r="X57" s="321"/>
      <c r="Y57" s="321"/>
      <c r="Z57" s="322"/>
      <c r="AA57" s="830"/>
      <c r="AB57" s="831"/>
      <c r="AC57" s="831"/>
      <c r="AD57" s="831"/>
      <c r="AE57" s="831"/>
      <c r="AF57" s="831"/>
      <c r="AG57" s="831"/>
      <c r="AH57" s="831"/>
      <c r="AI57" s="832"/>
      <c r="AM57" s="628" t="s">
        <v>1617</v>
      </c>
    </row>
    <row r="58" spans="1:39" ht="13.5" customHeight="1">
      <c r="A58" s="833"/>
      <c r="B58" s="834"/>
      <c r="C58" s="834"/>
      <c r="D58" s="834"/>
      <c r="E58" s="834"/>
      <c r="F58" s="834"/>
      <c r="G58" s="834"/>
      <c r="H58" s="834"/>
      <c r="I58" s="835"/>
      <c r="J58" s="311"/>
      <c r="K58" s="312"/>
      <c r="L58" s="312"/>
      <c r="M58" s="312"/>
      <c r="N58" s="312"/>
      <c r="O58" s="312"/>
      <c r="P58" s="312"/>
      <c r="Q58" s="312"/>
      <c r="R58" s="319"/>
      <c r="S58" s="320"/>
      <c r="T58" s="321"/>
      <c r="U58" s="321"/>
      <c r="V58" s="321"/>
      <c r="W58" s="321"/>
      <c r="X58" s="321"/>
      <c r="Y58" s="321"/>
      <c r="Z58" s="322"/>
      <c r="AA58" s="833"/>
      <c r="AB58" s="834"/>
      <c r="AC58" s="834"/>
      <c r="AD58" s="834"/>
      <c r="AE58" s="834"/>
      <c r="AF58" s="834"/>
      <c r="AG58" s="834"/>
      <c r="AH58" s="834"/>
      <c r="AI58" s="835"/>
    </row>
    <row r="59" spans="1:39" ht="13.5" customHeight="1">
      <c r="A59" s="302" t="s">
        <v>1290</v>
      </c>
      <c r="B59" s="303"/>
      <c r="C59" s="303"/>
      <c r="D59" s="303"/>
      <c r="E59" s="303"/>
      <c r="F59" s="303"/>
      <c r="G59" s="303"/>
      <c r="H59" s="303"/>
      <c r="I59" s="304"/>
      <c r="J59" s="311"/>
      <c r="K59" s="312"/>
      <c r="L59" s="312"/>
      <c r="M59" s="312"/>
      <c r="N59" s="312"/>
      <c r="O59" s="312"/>
      <c r="P59" s="312"/>
      <c r="Q59" s="312"/>
      <c r="R59" s="319"/>
      <c r="S59" s="320"/>
      <c r="T59" s="321"/>
      <c r="U59" s="321"/>
      <c r="V59" s="321"/>
      <c r="W59" s="321"/>
      <c r="X59" s="321"/>
      <c r="Y59" s="321"/>
      <c r="Z59" s="322"/>
      <c r="AA59" s="302" t="s">
        <v>1290</v>
      </c>
      <c r="AB59" s="324"/>
      <c r="AC59" s="324"/>
      <c r="AD59" s="324"/>
      <c r="AE59" s="324"/>
      <c r="AF59" s="324"/>
      <c r="AG59" s="324"/>
      <c r="AH59" s="324"/>
      <c r="AI59" s="325"/>
      <c r="AM59" s="110" t="s">
        <v>1618</v>
      </c>
    </row>
    <row r="60" spans="1:39" ht="13.5" customHeight="1">
      <c r="A60" s="311"/>
      <c r="B60" s="312"/>
      <c r="C60" s="312"/>
      <c r="D60" s="312"/>
      <c r="E60" s="312"/>
      <c r="F60" s="312"/>
      <c r="G60" s="312"/>
      <c r="H60" s="312"/>
      <c r="I60" s="319"/>
      <c r="J60" s="311"/>
      <c r="K60" s="312"/>
      <c r="L60" s="312"/>
      <c r="M60" s="312"/>
      <c r="N60" s="312"/>
      <c r="O60" s="312"/>
      <c r="P60" s="312"/>
      <c r="Q60" s="312"/>
      <c r="R60" s="319"/>
      <c r="S60" s="320"/>
      <c r="T60" s="321"/>
      <c r="U60" s="321"/>
      <c r="V60" s="321"/>
      <c r="W60" s="321"/>
      <c r="X60" s="321"/>
      <c r="Y60" s="321"/>
      <c r="Z60" s="322"/>
      <c r="AA60" s="326"/>
      <c r="AB60" s="327"/>
      <c r="AC60" s="327"/>
      <c r="AD60" s="327"/>
      <c r="AE60" s="327"/>
      <c r="AF60" s="327"/>
      <c r="AG60" s="327"/>
      <c r="AH60" s="327"/>
      <c r="AI60" s="328"/>
    </row>
    <row r="61" spans="1:39" ht="13.5" customHeight="1">
      <c r="A61" s="308"/>
      <c r="B61" s="309"/>
      <c r="C61" s="309"/>
      <c r="D61" s="309"/>
      <c r="E61" s="309"/>
      <c r="F61" s="309"/>
      <c r="G61" s="309"/>
      <c r="H61" s="309"/>
      <c r="I61" s="310"/>
      <c r="J61" s="308"/>
      <c r="K61" s="309"/>
      <c r="L61" s="309"/>
      <c r="M61" s="309"/>
      <c r="N61" s="309"/>
      <c r="O61" s="309"/>
      <c r="P61" s="309"/>
      <c r="Q61" s="309"/>
      <c r="R61" s="310"/>
      <c r="S61" s="329"/>
      <c r="T61" s="330"/>
      <c r="U61" s="330"/>
      <c r="V61" s="330"/>
      <c r="W61" s="330"/>
      <c r="X61" s="330"/>
      <c r="Y61" s="330"/>
      <c r="Z61" s="331"/>
      <c r="AA61" s="332"/>
      <c r="AB61" s="333"/>
      <c r="AC61" s="333"/>
      <c r="AD61" s="333"/>
      <c r="AE61" s="333"/>
      <c r="AF61" s="333"/>
      <c r="AG61" s="333"/>
      <c r="AH61" s="333"/>
      <c r="AI61" s="334"/>
    </row>
    <row r="62" spans="1:39" ht="13.5" customHeight="1"/>
    <row r="63" spans="1:39" ht="13.5" customHeight="1"/>
    <row r="64" spans="1:39" ht="13.5" customHeight="1"/>
    <row r="65" spans="35:37" ht="13.5" customHeight="1"/>
    <row r="66" spans="35:37" ht="13.5" customHeight="1"/>
    <row r="67" spans="35:37" ht="13.5" customHeight="1"/>
    <row r="68" spans="35:37" ht="13.5" customHeight="1" thickBot="1">
      <c r="AJ68" s="348"/>
      <c r="AK68" s="348"/>
    </row>
    <row r="69" spans="35:37" ht="13.5" customHeight="1" thickTop="1">
      <c r="AI69" s="347"/>
    </row>
    <row r="70" spans="35:37" ht="13.5" customHeight="1">
      <c r="AI70" s="347"/>
    </row>
    <row r="71" spans="35:37" ht="13.5" customHeight="1"/>
    <row r="72" spans="35:37" ht="13.5" customHeight="1"/>
    <row r="73" spans="35:37" ht="13.5" customHeight="1"/>
    <row r="74" spans="35:37" ht="13.5" customHeight="1"/>
    <row r="75" spans="35:37" ht="13.5" customHeight="1"/>
    <row r="76" spans="35:37" ht="13.5" customHeight="1"/>
    <row r="77" spans="35:37" ht="13.5" customHeight="1"/>
    <row r="78" spans="35:37" ht="13.5" customHeight="1"/>
  </sheetData>
  <sheetProtection algorithmName="SHA-512" hashValue="tvmR/ksU+QDFc7sH4YjkPuabxqD9ck8+fOULeQuOU+awBJgq8vsyPOBeWxo3g7e0736DAj7lWrvnZoORxPo6qQ==" saltValue="MeM0lCX0qUVHXMe3V8M/6Q==" spinCount="100000" sheet="1" objects="1" scenarios="1"/>
  <protectedRanges>
    <protectedRange sqref="A54 A57 AA54 AA57" name="範囲2"/>
    <protectedRange sqref="X22 AA22 AD22 V44" name="範囲1"/>
  </protectedRanges>
  <mergeCells count="22">
    <mergeCell ref="A57:I58"/>
    <mergeCell ref="AA54:AI55"/>
    <mergeCell ref="AA57:AI58"/>
    <mergeCell ref="A53:I53"/>
    <mergeCell ref="AA53:AI53"/>
    <mergeCell ref="V42:AF42"/>
    <mergeCell ref="V40:AF40"/>
    <mergeCell ref="V44:AF44"/>
    <mergeCell ref="Q44:T44"/>
    <mergeCell ref="A54:I55"/>
    <mergeCell ref="V26:AI26"/>
    <mergeCell ref="V28:AI28"/>
    <mergeCell ref="V30:AI30"/>
    <mergeCell ref="V32:AI32"/>
    <mergeCell ref="V39:AI39"/>
    <mergeCell ref="V35:AF35"/>
    <mergeCell ref="A3:AI5"/>
    <mergeCell ref="A7:AI7"/>
    <mergeCell ref="V22:W22"/>
    <mergeCell ref="X22:Y22"/>
    <mergeCell ref="AA22:AB22"/>
    <mergeCell ref="AD22:AE22"/>
  </mergeCells>
  <phoneticPr fontId="2"/>
  <dataValidations count="3">
    <dataValidation imeMode="hiragana" allowBlank="1" showInputMessage="1" showErrorMessage="1" sqref="U26:U27 U35 D28:D33 Q37:T38 D37:L38" xr:uid="{00000000-0002-0000-0200-000000000000}"/>
    <dataValidation type="textLength" imeMode="halfAlpha" allowBlank="1" showInputMessage="1" showErrorMessage="1" sqref="V42:AF42 V44:V45" xr:uid="{00000000-0002-0000-0200-000001000000}">
      <formula1>1</formula1>
      <formula2>15</formula2>
    </dataValidation>
    <dataValidation type="list" allowBlank="1" showInputMessage="1" showErrorMessage="1" sqref="Q44:T44" xr:uid="{D017131F-2988-4887-BA51-A650210FEA0B}">
      <formula1>"Fax番号,e-mail"</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U207"/>
  <sheetViews>
    <sheetView view="pageBreakPreview" zoomScaleNormal="100" zoomScaleSheetLayoutView="100" workbookViewId="0">
      <selection sqref="A1:AI2"/>
    </sheetView>
  </sheetViews>
  <sheetFormatPr defaultColWidth="4.109375" defaultRowHeight="13.2"/>
  <cols>
    <col min="1" max="37" width="2.6640625" style="134" customWidth="1"/>
    <col min="38" max="46" width="5.77734375" style="134" customWidth="1"/>
    <col min="47" max="47" width="5.77734375" style="230" customWidth="1"/>
    <col min="48" max="75" width="5.77734375" style="134" customWidth="1"/>
    <col min="76" max="16384" width="4.109375" style="134"/>
  </cols>
  <sheetData>
    <row r="1" spans="1:39" ht="13.5" customHeight="1">
      <c r="A1" s="847" t="s">
        <v>303</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row>
    <row r="2" spans="1:39" ht="13.5" customHeight="1">
      <c r="A2" s="847"/>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L2" s="199" t="s">
        <v>797</v>
      </c>
      <c r="AM2" s="199"/>
    </row>
    <row r="3" spans="1:39">
      <c r="A3" s="134" t="s">
        <v>213</v>
      </c>
      <c r="AL3" s="199" t="s">
        <v>798</v>
      </c>
      <c r="AM3" s="199"/>
    </row>
    <row r="4" spans="1:39" ht="6" customHeigh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row>
    <row r="5" spans="1:39" ht="6"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row>
    <row r="6" spans="1:39">
      <c r="A6" s="134" t="s">
        <v>214</v>
      </c>
    </row>
    <row r="7" spans="1:39">
      <c r="C7" s="134" t="s">
        <v>116</v>
      </c>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row>
    <row r="8" spans="1:39">
      <c r="C8" s="134" t="s">
        <v>117</v>
      </c>
      <c r="H8" s="136" t="str">
        <f>IF(概１面!H13="","",概１面!H13)</f>
        <v/>
      </c>
      <c r="I8" s="136"/>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L8" s="134" t="s">
        <v>618</v>
      </c>
    </row>
    <row r="9" spans="1:39">
      <c r="C9" s="134" t="s">
        <v>118</v>
      </c>
      <c r="H9" s="178" t="str">
        <f>IF(概１面!H14="","",概１面!H14)</f>
        <v/>
      </c>
      <c r="I9" s="17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row>
    <row r="10" spans="1:39">
      <c r="C10" s="134" t="s">
        <v>119</v>
      </c>
      <c r="H10" s="136" t="str">
        <f>IF(概１面!H15="","",概１面!H15)</f>
        <v/>
      </c>
      <c r="I10" s="136"/>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row>
    <row r="11" spans="1:39">
      <c r="C11" s="134" t="s">
        <v>120</v>
      </c>
      <c r="H11" s="136"/>
      <c r="I11" s="136"/>
      <c r="K11" s="851"/>
      <c r="L11" s="851"/>
      <c r="M11" s="851"/>
      <c r="N11" s="851"/>
      <c r="O11" s="851"/>
      <c r="P11" s="851"/>
      <c r="Q11" s="851"/>
      <c r="R11" s="851"/>
      <c r="S11" s="851"/>
      <c r="T11" s="851"/>
      <c r="U11" s="851"/>
      <c r="V11" s="851"/>
      <c r="W11" s="851"/>
      <c r="X11" s="851"/>
      <c r="Y11" s="851"/>
      <c r="Z11" s="851"/>
      <c r="AA11" s="851"/>
      <c r="AB11" s="851"/>
      <c r="AC11" s="851"/>
      <c r="AD11" s="851"/>
      <c r="AE11" s="851"/>
      <c r="AF11" s="851"/>
      <c r="AG11" s="851"/>
      <c r="AH11" s="851"/>
      <c r="AI11" s="851"/>
    </row>
    <row r="12" spans="1:39" ht="6" customHeigh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13" spans="1:39" ht="6" customHeight="1">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row>
    <row r="14" spans="1:39">
      <c r="A14" s="134" t="s">
        <v>215</v>
      </c>
    </row>
    <row r="15" spans="1:39" ht="13.8" thickBot="1">
      <c r="C15" s="134" t="s">
        <v>121</v>
      </c>
      <c r="J15" s="135" t="s">
        <v>13</v>
      </c>
      <c r="K15" s="850" t="str">
        <f>IF($AM$16="","",VLOOKUP($AM$16,業者date!$B$8:$AF$17,5,TRUE))</f>
        <v/>
      </c>
      <c r="L15" s="850"/>
      <c r="M15" s="134" t="s">
        <v>124</v>
      </c>
      <c r="R15" s="135" t="s">
        <v>13</v>
      </c>
      <c r="S15" s="849" t="str">
        <f>IF($AM$16="","",VLOOKUP($AM$16,業者date!$B$8:$AF$17,6,TRUE))</f>
        <v/>
      </c>
      <c r="T15" s="849" t="s">
        <v>431</v>
      </c>
      <c r="U15" s="849" t="s">
        <v>431</v>
      </c>
      <c r="V15" s="849" t="s">
        <v>431</v>
      </c>
      <c r="W15" s="134" t="s">
        <v>130</v>
      </c>
      <c r="AB15" s="847" t="str">
        <f>IF($AM$16="","",VLOOKUP($AM$16,業者date!$B$8:$AF$17,8,TRUE))</f>
        <v/>
      </c>
      <c r="AC15" s="847"/>
      <c r="AD15" s="847"/>
      <c r="AE15" s="847"/>
      <c r="AF15" s="847"/>
      <c r="AG15" s="847"/>
      <c r="AH15" s="134" t="s">
        <v>216</v>
      </c>
      <c r="AM15" s="134" t="s">
        <v>1557</v>
      </c>
    </row>
    <row r="16" spans="1:39">
      <c r="C16" s="134" t="s">
        <v>117</v>
      </c>
      <c r="K16" s="848" t="str">
        <f>IF($AM$16="","",VLOOKUP($AM$16,業者date!$B$8:$AF$17,2,TRUE))</f>
        <v/>
      </c>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c r="AM16" s="845"/>
    </row>
    <row r="17" spans="1:39" ht="13.8" thickBot="1">
      <c r="C17" s="134" t="s">
        <v>128</v>
      </c>
      <c r="J17" s="135" t="s">
        <v>13</v>
      </c>
      <c r="K17" s="850" t="str">
        <f>IF($AM$16="","",VLOOKUP($AM$16,業者date!$B$8:$AF$17,10,TRUE))</f>
        <v/>
      </c>
      <c r="L17" s="850"/>
      <c r="M17" s="134" t="s">
        <v>123</v>
      </c>
      <c r="R17" s="135" t="s">
        <v>13</v>
      </c>
      <c r="S17" s="847" t="str">
        <f>IF($AM$16="","",VLOOKUP($AM$16,業者date!$B$8:$AF$17,11,TRUE))</f>
        <v/>
      </c>
      <c r="T17" s="847" t="s">
        <v>431</v>
      </c>
      <c r="U17" s="847" t="s">
        <v>431</v>
      </c>
      <c r="V17" s="847" t="s">
        <v>431</v>
      </c>
      <c r="W17" s="134" t="s">
        <v>122</v>
      </c>
      <c r="AB17" s="847" t="str">
        <f>IF($AM$16="","",VLOOKUP($AM$16,業者date!$B$8:$AF$17,13,TRUE))</f>
        <v/>
      </c>
      <c r="AC17" s="847"/>
      <c r="AD17" s="847"/>
      <c r="AE17" s="847"/>
      <c r="AF17" s="847"/>
      <c r="AG17" s="847"/>
      <c r="AH17" s="134" t="s">
        <v>216</v>
      </c>
      <c r="AM17" s="846"/>
    </row>
    <row r="18" spans="1:39">
      <c r="H18" s="134" t="str">
        <f>IF(概１面!H23="","",概１面!H23)</f>
        <v/>
      </c>
      <c r="K18" s="848" t="str">
        <f>IF($AM$16="","",VLOOKUP($AM$16,業者date!$B$8:$AF$17,15,TRUE))</f>
        <v/>
      </c>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row>
    <row r="19" spans="1:39">
      <c r="C19" s="134" t="s">
        <v>125</v>
      </c>
      <c r="H19" s="134" t="str">
        <f>IF(概１面!H24="","",概１面!H24)</f>
        <v/>
      </c>
      <c r="J19" s="136"/>
      <c r="K19" s="848" t="str">
        <f>IF($AM$16="","",VLOOKUP($AM$16,業者date!$B$8:$AF$17,20,TRUE))</f>
        <v/>
      </c>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row>
    <row r="20" spans="1:39">
      <c r="C20" s="134" t="s">
        <v>126</v>
      </c>
      <c r="H20" s="134" t="str">
        <f>IF(概１面!H25="","",概１面!H25)</f>
        <v/>
      </c>
      <c r="K20" s="848" t="str">
        <f>IF($AM$16="","",VLOOKUP($AM$16,業者date!$B$8:$AF$17,22,TRUE))</f>
        <v/>
      </c>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row>
    <row r="21" spans="1:39">
      <c r="C21" s="134" t="s">
        <v>127</v>
      </c>
      <c r="H21" s="134" t="str">
        <f>IF(概１面!H26="","",概１面!H26)</f>
        <v/>
      </c>
      <c r="K21" s="848" t="str">
        <f>IF($AM$16="","",VLOOKUP($AM$16,業者date!$B$8:$AF$17,29,TRUE))</f>
        <v/>
      </c>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row>
    <row r="22" spans="1:39" ht="6"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row>
    <row r="23" spans="1:39" ht="6"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row>
    <row r="24" spans="1:39">
      <c r="A24" s="134" t="s">
        <v>217</v>
      </c>
    </row>
    <row r="25" spans="1:39">
      <c r="A25" s="134" t="s">
        <v>3</v>
      </c>
    </row>
    <row r="26" spans="1:39" ht="13.8" thickBot="1">
      <c r="C26" s="134" t="s">
        <v>121</v>
      </c>
      <c r="H26" s="179"/>
      <c r="I26" s="135"/>
      <c r="J26" s="135" t="s">
        <v>13</v>
      </c>
      <c r="K26" s="850" t="str">
        <f>IF($AM$27="","",VLOOKUP($AM$27,業者date!$B$8:$AF$17,5,TRUE))</f>
        <v/>
      </c>
      <c r="L26" s="850"/>
      <c r="M26" s="134" t="s">
        <v>124</v>
      </c>
      <c r="R26" s="135" t="s">
        <v>13</v>
      </c>
      <c r="S26" s="849" t="str">
        <f>IF($AM$27="","",VLOOKUP($AM$27,業者date!$B$8:$AF$17,6,TRUE))</f>
        <v/>
      </c>
      <c r="T26" s="849" t="s">
        <v>431</v>
      </c>
      <c r="U26" s="849" t="s">
        <v>431</v>
      </c>
      <c r="V26" s="849" t="s">
        <v>431</v>
      </c>
      <c r="W26" s="134" t="s">
        <v>130</v>
      </c>
      <c r="AB26" s="847" t="str">
        <f>IF($AM$27="","",VLOOKUP($AM$27,業者date!$B$8:$AF$17,8,TRUE))</f>
        <v/>
      </c>
      <c r="AC26" s="847"/>
      <c r="AD26" s="847"/>
      <c r="AE26" s="847"/>
      <c r="AF26" s="847"/>
      <c r="AG26" s="847"/>
      <c r="AH26" s="134" t="s">
        <v>216</v>
      </c>
      <c r="AM26" s="134" t="s">
        <v>1557</v>
      </c>
    </row>
    <row r="27" spans="1:39">
      <c r="C27" s="134" t="s">
        <v>117</v>
      </c>
      <c r="K27" s="848" t="str">
        <f>IF($AM$27="","",VLOOKUP($AM$27,業者date!$B$8:$AF$17,2,TRUE))</f>
        <v/>
      </c>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M27" s="845"/>
    </row>
    <row r="28" spans="1:39" ht="13.8" thickBot="1">
      <c r="C28" s="134" t="s">
        <v>128</v>
      </c>
      <c r="H28" s="179"/>
      <c r="I28" s="135"/>
      <c r="J28" s="135" t="s">
        <v>13</v>
      </c>
      <c r="K28" s="850" t="str">
        <f>IF($AM$27="","",VLOOKUP($AM$27,業者date!$B$8:$AF$17,10,TRUE))</f>
        <v/>
      </c>
      <c r="L28" s="850"/>
      <c r="M28" s="134" t="s">
        <v>123</v>
      </c>
      <c r="R28" s="135" t="s">
        <v>13</v>
      </c>
      <c r="S28" s="847" t="str">
        <f>IF($AM$27="","",VLOOKUP($AM$27,業者date!$B$8:$AF$17,11,TRUE))</f>
        <v/>
      </c>
      <c r="T28" s="847" t="s">
        <v>431</v>
      </c>
      <c r="U28" s="847" t="s">
        <v>431</v>
      </c>
      <c r="V28" s="847" t="s">
        <v>431</v>
      </c>
      <c r="W28" s="134" t="s">
        <v>122</v>
      </c>
      <c r="AB28" s="847" t="str">
        <f>IF($AM$27="","",VLOOKUP($AM$27,業者date!$B$8:$AF$17,13,TRUE))</f>
        <v/>
      </c>
      <c r="AC28" s="847"/>
      <c r="AD28" s="847"/>
      <c r="AE28" s="847"/>
      <c r="AF28" s="847"/>
      <c r="AG28" s="847"/>
      <c r="AH28" s="134" t="s">
        <v>216</v>
      </c>
      <c r="AM28" s="846"/>
    </row>
    <row r="29" spans="1:39">
      <c r="K29" s="848" t="str">
        <f>IF($AM$27="","",VLOOKUP($AM$27,業者date!$B$8:$AF$17,15,TRUE))</f>
        <v/>
      </c>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row>
    <row r="30" spans="1:39">
      <c r="C30" s="134" t="s">
        <v>125</v>
      </c>
      <c r="K30" s="848" t="str">
        <f>IF($AM$27="","",VLOOKUP($AM$27,業者date!$B$8:$AF$17,20,TRUE))</f>
        <v/>
      </c>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row>
    <row r="31" spans="1:39">
      <c r="C31" s="134" t="s">
        <v>126</v>
      </c>
      <c r="K31" s="848" t="str">
        <f>IF($AM$27="","",VLOOKUP($AM$27,業者date!$B$8:$AF$17,22,TRUE))</f>
        <v/>
      </c>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row>
    <row r="32" spans="1:39">
      <c r="C32" s="134" t="s">
        <v>127</v>
      </c>
      <c r="K32" s="848" t="str">
        <f>IF($AM$27="","",VLOOKUP($AM$27,業者date!$B$8:$AF$17,29,TRUE))</f>
        <v/>
      </c>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row>
    <row r="33" spans="1:39">
      <c r="C33" s="849" t="s">
        <v>140</v>
      </c>
      <c r="D33" s="849"/>
      <c r="E33" s="849"/>
      <c r="F33" s="849"/>
      <c r="G33" s="849"/>
      <c r="H33" s="849"/>
      <c r="I33" s="849"/>
      <c r="J33" s="849"/>
      <c r="K33" s="849"/>
      <c r="L33" s="849"/>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M33" s="134" t="s">
        <v>1587</v>
      </c>
    </row>
    <row r="34" spans="1:39" ht="6"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row>
    <row r="35" spans="1:39" ht="6" customHeight="1">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row>
    <row r="36" spans="1:39" ht="13.5" customHeight="1">
      <c r="A36" s="134" t="s">
        <v>4</v>
      </c>
    </row>
    <row r="37" spans="1:39" ht="13.5" customHeight="1" thickBot="1">
      <c r="C37" s="134" t="s">
        <v>121</v>
      </c>
      <c r="H37" s="179"/>
      <c r="I37" s="135"/>
      <c r="J37" s="135" t="s">
        <v>465</v>
      </c>
      <c r="K37" s="850" t="str">
        <f>IF($AM$38="","",VLOOKUP($AM$38,業者date!$B$8:$AF$17,5,TRUE))</f>
        <v/>
      </c>
      <c r="L37" s="850"/>
      <c r="M37" s="134" t="s">
        <v>124</v>
      </c>
      <c r="R37" s="135" t="s">
        <v>465</v>
      </c>
      <c r="S37" s="849" t="str">
        <f>IF($AM$38="","",VLOOKUP($AM$38,業者date!$B$8:$AF$17,6,TRUE))</f>
        <v/>
      </c>
      <c r="T37" s="849" t="s">
        <v>431</v>
      </c>
      <c r="U37" s="849" t="s">
        <v>431</v>
      </c>
      <c r="V37" s="849" t="s">
        <v>431</v>
      </c>
      <c r="W37" s="134" t="s">
        <v>130</v>
      </c>
      <c r="AB37" s="847" t="str">
        <f>IF($AM$38="","",VLOOKUP($AM$38,業者date!$B$8:$AF$17,8,TRUE))</f>
        <v/>
      </c>
      <c r="AC37" s="847"/>
      <c r="AD37" s="847"/>
      <c r="AE37" s="847"/>
      <c r="AF37" s="847"/>
      <c r="AG37" s="847"/>
      <c r="AH37" s="134" t="s">
        <v>216</v>
      </c>
      <c r="AM37" s="134" t="s">
        <v>1557</v>
      </c>
    </row>
    <row r="38" spans="1:39" ht="13.5" customHeight="1">
      <c r="C38" s="134" t="s">
        <v>117</v>
      </c>
      <c r="K38" s="848" t="str">
        <f>IF($AM$38="","",VLOOKUP($AM$38,業者date!$B$8:$AF$17,2,TRUE))</f>
        <v/>
      </c>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M38" s="845"/>
    </row>
    <row r="39" spans="1:39" ht="13.5" customHeight="1" thickBot="1">
      <c r="C39" s="134" t="s">
        <v>128</v>
      </c>
      <c r="H39" s="179"/>
      <c r="I39" s="135"/>
      <c r="J39" s="135" t="s">
        <v>465</v>
      </c>
      <c r="K39" s="850" t="str">
        <f>IF($AM$38="","",VLOOKUP($AM$38,業者date!$B$8:$AF$17,10,TRUE))</f>
        <v/>
      </c>
      <c r="L39" s="850"/>
      <c r="M39" s="134" t="s">
        <v>123</v>
      </c>
      <c r="R39" s="135" t="s">
        <v>465</v>
      </c>
      <c r="S39" s="847" t="str">
        <f>IF($AM$38="","",VLOOKUP($AM$38,業者date!$B$8:$AF$17,11,TRUE))</f>
        <v/>
      </c>
      <c r="T39" s="847" t="s">
        <v>431</v>
      </c>
      <c r="U39" s="847" t="s">
        <v>431</v>
      </c>
      <c r="V39" s="847" t="s">
        <v>431</v>
      </c>
      <c r="W39" s="134" t="s">
        <v>122</v>
      </c>
      <c r="AB39" s="847" t="str">
        <f>IF($AM$38="","",VLOOKUP($AM$38,業者date!$B$8:$AF$17,13,TRUE))</f>
        <v/>
      </c>
      <c r="AC39" s="847"/>
      <c r="AD39" s="847"/>
      <c r="AE39" s="847"/>
      <c r="AF39" s="847"/>
      <c r="AG39" s="847"/>
      <c r="AH39" s="134" t="s">
        <v>216</v>
      </c>
      <c r="AM39" s="846"/>
    </row>
    <row r="40" spans="1:39" ht="13.5" customHeight="1">
      <c r="K40" s="848" t="str">
        <f>IF($AM$38="","",VLOOKUP($AM$38,業者date!$B$8:$AF$17,15,TRUE))</f>
        <v/>
      </c>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row>
    <row r="41" spans="1:39" ht="13.5" customHeight="1">
      <c r="C41" s="134" t="s">
        <v>125</v>
      </c>
      <c r="K41" s="848" t="str">
        <f>IF($AM$38="","",VLOOKUP($AM$38,業者date!$B$8:$AF$17,20,TRUE))</f>
        <v/>
      </c>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row>
    <row r="42" spans="1:39" ht="13.5" customHeight="1">
      <c r="C42" s="134" t="s">
        <v>126</v>
      </c>
      <c r="K42" s="848" t="str">
        <f>IF($AM$38="","",VLOOKUP($AM$38,業者date!$B$8:$AF$17,22,TRUE))</f>
        <v/>
      </c>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row>
    <row r="43" spans="1:39" ht="13.5" customHeight="1">
      <c r="C43" s="134" t="s">
        <v>127</v>
      </c>
      <c r="K43" s="848" t="str">
        <f>IF($AM$38="","",VLOOKUP($AM$38,業者date!$B$8:$AF$17,29,TRUE))</f>
        <v/>
      </c>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row>
    <row r="44" spans="1:39" ht="13.5" customHeight="1">
      <c r="C44" s="849" t="s">
        <v>140</v>
      </c>
      <c r="D44" s="849"/>
      <c r="E44" s="849"/>
      <c r="F44" s="849"/>
      <c r="G44" s="849"/>
      <c r="H44" s="849"/>
      <c r="I44" s="849"/>
      <c r="J44" s="849"/>
      <c r="K44" s="849"/>
      <c r="L44" s="849"/>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row>
    <row r="45" spans="1:39" ht="6"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row>
    <row r="46" spans="1:39" ht="6"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row>
    <row r="47" spans="1:39" ht="13.5" customHeight="1" thickBot="1">
      <c r="C47" s="134" t="s">
        <v>121</v>
      </c>
      <c r="H47" s="179"/>
      <c r="I47" s="135"/>
      <c r="J47" s="135" t="s">
        <v>465</v>
      </c>
      <c r="K47" s="850" t="str">
        <f>IF($AM$48="","",VLOOKUP($AM$48,業者date!$B$8:$AF$17,5,TRUE))</f>
        <v/>
      </c>
      <c r="L47" s="850"/>
      <c r="M47" s="134" t="s">
        <v>124</v>
      </c>
      <c r="R47" s="135" t="s">
        <v>13</v>
      </c>
      <c r="S47" s="849" t="str">
        <f>IF($AM$48="","",VLOOKUP($AM$48,業者date!$B$8:$AF$17,6,TRUE))</f>
        <v/>
      </c>
      <c r="T47" s="849" t="s">
        <v>431</v>
      </c>
      <c r="U47" s="849" t="s">
        <v>431</v>
      </c>
      <c r="V47" s="849" t="s">
        <v>431</v>
      </c>
      <c r="W47" s="134" t="s">
        <v>130</v>
      </c>
      <c r="AB47" s="847" t="str">
        <f>IF($AM$48="","",VLOOKUP($AM$48,業者date!$B$8:$AF$17,8,TRUE))</f>
        <v/>
      </c>
      <c r="AC47" s="847"/>
      <c r="AD47" s="847"/>
      <c r="AE47" s="847"/>
      <c r="AF47" s="847"/>
      <c r="AG47" s="847"/>
      <c r="AH47" s="134" t="s">
        <v>216</v>
      </c>
      <c r="AM47" s="134" t="s">
        <v>1557</v>
      </c>
    </row>
    <row r="48" spans="1:39" ht="13.5" customHeight="1">
      <c r="C48" s="134" t="s">
        <v>117</v>
      </c>
      <c r="K48" s="848" t="str">
        <f>IF($AM$48="","",VLOOKUP($AM$48,業者date!$B$8:$AF$17,2,TRUE))</f>
        <v/>
      </c>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M48" s="845"/>
    </row>
    <row r="49" spans="1:39" ht="13.5" customHeight="1" thickBot="1">
      <c r="C49" s="134" t="s">
        <v>128</v>
      </c>
      <c r="H49" s="179"/>
      <c r="I49" s="135"/>
      <c r="J49" s="135" t="s">
        <v>465</v>
      </c>
      <c r="K49" s="850" t="str">
        <f>IF($AM$48="","",VLOOKUP($AM$48,業者date!$B$8:$AF$17,10,TRUE))</f>
        <v/>
      </c>
      <c r="L49" s="850"/>
      <c r="M49" s="134" t="s">
        <v>123</v>
      </c>
      <c r="R49" s="135" t="s">
        <v>13</v>
      </c>
      <c r="S49" s="847" t="str">
        <f>IF($AM$48="","",VLOOKUP($AM$48,業者date!$B$8:$AF$17,11,TRUE))</f>
        <v/>
      </c>
      <c r="T49" s="847" t="s">
        <v>431</v>
      </c>
      <c r="U49" s="847" t="s">
        <v>431</v>
      </c>
      <c r="V49" s="847" t="s">
        <v>431</v>
      </c>
      <c r="W49" s="134" t="s">
        <v>122</v>
      </c>
      <c r="AB49" s="847" t="str">
        <f>IF($AM$48="","",VLOOKUP($AM$48,業者date!$B$8:$AF$17,13,TRUE))</f>
        <v/>
      </c>
      <c r="AC49" s="847"/>
      <c r="AD49" s="847"/>
      <c r="AE49" s="847"/>
      <c r="AF49" s="847"/>
      <c r="AG49" s="847"/>
      <c r="AH49" s="134" t="s">
        <v>216</v>
      </c>
      <c r="AM49" s="846"/>
    </row>
    <row r="50" spans="1:39" ht="13.5" customHeight="1">
      <c r="K50" s="848" t="str">
        <f>IF($AM$48="","",VLOOKUP($AM$48,業者date!$B$8:$AF$17,15,TRUE))</f>
        <v/>
      </c>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row>
    <row r="51" spans="1:39" ht="13.5" customHeight="1">
      <c r="C51" s="134" t="s">
        <v>125</v>
      </c>
      <c r="K51" s="848" t="str">
        <f>IF($AM$48="","",VLOOKUP($AM$48,業者date!$B$8:$AF$17,20,TRUE))</f>
        <v/>
      </c>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row>
    <row r="52" spans="1:39" ht="13.5" customHeight="1">
      <c r="C52" s="134" t="s">
        <v>126</v>
      </c>
      <c r="K52" s="848" t="str">
        <f>IF($AM$48="","",VLOOKUP($AM$48,業者date!$B$8:$AF$17,22,TRUE))</f>
        <v/>
      </c>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row>
    <row r="53" spans="1:39" ht="13.5" customHeight="1">
      <c r="C53" s="134" t="s">
        <v>127</v>
      </c>
      <c r="K53" s="848" t="str">
        <f>IF($AM$48="","",VLOOKUP($AM$48,業者date!$B$8:$AF$17,29,TRUE))</f>
        <v/>
      </c>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row>
    <row r="54" spans="1:39" ht="13.5" customHeight="1">
      <c r="C54" s="849" t="s">
        <v>140</v>
      </c>
      <c r="D54" s="849"/>
      <c r="E54" s="849"/>
      <c r="F54" s="849"/>
      <c r="G54" s="849"/>
      <c r="H54" s="849"/>
      <c r="I54" s="849"/>
      <c r="J54" s="849"/>
      <c r="K54" s="849"/>
      <c r="L54" s="849"/>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row>
    <row r="55" spans="1:39" ht="6" customHeight="1">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row>
    <row r="56" spans="1:39" ht="6"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row>
    <row r="57" spans="1:39" ht="13.5" customHeight="1" thickBot="1">
      <c r="C57" s="134" t="s">
        <v>121</v>
      </c>
      <c r="H57" s="179"/>
      <c r="I57" s="135"/>
      <c r="J57" s="135" t="s">
        <v>465</v>
      </c>
      <c r="K57" s="850" t="str">
        <f>IF($AM$58="","",VLOOKUP($AM$58,業者date!$B$8:$AF$17,5,TRUE))</f>
        <v/>
      </c>
      <c r="L57" s="850"/>
      <c r="M57" s="134" t="s">
        <v>124</v>
      </c>
      <c r="R57" s="135" t="s">
        <v>13</v>
      </c>
      <c r="S57" s="849" t="str">
        <f>IF($AM$58="","",VLOOKUP($AM$58,業者date!$B$8:$AF$17,6,TRUE))</f>
        <v/>
      </c>
      <c r="T57" s="849" t="s">
        <v>431</v>
      </c>
      <c r="U57" s="849" t="s">
        <v>431</v>
      </c>
      <c r="V57" s="849" t="s">
        <v>431</v>
      </c>
      <c r="W57" s="134" t="s">
        <v>130</v>
      </c>
      <c r="AB57" s="847" t="str">
        <f>IF($AM$58="","",VLOOKUP($AM$58,業者date!$B$8:$AF$17,8,TRUE))</f>
        <v/>
      </c>
      <c r="AC57" s="847"/>
      <c r="AD57" s="847"/>
      <c r="AE57" s="847"/>
      <c r="AF57" s="847"/>
      <c r="AG57" s="847"/>
      <c r="AH57" s="134" t="s">
        <v>216</v>
      </c>
      <c r="AM57" s="134" t="s">
        <v>1557</v>
      </c>
    </row>
    <row r="58" spans="1:39" ht="13.5" customHeight="1">
      <c r="C58" s="134" t="s">
        <v>117</v>
      </c>
      <c r="K58" s="848" t="str">
        <f>IF($AM$58="","",VLOOKUP($AM$58,業者date!$B$8:$AF$17,2,TRUE))</f>
        <v/>
      </c>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M58" s="845"/>
    </row>
    <row r="59" spans="1:39" ht="13.5" customHeight="1" thickBot="1">
      <c r="C59" s="134" t="s">
        <v>128</v>
      </c>
      <c r="H59" s="179"/>
      <c r="I59" s="135"/>
      <c r="J59" s="135" t="s">
        <v>465</v>
      </c>
      <c r="K59" s="850" t="str">
        <f>IF($AM$58="","",VLOOKUP($AM$58,業者date!$B$8:$AF$17,10,TRUE))</f>
        <v/>
      </c>
      <c r="L59" s="850"/>
      <c r="M59" s="134" t="s">
        <v>123</v>
      </c>
      <c r="R59" s="135" t="s">
        <v>13</v>
      </c>
      <c r="S59" s="847" t="str">
        <f>IF($AM$58="","",VLOOKUP($AM$58,業者date!$B$8:$AF$17,11,TRUE))</f>
        <v/>
      </c>
      <c r="T59" s="847" t="s">
        <v>431</v>
      </c>
      <c r="U59" s="847" t="s">
        <v>431</v>
      </c>
      <c r="V59" s="847" t="s">
        <v>431</v>
      </c>
      <c r="W59" s="134" t="s">
        <v>122</v>
      </c>
      <c r="AB59" s="847" t="str">
        <f>IF($AM$58="","",VLOOKUP($AM$58,業者date!$B$8:$AF$17,13,TRUE))</f>
        <v/>
      </c>
      <c r="AC59" s="847"/>
      <c r="AD59" s="847"/>
      <c r="AE59" s="847"/>
      <c r="AF59" s="847"/>
      <c r="AG59" s="847"/>
      <c r="AH59" s="134" t="s">
        <v>216</v>
      </c>
      <c r="AM59" s="846"/>
    </row>
    <row r="60" spans="1:39" ht="13.5" customHeight="1">
      <c r="K60" s="848" t="str">
        <f>IF($AM$58="","",VLOOKUP($AM$58,業者date!$B$8:$AF$17,15,TRUE))</f>
        <v/>
      </c>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row>
    <row r="61" spans="1:39" ht="13.5" customHeight="1">
      <c r="C61" s="134" t="s">
        <v>125</v>
      </c>
      <c r="K61" s="848" t="str">
        <f>IF($AM$58="","",VLOOKUP($AM$58,業者date!$B$8:$AF$17,20,TRUE))</f>
        <v/>
      </c>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row>
    <row r="62" spans="1:39" ht="13.5" customHeight="1">
      <c r="C62" s="134" t="s">
        <v>126</v>
      </c>
      <c r="K62" s="848" t="str">
        <f>IF($AM$58="","",VLOOKUP($AM$58,業者date!$B$8:$AF$17,22,TRUE))</f>
        <v/>
      </c>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row>
    <row r="63" spans="1:39" ht="13.5" customHeight="1">
      <c r="C63" s="134" t="s">
        <v>127</v>
      </c>
      <c r="K63" s="848" t="str">
        <f>IF($AM$58="","",VLOOKUP($AM$58,業者date!$B$8:$AF$17,29,TRUE))</f>
        <v/>
      </c>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row>
    <row r="64" spans="1:39" ht="13.5" customHeight="1">
      <c r="C64" s="849" t="s">
        <v>140</v>
      </c>
      <c r="D64" s="849"/>
      <c r="E64" s="849"/>
      <c r="F64" s="849"/>
      <c r="G64" s="849"/>
      <c r="H64" s="849"/>
      <c r="I64" s="849"/>
      <c r="J64" s="849"/>
      <c r="K64" s="849"/>
      <c r="L64" s="849"/>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row>
    <row r="65" spans="1:37" ht="6" customHeight="1">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row>
    <row r="66" spans="1:37" ht="6" customHeight="1" thickBot="1">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row>
    <row r="67" spans="1:37" ht="13.5" customHeight="1" thickTop="1">
      <c r="AJ67" s="352"/>
      <c r="AK67" s="352"/>
    </row>
    <row r="68" spans="1:37" ht="13.5" customHeight="1"/>
    <row r="69" spans="1:37" ht="6.75" customHeight="1">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row>
    <row r="70" spans="1:37" ht="13.5" customHeight="1">
      <c r="A70" s="134" t="s">
        <v>846</v>
      </c>
    </row>
    <row r="71" spans="1:37" ht="13.5" customHeight="1">
      <c r="B71" s="134" t="s">
        <v>845</v>
      </c>
    </row>
    <row r="72" spans="1:37" ht="13.5" customHeight="1">
      <c r="B72" s="552" t="s">
        <v>17</v>
      </c>
      <c r="C72" s="134" t="s">
        <v>141</v>
      </c>
    </row>
    <row r="73" spans="1:37" ht="13.5" customHeight="1">
      <c r="C73" s="134" t="s">
        <v>131</v>
      </c>
      <c r="K73" s="848"/>
      <c r="L73" s="848"/>
      <c r="M73" s="848"/>
      <c r="N73" s="848"/>
      <c r="O73" s="848"/>
      <c r="P73" s="848"/>
      <c r="Q73" s="848"/>
      <c r="R73" s="848"/>
      <c r="S73" s="848"/>
      <c r="T73" s="848"/>
      <c r="U73" s="848"/>
      <c r="V73" s="848"/>
      <c r="W73" s="848"/>
      <c r="X73" s="848"/>
      <c r="Y73" s="848"/>
      <c r="Z73" s="848"/>
      <c r="AA73" s="848"/>
    </row>
    <row r="74" spans="1:37" ht="13.5" customHeight="1">
      <c r="C74" s="134" t="s">
        <v>132</v>
      </c>
      <c r="H74" s="134" t="s">
        <v>463</v>
      </c>
      <c r="R74" s="134" t="s">
        <v>221</v>
      </c>
      <c r="S74" s="847"/>
      <c r="T74" s="847"/>
      <c r="U74" s="847"/>
      <c r="V74" s="847"/>
      <c r="W74" s="847"/>
      <c r="X74" s="134" t="s">
        <v>216</v>
      </c>
    </row>
    <row r="75" spans="1:37" ht="13.5" customHeight="1">
      <c r="B75" s="552" t="s">
        <v>17</v>
      </c>
      <c r="C75" s="134" t="s">
        <v>142</v>
      </c>
    </row>
    <row r="76" spans="1:37" ht="13.5" customHeight="1">
      <c r="C76" s="134" t="s">
        <v>131</v>
      </c>
      <c r="K76" s="848"/>
      <c r="L76" s="848"/>
      <c r="M76" s="848"/>
      <c r="N76" s="848"/>
      <c r="O76" s="848"/>
      <c r="P76" s="848"/>
      <c r="Q76" s="848"/>
      <c r="R76" s="848"/>
      <c r="S76" s="848"/>
      <c r="T76" s="848"/>
      <c r="U76" s="848"/>
      <c r="V76" s="848"/>
      <c r="W76" s="848"/>
      <c r="X76" s="848"/>
      <c r="Y76" s="848"/>
      <c r="Z76" s="848"/>
      <c r="AA76" s="848"/>
    </row>
    <row r="77" spans="1:37" ht="13.5" customHeight="1">
      <c r="C77" s="134" t="s">
        <v>132</v>
      </c>
      <c r="H77" s="134" t="s">
        <v>463</v>
      </c>
      <c r="R77" s="134" t="s">
        <v>221</v>
      </c>
      <c r="S77" s="847"/>
      <c r="T77" s="847"/>
      <c r="U77" s="847"/>
      <c r="V77" s="847"/>
      <c r="W77" s="847"/>
      <c r="X77" s="134" t="s">
        <v>216</v>
      </c>
    </row>
    <row r="78" spans="1:37" ht="13.5" customHeight="1">
      <c r="B78" s="552" t="s">
        <v>17</v>
      </c>
      <c r="C78" s="134" t="s">
        <v>143</v>
      </c>
    </row>
    <row r="79" spans="1:37" ht="13.5" customHeight="1">
      <c r="C79" s="134" t="s">
        <v>131</v>
      </c>
      <c r="K79" s="848"/>
      <c r="L79" s="848"/>
      <c r="M79" s="848"/>
      <c r="N79" s="848"/>
      <c r="O79" s="848"/>
      <c r="P79" s="848"/>
      <c r="Q79" s="848"/>
      <c r="R79" s="848"/>
      <c r="S79" s="848"/>
      <c r="T79" s="848"/>
      <c r="U79" s="848"/>
      <c r="V79" s="848"/>
      <c r="W79" s="848"/>
      <c r="X79" s="848"/>
      <c r="Y79" s="848"/>
      <c r="Z79" s="848"/>
      <c r="AA79" s="848"/>
    </row>
    <row r="80" spans="1:37" ht="13.5" customHeight="1">
      <c r="C80" s="134" t="s">
        <v>132</v>
      </c>
      <c r="H80" s="134" t="s">
        <v>464</v>
      </c>
      <c r="R80" s="134" t="s">
        <v>221</v>
      </c>
      <c r="S80" s="847"/>
      <c r="T80" s="847"/>
      <c r="U80" s="847"/>
      <c r="V80" s="847"/>
      <c r="W80" s="847"/>
      <c r="X80" s="134" t="s">
        <v>216</v>
      </c>
    </row>
    <row r="81" spans="1:35" ht="13.5" customHeight="1">
      <c r="C81" s="134" t="s">
        <v>131</v>
      </c>
      <c r="K81" s="848"/>
      <c r="L81" s="848"/>
      <c r="M81" s="848"/>
      <c r="N81" s="848"/>
      <c r="O81" s="848"/>
      <c r="P81" s="848"/>
      <c r="Q81" s="848"/>
      <c r="R81" s="848"/>
      <c r="S81" s="848"/>
      <c r="T81" s="848"/>
      <c r="U81" s="848"/>
      <c r="V81" s="848"/>
      <c r="W81" s="848"/>
      <c r="X81" s="848"/>
      <c r="Y81" s="848"/>
      <c r="Z81" s="848"/>
      <c r="AA81" s="848"/>
    </row>
    <row r="82" spans="1:35" ht="13.5" customHeight="1">
      <c r="C82" s="134" t="s">
        <v>132</v>
      </c>
      <c r="H82" s="134" t="s">
        <v>464</v>
      </c>
      <c r="R82" s="134" t="s">
        <v>221</v>
      </c>
      <c r="S82" s="847"/>
      <c r="T82" s="847"/>
      <c r="U82" s="847"/>
      <c r="V82" s="847"/>
      <c r="W82" s="847"/>
      <c r="X82" s="134" t="s">
        <v>216</v>
      </c>
    </row>
    <row r="83" spans="1:35" ht="13.5" customHeight="1">
      <c r="C83" s="134" t="s">
        <v>131</v>
      </c>
      <c r="K83" s="848"/>
      <c r="L83" s="848"/>
      <c r="M83" s="848"/>
      <c r="N83" s="848"/>
      <c r="O83" s="848"/>
      <c r="P83" s="848"/>
      <c r="Q83" s="848"/>
      <c r="R83" s="848"/>
      <c r="S83" s="848"/>
      <c r="T83" s="848"/>
      <c r="U83" s="848"/>
      <c r="V83" s="848"/>
      <c r="W83" s="848"/>
      <c r="X83" s="848"/>
      <c r="Y83" s="848"/>
      <c r="Z83" s="848"/>
      <c r="AA83" s="848"/>
    </row>
    <row r="84" spans="1:35" ht="13.5" customHeight="1">
      <c r="C84" s="134" t="s">
        <v>132</v>
      </c>
      <c r="H84" s="134" t="s">
        <v>464</v>
      </c>
      <c r="R84" s="134" t="s">
        <v>221</v>
      </c>
      <c r="S84" s="847"/>
      <c r="T84" s="847"/>
      <c r="U84" s="847"/>
      <c r="V84" s="847"/>
      <c r="W84" s="847"/>
      <c r="X84" s="134" t="s">
        <v>216</v>
      </c>
    </row>
    <row r="85" spans="1:35" ht="13.5" customHeight="1">
      <c r="B85" s="552" t="s">
        <v>17</v>
      </c>
      <c r="C85" s="134" t="s">
        <v>144</v>
      </c>
    </row>
    <row r="86" spans="1:35" ht="13.5" customHeight="1">
      <c r="C86" s="134" t="s">
        <v>131</v>
      </c>
      <c r="K86" s="848"/>
      <c r="L86" s="848"/>
      <c r="M86" s="848"/>
      <c r="N86" s="848"/>
      <c r="O86" s="848"/>
      <c r="P86" s="848"/>
      <c r="Q86" s="848"/>
      <c r="R86" s="848"/>
      <c r="S86" s="848"/>
      <c r="T86" s="848"/>
      <c r="U86" s="848"/>
      <c r="V86" s="848"/>
      <c r="W86" s="848"/>
      <c r="X86" s="848"/>
      <c r="Y86" s="848"/>
      <c r="Z86" s="848"/>
      <c r="AA86" s="848"/>
    </row>
    <row r="87" spans="1:35" ht="13.5" customHeight="1">
      <c r="C87" s="134" t="s">
        <v>132</v>
      </c>
      <c r="H87" s="134" t="s">
        <v>464</v>
      </c>
      <c r="R87" s="134" t="s">
        <v>221</v>
      </c>
      <c r="S87" s="847"/>
      <c r="T87" s="847"/>
      <c r="U87" s="847"/>
      <c r="V87" s="847"/>
      <c r="W87" s="847"/>
      <c r="X87" s="134" t="s">
        <v>216</v>
      </c>
    </row>
    <row r="88" spans="1:35" ht="13.5" customHeight="1">
      <c r="C88" s="134" t="s">
        <v>131</v>
      </c>
      <c r="K88" s="848"/>
      <c r="L88" s="848"/>
      <c r="M88" s="848"/>
      <c r="N88" s="848"/>
      <c r="O88" s="848"/>
      <c r="P88" s="848"/>
      <c r="Q88" s="848"/>
      <c r="R88" s="848"/>
      <c r="S88" s="848"/>
      <c r="T88" s="848"/>
      <c r="U88" s="848"/>
      <c r="V88" s="848"/>
      <c r="W88" s="848"/>
      <c r="X88" s="848"/>
      <c r="Y88" s="848"/>
      <c r="Z88" s="848"/>
      <c r="AA88" s="848"/>
    </row>
    <row r="89" spans="1:35" ht="13.5" customHeight="1">
      <c r="C89" s="134" t="s">
        <v>132</v>
      </c>
      <c r="H89" s="134" t="s">
        <v>464</v>
      </c>
      <c r="R89" s="134" t="s">
        <v>221</v>
      </c>
      <c r="S89" s="847"/>
      <c r="T89" s="847"/>
      <c r="U89" s="847"/>
      <c r="V89" s="847"/>
      <c r="W89" s="847"/>
      <c r="X89" s="134" t="s">
        <v>216</v>
      </c>
    </row>
    <row r="90" spans="1:35" ht="13.5" customHeight="1">
      <c r="C90" s="134" t="s">
        <v>131</v>
      </c>
      <c r="K90" s="848"/>
      <c r="L90" s="848"/>
      <c r="M90" s="848"/>
      <c r="N90" s="848"/>
      <c r="O90" s="848"/>
      <c r="P90" s="848"/>
      <c r="Q90" s="848"/>
      <c r="R90" s="848"/>
      <c r="S90" s="848"/>
      <c r="T90" s="848"/>
      <c r="U90" s="848"/>
      <c r="V90" s="848"/>
      <c r="W90" s="848"/>
      <c r="X90" s="848"/>
      <c r="Y90" s="848"/>
      <c r="Z90" s="848"/>
      <c r="AA90" s="848"/>
    </row>
    <row r="91" spans="1:35" ht="13.5" customHeight="1">
      <c r="C91" s="134" t="s">
        <v>132</v>
      </c>
      <c r="H91" s="134" t="s">
        <v>464</v>
      </c>
      <c r="R91" s="134" t="s">
        <v>221</v>
      </c>
      <c r="S91" s="847"/>
      <c r="T91" s="847"/>
      <c r="U91" s="847"/>
      <c r="V91" s="847"/>
      <c r="W91" s="847"/>
      <c r="X91" s="134" t="s">
        <v>216</v>
      </c>
    </row>
    <row r="92" spans="1:35" ht="6.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row>
    <row r="93" spans="1:35" ht="6.7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row>
    <row r="94" spans="1:35" ht="13.5" customHeight="1">
      <c r="A94" s="134" t="s">
        <v>847</v>
      </c>
    </row>
    <row r="95" spans="1:35" ht="13.5" customHeight="1">
      <c r="A95" s="134" t="s">
        <v>848</v>
      </c>
    </row>
    <row r="96" spans="1:35" ht="13.5" customHeight="1">
      <c r="C96" s="134" t="s">
        <v>131</v>
      </c>
      <c r="H96" s="136"/>
      <c r="I96" s="136"/>
      <c r="J96" s="136"/>
      <c r="K96" s="848"/>
      <c r="L96" s="848"/>
      <c r="M96" s="848"/>
      <c r="N96" s="848"/>
      <c r="O96" s="848"/>
      <c r="P96" s="848"/>
      <c r="Q96" s="848"/>
      <c r="R96" s="848"/>
      <c r="S96" s="848"/>
      <c r="T96" s="848"/>
      <c r="U96" s="848"/>
      <c r="V96" s="848"/>
      <c r="W96" s="848"/>
      <c r="X96" s="848"/>
      <c r="Y96" s="848"/>
      <c r="Z96" s="848"/>
      <c r="AA96" s="848"/>
      <c r="AB96" s="848"/>
      <c r="AC96" s="848"/>
      <c r="AD96" s="848"/>
      <c r="AE96" s="848"/>
      <c r="AF96" s="848"/>
      <c r="AG96" s="848"/>
      <c r="AH96" s="848"/>
      <c r="AI96" s="848"/>
    </row>
    <row r="97" spans="1:35" ht="13.5" customHeight="1">
      <c r="C97" s="134" t="s">
        <v>133</v>
      </c>
      <c r="H97" s="136"/>
      <c r="I97" s="136"/>
      <c r="J97" s="136"/>
      <c r="K97" s="848"/>
      <c r="L97" s="848"/>
      <c r="M97" s="848"/>
      <c r="N97" s="848"/>
      <c r="O97" s="848"/>
      <c r="P97" s="848"/>
      <c r="Q97" s="848"/>
      <c r="R97" s="848"/>
      <c r="S97" s="848"/>
      <c r="T97" s="848"/>
      <c r="U97" s="848"/>
      <c r="V97" s="848"/>
      <c r="W97" s="848"/>
      <c r="X97" s="848"/>
      <c r="Y97" s="848"/>
      <c r="Z97" s="848"/>
      <c r="AA97" s="848"/>
      <c r="AB97" s="848"/>
      <c r="AC97" s="848"/>
      <c r="AD97" s="848"/>
      <c r="AE97" s="848"/>
      <c r="AF97" s="848"/>
      <c r="AG97" s="848"/>
      <c r="AH97" s="848"/>
      <c r="AI97" s="848"/>
    </row>
    <row r="98" spans="1:35" ht="13.5" customHeight="1">
      <c r="C98" s="134" t="s">
        <v>118</v>
      </c>
      <c r="H98" s="136"/>
      <c r="I98" s="136"/>
      <c r="J98" s="136"/>
      <c r="K98" s="851"/>
      <c r="L98" s="851"/>
      <c r="M98" s="851"/>
      <c r="N98" s="851"/>
      <c r="O98" s="851"/>
      <c r="P98" s="851"/>
      <c r="Q98" s="851"/>
      <c r="R98" s="851"/>
      <c r="S98" s="851"/>
      <c r="T98" s="851"/>
      <c r="U98" s="851"/>
      <c r="V98" s="851"/>
      <c r="W98" s="851"/>
      <c r="X98" s="851"/>
      <c r="Y98" s="851"/>
      <c r="Z98" s="851"/>
      <c r="AA98" s="851"/>
      <c r="AB98" s="851"/>
      <c r="AC98" s="851"/>
      <c r="AD98" s="851"/>
      <c r="AE98" s="851"/>
      <c r="AF98" s="851"/>
      <c r="AG98" s="851"/>
      <c r="AH98" s="851"/>
      <c r="AI98" s="851"/>
    </row>
    <row r="99" spans="1:35" ht="13.5" customHeight="1">
      <c r="C99" s="134" t="s">
        <v>134</v>
      </c>
      <c r="H99" s="136"/>
      <c r="I99" s="136"/>
      <c r="J99" s="136"/>
      <c r="K99" s="848"/>
      <c r="L99" s="848"/>
      <c r="M99" s="848"/>
      <c r="N99" s="848"/>
      <c r="O99" s="848"/>
      <c r="P99" s="848"/>
      <c r="Q99" s="848"/>
      <c r="R99" s="848"/>
      <c r="S99" s="848"/>
      <c r="T99" s="848"/>
      <c r="U99" s="848"/>
      <c r="V99" s="848"/>
      <c r="W99" s="848"/>
      <c r="X99" s="848"/>
      <c r="Y99" s="848"/>
      <c r="Z99" s="848"/>
      <c r="AA99" s="848"/>
      <c r="AB99" s="848"/>
      <c r="AC99" s="848"/>
      <c r="AD99" s="848"/>
      <c r="AE99" s="848"/>
      <c r="AF99" s="848"/>
      <c r="AG99" s="848"/>
      <c r="AH99" s="848"/>
      <c r="AI99" s="848"/>
    </row>
    <row r="100" spans="1:35" ht="13.5" customHeight="1">
      <c r="C100" s="134" t="s">
        <v>120</v>
      </c>
      <c r="H100" s="136"/>
      <c r="I100" s="136"/>
      <c r="J100" s="136"/>
      <c r="K100" s="851"/>
      <c r="L100" s="851"/>
      <c r="M100" s="851"/>
      <c r="N100" s="851"/>
      <c r="O100" s="851"/>
      <c r="P100" s="851"/>
      <c r="Q100" s="851"/>
      <c r="R100" s="851"/>
      <c r="S100" s="851"/>
      <c r="T100" s="851"/>
      <c r="U100" s="851"/>
      <c r="V100" s="851"/>
      <c r="W100" s="851"/>
      <c r="X100" s="851"/>
      <c r="Y100" s="851"/>
      <c r="Z100" s="851"/>
      <c r="AA100" s="851"/>
      <c r="AB100" s="851"/>
      <c r="AC100" s="851"/>
      <c r="AD100" s="851"/>
      <c r="AE100" s="851"/>
      <c r="AF100" s="851"/>
      <c r="AG100" s="851"/>
      <c r="AH100" s="851"/>
      <c r="AI100" s="851"/>
    </row>
    <row r="101" spans="1:35" ht="13.5" customHeight="1">
      <c r="C101" s="134" t="s">
        <v>849</v>
      </c>
      <c r="H101" s="136"/>
      <c r="I101" s="136"/>
      <c r="J101" s="136"/>
      <c r="K101" s="851"/>
      <c r="L101" s="851"/>
      <c r="M101" s="851"/>
      <c r="N101" s="851"/>
      <c r="O101" s="851"/>
      <c r="P101" s="851"/>
      <c r="Q101" s="851"/>
      <c r="R101" s="851"/>
      <c r="S101" s="851"/>
      <c r="T101" s="851"/>
      <c r="U101" s="851"/>
      <c r="V101" s="851"/>
      <c r="W101" s="851"/>
      <c r="X101" s="851"/>
      <c r="Y101" s="851"/>
      <c r="Z101" s="851"/>
      <c r="AA101" s="851"/>
      <c r="AB101" s="851"/>
      <c r="AC101" s="851"/>
      <c r="AD101" s="851"/>
      <c r="AE101" s="851"/>
      <c r="AF101" s="851"/>
      <c r="AG101" s="851"/>
      <c r="AH101" s="851"/>
      <c r="AI101" s="851"/>
    </row>
    <row r="102" spans="1:35" ht="13.5" customHeight="1">
      <c r="C102" s="134" t="s">
        <v>850</v>
      </c>
      <c r="M102" s="848"/>
      <c r="N102" s="848"/>
      <c r="O102" s="848"/>
      <c r="P102" s="848"/>
      <c r="Q102" s="848"/>
      <c r="R102" s="848"/>
      <c r="S102" s="848"/>
      <c r="T102" s="848"/>
      <c r="U102" s="848"/>
      <c r="V102" s="848"/>
      <c r="W102" s="848"/>
      <c r="X102" s="848"/>
      <c r="Y102" s="848"/>
      <c r="Z102" s="848"/>
      <c r="AA102" s="848"/>
      <c r="AB102" s="848"/>
      <c r="AC102" s="848"/>
      <c r="AD102" s="848"/>
      <c r="AE102" s="848"/>
      <c r="AF102" s="848"/>
      <c r="AG102" s="848"/>
      <c r="AH102" s="848"/>
      <c r="AI102" s="848"/>
    </row>
    <row r="103" spans="1:35" ht="6.75" customHeight="1">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row>
    <row r="104" spans="1:35" ht="6.75" customHeight="1">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row>
    <row r="105" spans="1:35" ht="13.5" customHeight="1">
      <c r="A105" s="134" t="s">
        <v>1175</v>
      </c>
    </row>
    <row r="106" spans="1:35" ht="13.5" customHeight="1">
      <c r="C106" s="134" t="s">
        <v>131</v>
      </c>
      <c r="H106" s="136"/>
      <c r="I106" s="136"/>
      <c r="J106" s="136"/>
      <c r="K106" s="848"/>
      <c r="L106" s="848"/>
      <c r="M106" s="848"/>
      <c r="N106" s="848"/>
      <c r="O106" s="848"/>
      <c r="P106" s="848"/>
      <c r="Q106" s="848"/>
      <c r="R106" s="848"/>
      <c r="S106" s="848"/>
      <c r="T106" s="848"/>
      <c r="U106" s="848"/>
      <c r="V106" s="848"/>
      <c r="W106" s="848"/>
      <c r="X106" s="848"/>
      <c r="Y106" s="848"/>
      <c r="Z106" s="848"/>
      <c r="AA106" s="848"/>
      <c r="AB106" s="848"/>
      <c r="AC106" s="848"/>
      <c r="AD106" s="848"/>
      <c r="AE106" s="848"/>
      <c r="AF106" s="848"/>
      <c r="AG106" s="848"/>
      <c r="AH106" s="848"/>
      <c r="AI106" s="848"/>
    </row>
    <row r="107" spans="1:35" ht="13.5" customHeight="1">
      <c r="C107" s="134" t="s">
        <v>133</v>
      </c>
      <c r="H107" s="136"/>
      <c r="I107" s="136"/>
      <c r="J107" s="136"/>
      <c r="K107" s="848"/>
      <c r="L107" s="848"/>
      <c r="M107" s="848"/>
      <c r="N107" s="848"/>
      <c r="O107" s="848"/>
      <c r="P107" s="848"/>
      <c r="Q107" s="848"/>
      <c r="R107" s="848"/>
      <c r="S107" s="848"/>
      <c r="T107" s="848"/>
      <c r="U107" s="848"/>
      <c r="V107" s="848"/>
      <c r="W107" s="848"/>
      <c r="X107" s="848"/>
      <c r="Y107" s="848"/>
      <c r="Z107" s="848"/>
      <c r="AA107" s="848"/>
      <c r="AB107" s="848"/>
      <c r="AC107" s="848"/>
      <c r="AD107" s="848"/>
      <c r="AE107" s="848"/>
      <c r="AF107" s="848"/>
      <c r="AG107" s="848"/>
      <c r="AH107" s="848"/>
      <c r="AI107" s="848"/>
    </row>
    <row r="108" spans="1:35" ht="13.5" customHeight="1">
      <c r="C108" s="134" t="s">
        <v>118</v>
      </c>
      <c r="H108" s="136"/>
      <c r="I108" s="136"/>
      <c r="J108" s="136"/>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row>
    <row r="109" spans="1:35" ht="13.5" customHeight="1">
      <c r="C109" s="134" t="s">
        <v>134</v>
      </c>
      <c r="H109" s="136"/>
      <c r="I109" s="136"/>
      <c r="J109" s="136"/>
      <c r="K109" s="848"/>
      <c r="L109" s="848"/>
      <c r="M109" s="848"/>
      <c r="N109" s="848"/>
      <c r="O109" s="848"/>
      <c r="P109" s="848"/>
      <c r="Q109" s="848"/>
      <c r="R109" s="848"/>
      <c r="S109" s="848"/>
      <c r="T109" s="848"/>
      <c r="U109" s="848"/>
      <c r="V109" s="848"/>
      <c r="W109" s="848"/>
      <c r="X109" s="848"/>
      <c r="Y109" s="848"/>
      <c r="Z109" s="848"/>
      <c r="AA109" s="848"/>
      <c r="AB109" s="848"/>
      <c r="AC109" s="848"/>
      <c r="AD109" s="848"/>
      <c r="AE109" s="848"/>
      <c r="AF109" s="848"/>
      <c r="AG109" s="848"/>
      <c r="AH109" s="848"/>
      <c r="AI109" s="848"/>
    </row>
    <row r="110" spans="1:35" ht="13.5" customHeight="1">
      <c r="C110" s="134" t="s">
        <v>120</v>
      </c>
      <c r="H110" s="136"/>
      <c r="I110" s="136"/>
      <c r="J110" s="136"/>
      <c r="K110" s="851"/>
      <c r="L110" s="851"/>
      <c r="M110" s="851"/>
      <c r="N110" s="851"/>
      <c r="O110" s="851"/>
      <c r="P110" s="851"/>
      <c r="Q110" s="851"/>
      <c r="R110" s="851"/>
      <c r="S110" s="851"/>
      <c r="T110" s="851"/>
      <c r="U110" s="851"/>
      <c r="V110" s="851"/>
      <c r="W110" s="851"/>
      <c r="X110" s="851"/>
      <c r="Y110" s="851"/>
      <c r="Z110" s="851"/>
      <c r="AA110" s="851"/>
      <c r="AB110" s="851"/>
      <c r="AC110" s="851"/>
      <c r="AD110" s="851"/>
      <c r="AE110" s="851"/>
      <c r="AF110" s="851"/>
      <c r="AG110" s="851"/>
      <c r="AH110" s="851"/>
      <c r="AI110" s="851"/>
    </row>
    <row r="111" spans="1:35" ht="13.5" customHeight="1">
      <c r="C111" s="134" t="s">
        <v>849</v>
      </c>
      <c r="H111" s="136"/>
      <c r="I111" s="136"/>
      <c r="J111" s="136"/>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row>
    <row r="112" spans="1:35" ht="13.5" customHeight="1">
      <c r="C112" s="134" t="s">
        <v>850</v>
      </c>
      <c r="M112" s="848"/>
      <c r="N112" s="848"/>
      <c r="O112" s="848"/>
      <c r="P112" s="848"/>
      <c r="Q112" s="848"/>
      <c r="R112" s="848"/>
      <c r="S112" s="848"/>
      <c r="T112" s="848"/>
      <c r="U112" s="848"/>
      <c r="V112" s="848"/>
      <c r="W112" s="848"/>
      <c r="X112" s="848"/>
      <c r="Y112" s="848"/>
      <c r="Z112" s="848"/>
      <c r="AA112" s="848"/>
      <c r="AB112" s="848"/>
      <c r="AC112" s="848"/>
      <c r="AD112" s="848"/>
      <c r="AE112" s="848"/>
      <c r="AF112" s="848"/>
      <c r="AG112" s="848"/>
      <c r="AH112" s="848"/>
      <c r="AI112" s="848"/>
    </row>
    <row r="113" spans="1:35" ht="6.75" customHeight="1">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row>
    <row r="114" spans="1:35" ht="6.75" customHeight="1">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row>
    <row r="115" spans="1:35" ht="13.5" customHeight="1">
      <c r="C115" s="134" t="s">
        <v>131</v>
      </c>
      <c r="H115" s="136"/>
      <c r="I115" s="136"/>
      <c r="J115" s="136"/>
      <c r="K115" s="848"/>
      <c r="L115" s="848"/>
      <c r="M115" s="848"/>
      <c r="N115" s="848"/>
      <c r="O115" s="848"/>
      <c r="P115" s="848"/>
      <c r="Q115" s="848"/>
      <c r="R115" s="848"/>
      <c r="S115" s="848"/>
      <c r="T115" s="848"/>
      <c r="U115" s="848"/>
      <c r="V115" s="848"/>
      <c r="W115" s="848"/>
      <c r="X115" s="848"/>
      <c r="Y115" s="848"/>
      <c r="Z115" s="848"/>
      <c r="AA115" s="848"/>
      <c r="AB115" s="848"/>
      <c r="AC115" s="848"/>
      <c r="AD115" s="848"/>
      <c r="AE115" s="848"/>
      <c r="AF115" s="848"/>
      <c r="AG115" s="848"/>
      <c r="AH115" s="848"/>
      <c r="AI115" s="848"/>
    </row>
    <row r="116" spans="1:35" ht="13.5" customHeight="1">
      <c r="C116" s="134" t="s">
        <v>133</v>
      </c>
      <c r="H116" s="136"/>
      <c r="I116" s="136"/>
      <c r="J116" s="136"/>
      <c r="K116" s="848"/>
      <c r="L116" s="848"/>
      <c r="M116" s="848"/>
      <c r="N116" s="848"/>
      <c r="O116" s="848"/>
      <c r="P116" s="848"/>
      <c r="Q116" s="848"/>
      <c r="R116" s="848"/>
      <c r="S116" s="848"/>
      <c r="T116" s="848"/>
      <c r="U116" s="848"/>
      <c r="V116" s="848"/>
      <c r="W116" s="848"/>
      <c r="X116" s="848"/>
      <c r="Y116" s="848"/>
      <c r="Z116" s="848"/>
      <c r="AA116" s="848"/>
      <c r="AB116" s="848"/>
      <c r="AC116" s="848"/>
      <c r="AD116" s="848"/>
      <c r="AE116" s="848"/>
      <c r="AF116" s="848"/>
      <c r="AG116" s="848"/>
      <c r="AH116" s="848"/>
      <c r="AI116" s="848"/>
    </row>
    <row r="117" spans="1:35" ht="13.5" customHeight="1">
      <c r="C117" s="134" t="s">
        <v>118</v>
      </c>
      <c r="H117" s="136"/>
      <c r="I117" s="136"/>
      <c r="J117" s="136"/>
      <c r="K117" s="851"/>
      <c r="L117" s="851"/>
      <c r="M117" s="851"/>
      <c r="N117" s="851"/>
      <c r="O117" s="851"/>
      <c r="P117" s="851"/>
      <c r="Q117" s="851"/>
      <c r="R117" s="851"/>
      <c r="S117" s="851"/>
      <c r="T117" s="851"/>
      <c r="U117" s="851"/>
      <c r="V117" s="851"/>
      <c r="W117" s="851"/>
      <c r="X117" s="851"/>
      <c r="Y117" s="851"/>
      <c r="Z117" s="851"/>
      <c r="AA117" s="851"/>
      <c r="AB117" s="851"/>
      <c r="AC117" s="851"/>
      <c r="AD117" s="851"/>
      <c r="AE117" s="851"/>
      <c r="AF117" s="851"/>
      <c r="AG117" s="851"/>
      <c r="AH117" s="851"/>
      <c r="AI117" s="851"/>
    </row>
    <row r="118" spans="1:35" ht="13.5" customHeight="1">
      <c r="C118" s="134" t="s">
        <v>134</v>
      </c>
      <c r="H118" s="136"/>
      <c r="I118" s="136"/>
      <c r="J118" s="136"/>
      <c r="K118" s="848"/>
      <c r="L118" s="848"/>
      <c r="M118" s="848"/>
      <c r="N118" s="848"/>
      <c r="O118" s="848"/>
      <c r="P118" s="848"/>
      <c r="Q118" s="848"/>
      <c r="R118" s="848"/>
      <c r="S118" s="848"/>
      <c r="T118" s="848"/>
      <c r="U118" s="848"/>
      <c r="V118" s="848"/>
      <c r="W118" s="848"/>
      <c r="X118" s="848"/>
      <c r="Y118" s="848"/>
      <c r="Z118" s="848"/>
      <c r="AA118" s="848"/>
      <c r="AB118" s="848"/>
      <c r="AC118" s="848"/>
      <c r="AD118" s="848"/>
      <c r="AE118" s="848"/>
      <c r="AF118" s="848"/>
      <c r="AG118" s="848"/>
      <c r="AH118" s="848"/>
      <c r="AI118" s="848"/>
    </row>
    <row r="119" spans="1:35" ht="13.5" customHeight="1">
      <c r="C119" s="134" t="s">
        <v>120</v>
      </c>
      <c r="H119" s="136"/>
      <c r="I119" s="136"/>
      <c r="J119" s="136"/>
      <c r="K119" s="851"/>
      <c r="L119" s="851"/>
      <c r="M119" s="851"/>
      <c r="N119" s="851"/>
      <c r="O119" s="851"/>
      <c r="P119" s="851"/>
      <c r="Q119" s="851"/>
      <c r="R119" s="851"/>
      <c r="S119" s="851"/>
      <c r="T119" s="851"/>
      <c r="U119" s="851"/>
      <c r="V119" s="851"/>
      <c r="W119" s="851"/>
      <c r="X119" s="851"/>
      <c r="Y119" s="851"/>
      <c r="Z119" s="851"/>
      <c r="AA119" s="851"/>
      <c r="AB119" s="851"/>
      <c r="AC119" s="851"/>
      <c r="AD119" s="851"/>
      <c r="AE119" s="851"/>
      <c r="AF119" s="851"/>
      <c r="AG119" s="851"/>
      <c r="AH119" s="851"/>
      <c r="AI119" s="851"/>
    </row>
    <row r="120" spans="1:35" ht="13.5" customHeight="1">
      <c r="C120" s="134" t="s">
        <v>849</v>
      </c>
      <c r="H120" s="136"/>
      <c r="I120" s="136"/>
      <c r="J120" s="136"/>
      <c r="K120" s="851"/>
      <c r="L120" s="851"/>
      <c r="M120" s="851"/>
      <c r="N120" s="851"/>
      <c r="O120" s="851"/>
      <c r="P120" s="851"/>
      <c r="Q120" s="851"/>
      <c r="R120" s="851"/>
      <c r="S120" s="851"/>
      <c r="T120" s="851"/>
      <c r="U120" s="851"/>
      <c r="V120" s="851"/>
      <c r="W120" s="851"/>
      <c r="X120" s="851"/>
      <c r="Y120" s="851"/>
      <c r="Z120" s="851"/>
      <c r="AA120" s="851"/>
      <c r="AB120" s="851"/>
      <c r="AC120" s="851"/>
      <c r="AD120" s="851"/>
      <c r="AE120" s="851"/>
      <c r="AF120" s="851"/>
      <c r="AG120" s="851"/>
      <c r="AH120" s="851"/>
      <c r="AI120" s="851"/>
    </row>
    <row r="121" spans="1:35" ht="13.5" customHeight="1">
      <c r="C121" s="134" t="s">
        <v>850</v>
      </c>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row>
    <row r="122" spans="1:35" ht="6.75" customHeight="1">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row>
    <row r="123" spans="1:35" ht="6.75" customHeight="1">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row>
    <row r="124" spans="1:35" ht="13.5" customHeight="1">
      <c r="C124" s="134" t="s">
        <v>131</v>
      </c>
      <c r="H124" s="136"/>
      <c r="I124" s="136"/>
      <c r="J124" s="136"/>
      <c r="K124" s="848"/>
      <c r="L124" s="848"/>
      <c r="M124" s="848"/>
      <c r="N124" s="848"/>
      <c r="O124" s="848"/>
      <c r="P124" s="848"/>
      <c r="Q124" s="848"/>
      <c r="R124" s="848"/>
      <c r="S124" s="848"/>
      <c r="T124" s="848"/>
      <c r="U124" s="848"/>
      <c r="V124" s="848"/>
      <c r="W124" s="848"/>
      <c r="X124" s="848"/>
      <c r="Y124" s="848"/>
      <c r="Z124" s="848"/>
      <c r="AA124" s="848"/>
      <c r="AB124" s="848"/>
      <c r="AC124" s="848"/>
      <c r="AD124" s="848"/>
      <c r="AE124" s="848"/>
      <c r="AF124" s="848"/>
      <c r="AG124" s="848"/>
      <c r="AH124" s="848"/>
      <c r="AI124" s="848"/>
    </row>
    <row r="125" spans="1:35" ht="13.5" customHeight="1">
      <c r="C125" s="134" t="s">
        <v>133</v>
      </c>
      <c r="H125" s="136"/>
      <c r="I125" s="136"/>
      <c r="J125" s="136"/>
      <c r="K125" s="848"/>
      <c r="L125" s="848"/>
      <c r="M125" s="848"/>
      <c r="N125" s="848"/>
      <c r="O125" s="848"/>
      <c r="P125" s="848"/>
      <c r="Q125" s="848"/>
      <c r="R125" s="848"/>
      <c r="S125" s="848"/>
      <c r="T125" s="848"/>
      <c r="U125" s="848"/>
      <c r="V125" s="848"/>
      <c r="W125" s="848"/>
      <c r="X125" s="848"/>
      <c r="Y125" s="848"/>
      <c r="Z125" s="848"/>
      <c r="AA125" s="848"/>
      <c r="AB125" s="848"/>
      <c r="AC125" s="848"/>
      <c r="AD125" s="848"/>
      <c r="AE125" s="848"/>
      <c r="AF125" s="848"/>
      <c r="AG125" s="848"/>
      <c r="AH125" s="848"/>
      <c r="AI125" s="848"/>
    </row>
    <row r="126" spans="1:35" ht="13.5" customHeight="1">
      <c r="C126" s="134" t="s">
        <v>118</v>
      </c>
      <c r="H126" s="136"/>
      <c r="I126" s="136"/>
      <c r="J126" s="136"/>
      <c r="K126" s="851"/>
      <c r="L126" s="851"/>
      <c r="M126" s="851"/>
      <c r="N126" s="851"/>
      <c r="O126" s="851"/>
      <c r="P126" s="851"/>
      <c r="Q126" s="851"/>
      <c r="R126" s="851"/>
      <c r="S126" s="851"/>
      <c r="T126" s="851"/>
      <c r="U126" s="851"/>
      <c r="V126" s="851"/>
      <c r="W126" s="851"/>
      <c r="X126" s="851"/>
      <c r="Y126" s="851"/>
      <c r="Z126" s="851"/>
      <c r="AA126" s="851"/>
      <c r="AB126" s="851"/>
      <c r="AC126" s="851"/>
      <c r="AD126" s="851"/>
      <c r="AE126" s="851"/>
      <c r="AF126" s="851"/>
      <c r="AG126" s="851"/>
      <c r="AH126" s="851"/>
      <c r="AI126" s="851"/>
    </row>
    <row r="127" spans="1:35" ht="13.5" customHeight="1">
      <c r="C127" s="134" t="s">
        <v>134</v>
      </c>
      <c r="H127" s="136"/>
      <c r="I127" s="136"/>
      <c r="J127" s="136"/>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row>
    <row r="128" spans="1:35" ht="13.5" customHeight="1">
      <c r="C128" s="134" t="s">
        <v>120</v>
      </c>
      <c r="H128" s="136"/>
      <c r="I128" s="136"/>
      <c r="J128" s="136"/>
      <c r="K128" s="851"/>
      <c r="L128" s="851"/>
      <c r="M128" s="851"/>
      <c r="N128" s="851"/>
      <c r="O128" s="851"/>
      <c r="P128" s="851"/>
      <c r="Q128" s="851"/>
      <c r="R128" s="851"/>
      <c r="S128" s="851"/>
      <c r="T128" s="851"/>
      <c r="U128" s="851"/>
      <c r="V128" s="851"/>
      <c r="W128" s="851"/>
      <c r="X128" s="851"/>
      <c r="Y128" s="851"/>
      <c r="Z128" s="851"/>
      <c r="AA128" s="851"/>
      <c r="AB128" s="851"/>
      <c r="AC128" s="851"/>
      <c r="AD128" s="851"/>
      <c r="AE128" s="851"/>
      <c r="AF128" s="851"/>
      <c r="AG128" s="851"/>
      <c r="AH128" s="851"/>
      <c r="AI128" s="851"/>
    </row>
    <row r="129" spans="1:39" ht="13.5" customHeight="1">
      <c r="C129" s="134" t="s">
        <v>849</v>
      </c>
      <c r="H129" s="136"/>
      <c r="I129" s="136"/>
      <c r="J129" s="136"/>
      <c r="K129" s="851"/>
      <c r="L129" s="851"/>
      <c r="M129" s="851"/>
      <c r="N129" s="851"/>
      <c r="O129" s="851"/>
      <c r="P129" s="851"/>
      <c r="Q129" s="851"/>
      <c r="R129" s="851"/>
      <c r="S129" s="851"/>
      <c r="T129" s="851"/>
      <c r="U129" s="851"/>
      <c r="V129" s="851"/>
      <c r="W129" s="851"/>
      <c r="X129" s="851"/>
      <c r="Y129" s="851"/>
      <c r="Z129" s="851"/>
      <c r="AA129" s="851"/>
      <c r="AB129" s="851"/>
      <c r="AC129" s="851"/>
      <c r="AD129" s="851"/>
      <c r="AE129" s="851"/>
      <c r="AF129" s="851"/>
      <c r="AG129" s="851"/>
      <c r="AH129" s="851"/>
      <c r="AI129" s="851"/>
    </row>
    <row r="130" spans="1:39" ht="13.5" customHeight="1">
      <c r="C130" s="134" t="s">
        <v>850</v>
      </c>
      <c r="M130" s="848"/>
      <c r="N130" s="848"/>
      <c r="O130" s="848"/>
      <c r="P130" s="848"/>
      <c r="Q130" s="848"/>
      <c r="R130" s="848"/>
      <c r="S130" s="848"/>
      <c r="T130" s="848"/>
      <c r="U130" s="848"/>
      <c r="V130" s="848"/>
      <c r="W130" s="848"/>
      <c r="X130" s="848"/>
      <c r="Y130" s="848"/>
      <c r="Z130" s="848"/>
      <c r="AA130" s="848"/>
      <c r="AB130" s="848"/>
      <c r="AC130" s="848"/>
      <c r="AD130" s="848"/>
      <c r="AE130" s="848"/>
      <c r="AF130" s="848"/>
      <c r="AG130" s="848"/>
      <c r="AH130" s="848"/>
      <c r="AI130" s="848"/>
    </row>
    <row r="131" spans="1:39" ht="6.75" customHeight="1">
      <c r="A131" s="137"/>
      <c r="B131" s="137"/>
      <c r="C131" s="137"/>
      <c r="D131" s="137"/>
      <c r="E131" s="137"/>
      <c r="F131" s="137"/>
      <c r="G131" s="13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row>
    <row r="132" spans="1:39" ht="6.75" customHeight="1" thickBo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row>
    <row r="133" spans="1:39" ht="8.4" customHeight="1" thickTop="1">
      <c r="AJ133" s="352"/>
      <c r="AK133" s="352"/>
    </row>
    <row r="134" spans="1:39" ht="11.2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row>
    <row r="135" spans="1:39" ht="6"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row>
    <row r="136" spans="1:39" ht="13.5" customHeight="1">
      <c r="A136" s="134" t="s">
        <v>218</v>
      </c>
    </row>
    <row r="137" spans="1:39" ht="13.5" customHeight="1">
      <c r="A137" s="134" t="s">
        <v>5</v>
      </c>
    </row>
    <row r="138" spans="1:39" ht="13.5" customHeight="1" thickBot="1">
      <c r="C138" s="134" t="s">
        <v>121</v>
      </c>
      <c r="H138" s="179"/>
      <c r="I138" s="135"/>
      <c r="J138" s="135" t="s">
        <v>465</v>
      </c>
      <c r="K138" s="850" t="str">
        <f>IF($AM$139="","",VLOOKUP($AM$139,業者date!$B$8:$AF$17,5,TRUE))</f>
        <v/>
      </c>
      <c r="L138" s="850"/>
      <c r="M138" s="134" t="s">
        <v>124</v>
      </c>
      <c r="R138" s="135" t="s">
        <v>13</v>
      </c>
      <c r="S138" s="849" t="str">
        <f>IF($AM$139="","",VLOOKUP($AM$139,業者date!$B$8:$AF$17,6,TRUE))</f>
        <v/>
      </c>
      <c r="T138" s="849" t="s">
        <v>431</v>
      </c>
      <c r="U138" s="849" t="s">
        <v>431</v>
      </c>
      <c r="V138" s="849" t="s">
        <v>431</v>
      </c>
      <c r="W138" s="134" t="s">
        <v>130</v>
      </c>
      <c r="AB138" s="847" t="str">
        <f>IF($AM$139="","",VLOOKUP($AM$139,業者date!$B$8:$AF$17,8,TRUE))</f>
        <v/>
      </c>
      <c r="AC138" s="847"/>
      <c r="AD138" s="847"/>
      <c r="AE138" s="847"/>
      <c r="AF138" s="847"/>
      <c r="AG138" s="847"/>
      <c r="AH138" s="134" t="s">
        <v>216</v>
      </c>
      <c r="AM138" s="134" t="s">
        <v>1557</v>
      </c>
    </row>
    <row r="139" spans="1:39" ht="13.5" customHeight="1">
      <c r="C139" s="134" t="s">
        <v>117</v>
      </c>
      <c r="K139" s="848" t="str">
        <f>IF($AM$139="","",VLOOKUP($AM$139,業者date!$B$8:$AF$17,2,TRUE))</f>
        <v/>
      </c>
      <c r="L139" s="848"/>
      <c r="M139" s="848"/>
      <c r="N139" s="848"/>
      <c r="O139" s="848"/>
      <c r="P139" s="848"/>
      <c r="Q139" s="848"/>
      <c r="R139" s="848"/>
      <c r="S139" s="848"/>
      <c r="T139" s="848"/>
      <c r="U139" s="848"/>
      <c r="V139" s="848"/>
      <c r="W139" s="848"/>
      <c r="X139" s="848"/>
      <c r="Y139" s="848"/>
      <c r="Z139" s="848"/>
      <c r="AA139" s="848"/>
      <c r="AB139" s="848"/>
      <c r="AC139" s="848"/>
      <c r="AD139" s="848"/>
      <c r="AE139" s="848"/>
      <c r="AF139" s="848"/>
      <c r="AG139" s="848"/>
      <c r="AH139" s="848"/>
      <c r="AI139" s="848"/>
      <c r="AM139" s="845"/>
    </row>
    <row r="140" spans="1:39" ht="13.5" customHeight="1" thickBot="1">
      <c r="C140" s="134" t="s">
        <v>128</v>
      </c>
      <c r="H140" s="179"/>
      <c r="I140" s="135"/>
      <c r="J140" s="135" t="s">
        <v>465</v>
      </c>
      <c r="K140" s="850" t="str">
        <f>IF($AM$139="","",VLOOKUP($AM$139,業者date!$B$8:$AF$17,10,TRUE))</f>
        <v/>
      </c>
      <c r="L140" s="850"/>
      <c r="M140" s="134" t="s">
        <v>123</v>
      </c>
      <c r="R140" s="135" t="s">
        <v>13</v>
      </c>
      <c r="S140" s="847" t="str">
        <f>IF($AM$139="","",VLOOKUP($AM$139,業者date!$B$8:$AF$17,11,TRUE))</f>
        <v/>
      </c>
      <c r="T140" s="847" t="s">
        <v>431</v>
      </c>
      <c r="U140" s="847" t="s">
        <v>431</v>
      </c>
      <c r="V140" s="847" t="s">
        <v>431</v>
      </c>
      <c r="W140" s="134" t="s">
        <v>122</v>
      </c>
      <c r="AB140" s="847" t="str">
        <f>IF($AM$139="","",VLOOKUP($AM$139,業者date!$B$8:$AF$17,13,TRUE))</f>
        <v/>
      </c>
      <c r="AC140" s="847"/>
      <c r="AD140" s="847"/>
      <c r="AE140" s="847"/>
      <c r="AF140" s="847"/>
      <c r="AG140" s="847"/>
      <c r="AH140" s="134" t="s">
        <v>216</v>
      </c>
      <c r="AM140" s="846"/>
    </row>
    <row r="141" spans="1:39" ht="13.5" customHeight="1">
      <c r="K141" s="848" t="str">
        <f>IF($AM$139="","",VLOOKUP($AM$139,業者date!$B$8:$AF$17,15,TRUE))</f>
        <v/>
      </c>
      <c r="L141" s="848"/>
      <c r="M141" s="848"/>
      <c r="N141" s="848"/>
      <c r="O141" s="848"/>
      <c r="P141" s="848"/>
      <c r="Q141" s="848"/>
      <c r="R141" s="848"/>
      <c r="S141" s="848"/>
      <c r="T141" s="848"/>
      <c r="U141" s="848"/>
      <c r="V141" s="848"/>
      <c r="W141" s="848"/>
      <c r="X141" s="848"/>
      <c r="Y141" s="848"/>
      <c r="Z141" s="848"/>
      <c r="AA141" s="848"/>
      <c r="AB141" s="848"/>
      <c r="AC141" s="848"/>
      <c r="AD141" s="848"/>
      <c r="AE141" s="848"/>
      <c r="AF141" s="848"/>
      <c r="AG141" s="848"/>
      <c r="AH141" s="848"/>
      <c r="AI141" s="848"/>
    </row>
    <row r="142" spans="1:39" ht="13.5" customHeight="1">
      <c r="C142" s="134" t="s">
        <v>125</v>
      </c>
      <c r="J142" s="136"/>
      <c r="K142" s="848" t="str">
        <f>IF($AM$139="","",VLOOKUP($AM$139,業者date!$B$8:$AF$17,20,TRUE))</f>
        <v/>
      </c>
      <c r="L142" s="848"/>
      <c r="M142" s="848"/>
      <c r="N142" s="848"/>
      <c r="O142" s="848"/>
      <c r="P142" s="848"/>
      <c r="Q142" s="848"/>
      <c r="R142" s="848"/>
      <c r="S142" s="848"/>
      <c r="T142" s="848"/>
      <c r="U142" s="848"/>
      <c r="V142" s="848"/>
      <c r="W142" s="848"/>
      <c r="X142" s="848"/>
      <c r="Y142" s="848"/>
      <c r="Z142" s="848"/>
      <c r="AA142" s="848"/>
      <c r="AB142" s="848"/>
      <c r="AC142" s="848"/>
      <c r="AD142" s="848"/>
      <c r="AE142" s="848"/>
      <c r="AF142" s="848"/>
      <c r="AG142" s="848"/>
      <c r="AH142" s="848"/>
      <c r="AI142" s="848"/>
    </row>
    <row r="143" spans="1:39" ht="13.5" customHeight="1">
      <c r="C143" s="134" t="s">
        <v>126</v>
      </c>
      <c r="K143" s="848" t="str">
        <f>IF($AM$139="","",VLOOKUP($AM$139,業者date!$B$8:$AF$17,22,TRUE))</f>
        <v/>
      </c>
      <c r="L143" s="848"/>
      <c r="M143" s="848"/>
      <c r="N143" s="848"/>
      <c r="O143" s="848"/>
      <c r="P143" s="848"/>
      <c r="Q143" s="848"/>
      <c r="R143" s="848"/>
      <c r="S143" s="848"/>
      <c r="T143" s="848"/>
      <c r="U143" s="848"/>
      <c r="V143" s="848"/>
      <c r="W143" s="848"/>
      <c r="X143" s="848"/>
      <c r="Y143" s="848"/>
      <c r="Z143" s="848"/>
      <c r="AA143" s="848"/>
      <c r="AB143" s="848"/>
      <c r="AC143" s="848"/>
      <c r="AD143" s="848"/>
      <c r="AE143" s="848"/>
      <c r="AF143" s="848"/>
      <c r="AG143" s="848"/>
      <c r="AH143" s="848"/>
      <c r="AI143" s="848"/>
    </row>
    <row r="144" spans="1:39" ht="13.5" customHeight="1">
      <c r="C144" s="134" t="s">
        <v>127</v>
      </c>
      <c r="K144" s="848" t="str">
        <f>IF($AM$139="","",VLOOKUP($AM$139,業者date!$B$8:$AF$17,29,TRUE))</f>
        <v/>
      </c>
      <c r="L144" s="848"/>
      <c r="M144" s="848"/>
      <c r="N144" s="848"/>
      <c r="O144" s="848"/>
      <c r="P144" s="848"/>
      <c r="Q144" s="848"/>
      <c r="R144" s="848"/>
      <c r="S144" s="848"/>
      <c r="T144" s="848"/>
      <c r="U144" s="848"/>
      <c r="V144" s="848"/>
      <c r="W144" s="848"/>
      <c r="X144" s="848"/>
      <c r="Y144" s="848"/>
      <c r="Z144" s="848"/>
      <c r="AA144" s="848"/>
      <c r="AB144" s="848"/>
      <c r="AC144" s="848"/>
      <c r="AD144" s="848"/>
      <c r="AE144" s="848"/>
      <c r="AF144" s="848"/>
      <c r="AG144" s="848"/>
      <c r="AH144" s="848"/>
      <c r="AI144" s="848"/>
    </row>
    <row r="145" spans="1:39" ht="13.5" customHeight="1">
      <c r="C145" s="134" t="s">
        <v>136</v>
      </c>
      <c r="K145" s="152"/>
      <c r="L145" s="152"/>
      <c r="M145" s="848"/>
      <c r="N145" s="848"/>
      <c r="O145" s="848"/>
      <c r="P145" s="848"/>
      <c r="Q145" s="848"/>
      <c r="R145" s="848"/>
      <c r="S145" s="848"/>
      <c r="T145" s="848"/>
      <c r="U145" s="848"/>
      <c r="V145" s="848"/>
      <c r="W145" s="848"/>
      <c r="X145" s="848"/>
      <c r="Y145" s="848"/>
      <c r="Z145" s="848"/>
      <c r="AA145" s="848"/>
      <c r="AB145" s="848"/>
      <c r="AC145" s="848"/>
      <c r="AD145" s="848"/>
      <c r="AE145" s="848"/>
      <c r="AF145" s="848"/>
      <c r="AG145" s="848"/>
      <c r="AH145" s="848"/>
      <c r="AI145" s="848"/>
    </row>
    <row r="146" spans="1:39" ht="6" customHeight="1">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row>
    <row r="147" spans="1:39" ht="6" customHeight="1"/>
    <row r="148" spans="1:39" ht="13.5" customHeight="1">
      <c r="A148" s="134" t="s">
        <v>6</v>
      </c>
    </row>
    <row r="149" spans="1:39" ht="13.5" customHeight="1" thickBot="1">
      <c r="C149" s="134" t="s">
        <v>121</v>
      </c>
      <c r="H149" s="179"/>
      <c r="I149" s="135"/>
      <c r="J149" s="135" t="s">
        <v>465</v>
      </c>
      <c r="K149" s="850" t="str">
        <f>IF($AM$150="","",VLOOKUP($AM$150,業者date!$B$8:$AF$17,5,TRUE))</f>
        <v/>
      </c>
      <c r="L149" s="850"/>
      <c r="M149" s="134" t="s">
        <v>124</v>
      </c>
      <c r="R149" s="135" t="s">
        <v>13</v>
      </c>
      <c r="S149" s="849" t="str">
        <f>IF($AM$150="","",VLOOKUP($AM$150,業者date!$B$8:$AF$17,6,TRUE))</f>
        <v/>
      </c>
      <c r="T149" s="849" t="s">
        <v>431</v>
      </c>
      <c r="U149" s="849" t="s">
        <v>431</v>
      </c>
      <c r="V149" s="849" t="s">
        <v>431</v>
      </c>
      <c r="W149" s="134" t="s">
        <v>130</v>
      </c>
      <c r="AB149" s="847" t="str">
        <f>IF($AM$150="","",VLOOKUP($AM$150,業者date!$B$8:$AF$17,8,TRUE))</f>
        <v/>
      </c>
      <c r="AC149" s="847"/>
      <c r="AD149" s="847"/>
      <c r="AE149" s="847"/>
      <c r="AF149" s="847"/>
      <c r="AG149" s="847"/>
      <c r="AH149" s="134" t="s">
        <v>216</v>
      </c>
      <c r="AM149" s="134" t="s">
        <v>1557</v>
      </c>
    </row>
    <row r="150" spans="1:39" ht="13.5" customHeight="1">
      <c r="C150" s="134" t="s">
        <v>117</v>
      </c>
      <c r="K150" s="848" t="str">
        <f>IF($AM$150="","",VLOOKUP($AM$150,業者date!$B$8:$AF$17,2,TRUE))</f>
        <v/>
      </c>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c r="AM150" s="845"/>
    </row>
    <row r="151" spans="1:39" ht="13.5" customHeight="1" thickBot="1">
      <c r="C151" s="134" t="s">
        <v>128</v>
      </c>
      <c r="H151" s="179"/>
      <c r="I151" s="135"/>
      <c r="J151" s="135" t="s">
        <v>465</v>
      </c>
      <c r="K151" s="850" t="str">
        <f>IF($AM$150="","",VLOOKUP($AM$150,業者date!$B$8:$AF$17,10,TRUE))</f>
        <v/>
      </c>
      <c r="L151" s="850"/>
      <c r="M151" s="134" t="s">
        <v>123</v>
      </c>
      <c r="R151" s="135" t="s">
        <v>13</v>
      </c>
      <c r="S151" s="847" t="str">
        <f>IF($AM$150="","",VLOOKUP($AM$150,業者date!$B$8:$AF$17,11,TRUE))</f>
        <v/>
      </c>
      <c r="T151" s="847" t="s">
        <v>431</v>
      </c>
      <c r="U151" s="847" t="s">
        <v>431</v>
      </c>
      <c r="V151" s="847" t="s">
        <v>431</v>
      </c>
      <c r="W151" s="134" t="s">
        <v>122</v>
      </c>
      <c r="AB151" s="847" t="str">
        <f>IF($AM$150="","",VLOOKUP($AM$150,業者date!$B$8:$AF$17,13,TRUE))</f>
        <v/>
      </c>
      <c r="AC151" s="847"/>
      <c r="AD151" s="847"/>
      <c r="AE151" s="847"/>
      <c r="AF151" s="847"/>
      <c r="AG151" s="847"/>
      <c r="AH151" s="134" t="s">
        <v>216</v>
      </c>
      <c r="AM151" s="846"/>
    </row>
    <row r="152" spans="1:39" ht="13.5" customHeight="1">
      <c r="K152" s="848" t="str">
        <f>IF($AM$150="","",VLOOKUP($AM$150,業者date!$B$8:$AF$17,15,TRUE))</f>
        <v/>
      </c>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row>
    <row r="153" spans="1:39" ht="13.5" customHeight="1">
      <c r="C153" s="134" t="s">
        <v>125</v>
      </c>
      <c r="J153" s="136"/>
      <c r="K153" s="848" t="str">
        <f>IF($AM$150="","",VLOOKUP($AM$150,業者date!$B$8:$AF$17,20,TRUE))</f>
        <v/>
      </c>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row>
    <row r="154" spans="1:39" ht="13.5" customHeight="1">
      <c r="C154" s="134" t="s">
        <v>126</v>
      </c>
      <c r="K154" s="848" t="str">
        <f>IF($AM$150="","",VLOOKUP($AM$150,業者date!$B$8:$AF$17,22,TRUE))</f>
        <v/>
      </c>
      <c r="L154" s="848"/>
      <c r="M154" s="848"/>
      <c r="N154" s="848"/>
      <c r="O154" s="848"/>
      <c r="P154" s="848"/>
      <c r="Q154" s="848"/>
      <c r="R154" s="848"/>
      <c r="S154" s="848"/>
      <c r="T154" s="848"/>
      <c r="U154" s="848"/>
      <c r="V154" s="848"/>
      <c r="W154" s="848"/>
      <c r="X154" s="848"/>
      <c r="Y154" s="848"/>
      <c r="Z154" s="848"/>
      <c r="AA154" s="848"/>
      <c r="AB154" s="848"/>
      <c r="AC154" s="848"/>
      <c r="AD154" s="848"/>
      <c r="AE154" s="848"/>
      <c r="AF154" s="848"/>
      <c r="AG154" s="848"/>
      <c r="AH154" s="848"/>
      <c r="AI154" s="848"/>
    </row>
    <row r="155" spans="1:39" ht="13.5" customHeight="1">
      <c r="C155" s="134" t="s">
        <v>127</v>
      </c>
      <c r="K155" s="848" t="str">
        <f>IF($AM$150="","",VLOOKUP($AM$150,業者date!$B$8:$AF$17,29,TRUE))</f>
        <v/>
      </c>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row>
    <row r="156" spans="1:39" ht="13.5" customHeight="1">
      <c r="C156" s="134" t="s">
        <v>136</v>
      </c>
      <c r="K156" s="152"/>
      <c r="L156" s="152"/>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M156" s="134" t="s">
        <v>1587</v>
      </c>
    </row>
    <row r="157" spans="1:39" ht="6" customHeight="1">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row>
    <row r="158" spans="1:39" ht="6" customHeight="1">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row>
    <row r="159" spans="1:39" ht="13.5" customHeight="1" thickBot="1">
      <c r="C159" s="134" t="s">
        <v>121</v>
      </c>
      <c r="H159" s="179"/>
      <c r="I159" s="135"/>
      <c r="J159" s="135" t="s">
        <v>465</v>
      </c>
      <c r="K159" s="850" t="str">
        <f>IF($AM$160="","",VLOOKUP($AM$160,業者date!$B$8:$AF$17,5,TRUE))</f>
        <v/>
      </c>
      <c r="L159" s="850"/>
      <c r="M159" s="134" t="s">
        <v>124</v>
      </c>
      <c r="R159" s="135" t="s">
        <v>13</v>
      </c>
      <c r="S159" s="849" t="str">
        <f>IF($AM$160="","",VLOOKUP($AM$160,業者date!$B$8:$AF$17,6,TRUE))</f>
        <v/>
      </c>
      <c r="T159" s="849" t="s">
        <v>431</v>
      </c>
      <c r="U159" s="849" t="s">
        <v>431</v>
      </c>
      <c r="V159" s="849" t="s">
        <v>431</v>
      </c>
      <c r="W159" s="134" t="s">
        <v>130</v>
      </c>
      <c r="AB159" s="847" t="str">
        <f>IF($AM$160="","",VLOOKUP($AM$160,業者date!$B$8:$AF$17,8,TRUE))</f>
        <v/>
      </c>
      <c r="AC159" s="847"/>
      <c r="AD159" s="847"/>
      <c r="AE159" s="847"/>
      <c r="AF159" s="847"/>
      <c r="AG159" s="847"/>
      <c r="AH159" s="134" t="s">
        <v>216</v>
      </c>
      <c r="AM159" s="134" t="s">
        <v>1557</v>
      </c>
    </row>
    <row r="160" spans="1:39" ht="13.5" customHeight="1">
      <c r="C160" s="134" t="s">
        <v>117</v>
      </c>
      <c r="K160" s="848" t="str">
        <f>IF($AM$160="","",VLOOKUP($AM$160,業者date!$B$8:$AF$17,2,TRUE))</f>
        <v/>
      </c>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M160" s="845"/>
    </row>
    <row r="161" spans="1:39" ht="13.5" customHeight="1" thickBot="1">
      <c r="C161" s="134" t="s">
        <v>128</v>
      </c>
      <c r="H161" s="179"/>
      <c r="I161" s="135"/>
      <c r="J161" s="135" t="s">
        <v>465</v>
      </c>
      <c r="K161" s="850" t="str">
        <f>IF($AM$160="","",VLOOKUP($AM$160,業者date!$B$8:$AF$17,10,TRUE))</f>
        <v/>
      </c>
      <c r="L161" s="850"/>
      <c r="M161" s="134" t="s">
        <v>123</v>
      </c>
      <c r="R161" s="135" t="s">
        <v>13</v>
      </c>
      <c r="S161" s="847" t="str">
        <f>IF($AM$160="","",VLOOKUP($AM$160,業者date!$B$8:$AF$17,11,TRUE))</f>
        <v/>
      </c>
      <c r="T161" s="847" t="s">
        <v>431</v>
      </c>
      <c r="U161" s="847" t="s">
        <v>431</v>
      </c>
      <c r="V161" s="847" t="s">
        <v>431</v>
      </c>
      <c r="W161" s="134" t="s">
        <v>122</v>
      </c>
      <c r="AB161" s="847" t="str">
        <f>IF($AM$160="","",VLOOKUP($AM$160,業者date!$B$8:$AF$17,13,TRUE))</f>
        <v/>
      </c>
      <c r="AC161" s="847"/>
      <c r="AD161" s="847"/>
      <c r="AE161" s="847"/>
      <c r="AF161" s="847"/>
      <c r="AG161" s="847"/>
      <c r="AH161" s="134" t="s">
        <v>216</v>
      </c>
      <c r="AM161" s="846"/>
    </row>
    <row r="162" spans="1:39" ht="13.5" customHeight="1">
      <c r="K162" s="848" t="str">
        <f>IF($AM$160="","",VLOOKUP($AM$160,業者date!$B$8:$AF$17,15,TRUE))</f>
        <v/>
      </c>
      <c r="L162" s="848"/>
      <c r="M162" s="848"/>
      <c r="N162" s="848"/>
      <c r="O162" s="848"/>
      <c r="P162" s="848"/>
      <c r="Q162" s="848"/>
      <c r="R162" s="848"/>
      <c r="S162" s="848"/>
      <c r="T162" s="848"/>
      <c r="U162" s="848"/>
      <c r="V162" s="848"/>
      <c r="W162" s="848"/>
      <c r="X162" s="848"/>
      <c r="Y162" s="848"/>
      <c r="Z162" s="848"/>
      <c r="AA162" s="848"/>
      <c r="AB162" s="848"/>
      <c r="AC162" s="848"/>
      <c r="AD162" s="848"/>
      <c r="AE162" s="848"/>
      <c r="AF162" s="848"/>
      <c r="AG162" s="848"/>
      <c r="AH162" s="848"/>
      <c r="AI162" s="848"/>
    </row>
    <row r="163" spans="1:39" ht="13.5" customHeight="1">
      <c r="C163" s="134" t="s">
        <v>125</v>
      </c>
      <c r="J163" s="136"/>
      <c r="K163" s="848" t="str">
        <f>IF($AM$160="","",VLOOKUP($AM$160,業者date!$B$8:$AF$17,20,TRUE))</f>
        <v/>
      </c>
      <c r="L163" s="848"/>
      <c r="M163" s="848"/>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row>
    <row r="164" spans="1:39" ht="13.5" customHeight="1">
      <c r="C164" s="134" t="s">
        <v>126</v>
      </c>
      <c r="K164" s="848" t="str">
        <f>IF($AM$160="","",VLOOKUP($AM$160,業者date!$B$8:$AF$17,22,TRUE))</f>
        <v/>
      </c>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row>
    <row r="165" spans="1:39" ht="13.5" customHeight="1">
      <c r="C165" s="134" t="s">
        <v>127</v>
      </c>
      <c r="K165" s="848" t="str">
        <f>IF($AM$160="","",VLOOKUP($AM$160,業者date!$B$8:$AF$17,29,TRUE))</f>
        <v/>
      </c>
      <c r="L165" s="848"/>
      <c r="M165" s="848"/>
      <c r="N165" s="848"/>
      <c r="O165" s="848"/>
      <c r="P165" s="848"/>
      <c r="Q165" s="848"/>
      <c r="R165" s="848"/>
      <c r="S165" s="848"/>
      <c r="T165" s="848"/>
      <c r="U165" s="848"/>
      <c r="V165" s="848"/>
      <c r="W165" s="848"/>
      <c r="X165" s="848"/>
      <c r="Y165" s="848"/>
      <c r="Z165" s="848"/>
      <c r="AA165" s="848"/>
      <c r="AB165" s="848"/>
      <c r="AC165" s="848"/>
      <c r="AD165" s="848"/>
      <c r="AE165" s="848"/>
      <c r="AF165" s="848"/>
      <c r="AG165" s="848"/>
      <c r="AH165" s="848"/>
      <c r="AI165" s="848"/>
    </row>
    <row r="166" spans="1:39" ht="13.5" customHeight="1">
      <c r="C166" s="134" t="s">
        <v>136</v>
      </c>
      <c r="K166" s="152"/>
      <c r="L166" s="152"/>
      <c r="M166" s="848"/>
      <c r="N166" s="848"/>
      <c r="O166" s="848"/>
      <c r="P166" s="848"/>
      <c r="Q166" s="848"/>
      <c r="R166" s="848"/>
      <c r="S166" s="848"/>
      <c r="T166" s="848"/>
      <c r="U166" s="848"/>
      <c r="V166" s="848"/>
      <c r="W166" s="848"/>
      <c r="X166" s="848"/>
      <c r="Y166" s="848"/>
      <c r="Z166" s="848"/>
      <c r="AA166" s="848"/>
      <c r="AB166" s="848"/>
      <c r="AC166" s="848"/>
      <c r="AD166" s="848"/>
      <c r="AE166" s="848"/>
      <c r="AF166" s="848"/>
      <c r="AG166" s="848"/>
      <c r="AH166" s="848"/>
      <c r="AI166" s="848"/>
    </row>
    <row r="167" spans="1:39" ht="6" customHeight="1">
      <c r="A167" s="180"/>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row>
    <row r="168" spans="1:39" ht="6"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row>
    <row r="169" spans="1:39" ht="13.5" customHeight="1" thickBot="1">
      <c r="C169" s="134" t="s">
        <v>121</v>
      </c>
      <c r="H169" s="179"/>
      <c r="I169" s="135"/>
      <c r="J169" s="135" t="s">
        <v>465</v>
      </c>
      <c r="K169" s="850" t="str">
        <f>IF($AM$170="","",VLOOKUP($AM$170,業者date!$B$8:$AF$17,5,TRUE))</f>
        <v/>
      </c>
      <c r="L169" s="850"/>
      <c r="M169" s="134" t="s">
        <v>124</v>
      </c>
      <c r="R169" s="135" t="s">
        <v>13</v>
      </c>
      <c r="S169" s="849" t="str">
        <f>IF($AM$170="","",VLOOKUP($AM$170,業者date!$B$8:$AF$17,6,TRUE))</f>
        <v/>
      </c>
      <c r="T169" s="849" t="s">
        <v>431</v>
      </c>
      <c r="U169" s="849" t="s">
        <v>431</v>
      </c>
      <c r="V169" s="849" t="s">
        <v>431</v>
      </c>
      <c r="W169" s="134" t="s">
        <v>130</v>
      </c>
      <c r="AB169" s="847" t="str">
        <f>IF($AM$170="","",VLOOKUP($AM$170,業者date!$B$8:$AF$17,8,TRUE))</f>
        <v/>
      </c>
      <c r="AC169" s="847"/>
      <c r="AD169" s="847"/>
      <c r="AE169" s="847"/>
      <c r="AF169" s="847"/>
      <c r="AG169" s="847"/>
      <c r="AH169" s="134" t="s">
        <v>216</v>
      </c>
      <c r="AM169" s="134" t="s">
        <v>1557</v>
      </c>
    </row>
    <row r="170" spans="1:39" ht="13.5" customHeight="1">
      <c r="C170" s="134" t="s">
        <v>117</v>
      </c>
      <c r="K170" s="848" t="str">
        <f>IF($AM$170="","",VLOOKUP($AM$170,業者date!$B$8:$AF$17,2,TRUE))</f>
        <v/>
      </c>
      <c r="L170" s="848"/>
      <c r="M170" s="848"/>
      <c r="N170" s="848"/>
      <c r="O170" s="848"/>
      <c r="P170" s="848"/>
      <c r="Q170" s="848"/>
      <c r="R170" s="848"/>
      <c r="S170" s="848"/>
      <c r="T170" s="848"/>
      <c r="U170" s="848"/>
      <c r="V170" s="848"/>
      <c r="W170" s="848"/>
      <c r="X170" s="848"/>
      <c r="Y170" s="848"/>
      <c r="Z170" s="848"/>
      <c r="AA170" s="848"/>
      <c r="AB170" s="848"/>
      <c r="AC170" s="848"/>
      <c r="AD170" s="848"/>
      <c r="AE170" s="848"/>
      <c r="AF170" s="848"/>
      <c r="AG170" s="848"/>
      <c r="AH170" s="848"/>
      <c r="AI170" s="848"/>
      <c r="AM170" s="845"/>
    </row>
    <row r="171" spans="1:39" ht="13.5" customHeight="1" thickBot="1">
      <c r="C171" s="134" t="s">
        <v>128</v>
      </c>
      <c r="H171" s="179"/>
      <c r="I171" s="135"/>
      <c r="J171" s="135" t="s">
        <v>465</v>
      </c>
      <c r="K171" s="850" t="str">
        <f>IF($AM$170="","",VLOOKUP($AM$170,業者date!$B$8:$AF$17,10,TRUE))</f>
        <v/>
      </c>
      <c r="L171" s="850"/>
      <c r="M171" s="134" t="s">
        <v>123</v>
      </c>
      <c r="R171" s="135" t="s">
        <v>13</v>
      </c>
      <c r="S171" s="847" t="str">
        <f>IF($AM$170="","",VLOOKUP($AM$170,業者date!$B$8:$AF$17,11,TRUE))</f>
        <v/>
      </c>
      <c r="T171" s="847" t="s">
        <v>431</v>
      </c>
      <c r="U171" s="847" t="s">
        <v>431</v>
      </c>
      <c r="V171" s="847" t="s">
        <v>431</v>
      </c>
      <c r="W171" s="134" t="s">
        <v>122</v>
      </c>
      <c r="AB171" s="847" t="str">
        <f>IF($AM$170="","",VLOOKUP($AM$170,業者date!$B$8:$AF$17,13,TRUE))</f>
        <v/>
      </c>
      <c r="AC171" s="847"/>
      <c r="AD171" s="847"/>
      <c r="AE171" s="847"/>
      <c r="AF171" s="847"/>
      <c r="AG171" s="847"/>
      <c r="AH171" s="134" t="s">
        <v>216</v>
      </c>
      <c r="AM171" s="846"/>
    </row>
    <row r="172" spans="1:39" ht="13.5" customHeight="1">
      <c r="K172" s="848" t="str">
        <f>IF($AM$170="","",VLOOKUP($AM$170,業者date!$B$8:$AF$17,15,TRUE))</f>
        <v/>
      </c>
      <c r="L172" s="848"/>
      <c r="M172" s="848"/>
      <c r="N172" s="848"/>
      <c r="O172" s="848"/>
      <c r="P172" s="848"/>
      <c r="Q172" s="848"/>
      <c r="R172" s="848"/>
      <c r="S172" s="848"/>
      <c r="T172" s="848"/>
      <c r="U172" s="848"/>
      <c r="V172" s="848"/>
      <c r="W172" s="848"/>
      <c r="X172" s="848"/>
      <c r="Y172" s="848"/>
      <c r="Z172" s="848"/>
      <c r="AA172" s="848"/>
      <c r="AB172" s="848"/>
      <c r="AC172" s="848"/>
      <c r="AD172" s="848"/>
      <c r="AE172" s="848"/>
      <c r="AF172" s="848"/>
      <c r="AG172" s="848"/>
      <c r="AH172" s="848"/>
      <c r="AI172" s="848"/>
    </row>
    <row r="173" spans="1:39" ht="13.5" customHeight="1">
      <c r="C173" s="134" t="s">
        <v>125</v>
      </c>
      <c r="J173" s="136"/>
      <c r="K173" s="848" t="str">
        <f>IF($AM$170="","",VLOOKUP($AM$170,業者date!$B$8:$AF$17,20,TRUE))</f>
        <v/>
      </c>
      <c r="L173" s="848"/>
      <c r="M173" s="848"/>
      <c r="N173" s="848"/>
      <c r="O173" s="848"/>
      <c r="P173" s="848"/>
      <c r="Q173" s="848"/>
      <c r="R173" s="848"/>
      <c r="S173" s="848"/>
      <c r="T173" s="848"/>
      <c r="U173" s="848"/>
      <c r="V173" s="848"/>
      <c r="W173" s="848"/>
      <c r="X173" s="848"/>
      <c r="Y173" s="848"/>
      <c r="Z173" s="848"/>
      <c r="AA173" s="848"/>
      <c r="AB173" s="848"/>
      <c r="AC173" s="848"/>
      <c r="AD173" s="848"/>
      <c r="AE173" s="848"/>
      <c r="AF173" s="848"/>
      <c r="AG173" s="848"/>
      <c r="AH173" s="848"/>
      <c r="AI173" s="848"/>
    </row>
    <row r="174" spans="1:39" ht="13.5" customHeight="1">
      <c r="C174" s="134" t="s">
        <v>126</v>
      </c>
      <c r="K174" s="848" t="str">
        <f>IF($AM$170="","",VLOOKUP($AM$170,業者date!$B$8:$AF$17,22,TRUE))</f>
        <v/>
      </c>
      <c r="L174" s="848"/>
      <c r="M174" s="848"/>
      <c r="N174" s="848"/>
      <c r="O174" s="848"/>
      <c r="P174" s="848"/>
      <c r="Q174" s="848"/>
      <c r="R174" s="848"/>
      <c r="S174" s="848"/>
      <c r="T174" s="848"/>
      <c r="U174" s="848"/>
      <c r="V174" s="848"/>
      <c r="W174" s="848"/>
      <c r="X174" s="848"/>
      <c r="Y174" s="848"/>
      <c r="Z174" s="848"/>
      <c r="AA174" s="848"/>
      <c r="AB174" s="848"/>
      <c r="AC174" s="848"/>
      <c r="AD174" s="848"/>
      <c r="AE174" s="848"/>
      <c r="AF174" s="848"/>
      <c r="AG174" s="848"/>
      <c r="AH174" s="848"/>
      <c r="AI174" s="848"/>
    </row>
    <row r="175" spans="1:39" ht="13.5" customHeight="1">
      <c r="C175" s="134" t="s">
        <v>127</v>
      </c>
      <c r="K175" s="848" t="str">
        <f>IF($AM$170="","",VLOOKUP($AM$170,業者date!$B$8:$AF$17,29,TRUE))</f>
        <v/>
      </c>
      <c r="L175" s="848"/>
      <c r="M175" s="848"/>
      <c r="N175" s="848"/>
      <c r="O175" s="848"/>
      <c r="P175" s="848"/>
      <c r="Q175" s="848"/>
      <c r="R175" s="848"/>
      <c r="S175" s="848"/>
      <c r="T175" s="848"/>
      <c r="U175" s="848"/>
      <c r="V175" s="848"/>
      <c r="W175" s="848"/>
      <c r="X175" s="848"/>
      <c r="Y175" s="848"/>
      <c r="Z175" s="848"/>
      <c r="AA175" s="848"/>
      <c r="AB175" s="848"/>
      <c r="AC175" s="848"/>
      <c r="AD175" s="848"/>
      <c r="AE175" s="848"/>
      <c r="AF175" s="848"/>
      <c r="AG175" s="848"/>
      <c r="AH175" s="848"/>
      <c r="AI175" s="848"/>
    </row>
    <row r="176" spans="1:39" ht="13.5" customHeight="1">
      <c r="C176" s="134" t="s">
        <v>136</v>
      </c>
      <c r="K176" s="152"/>
      <c r="L176" s="152"/>
      <c r="M176" s="848"/>
      <c r="N176" s="848"/>
      <c r="O176" s="848"/>
      <c r="P176" s="848"/>
      <c r="Q176" s="848"/>
      <c r="R176" s="848"/>
      <c r="S176" s="848"/>
      <c r="T176" s="848"/>
      <c r="U176" s="848"/>
      <c r="V176" s="848"/>
      <c r="W176" s="848"/>
      <c r="X176" s="848"/>
      <c r="Y176" s="848"/>
      <c r="Z176" s="848"/>
      <c r="AA176" s="848"/>
      <c r="AB176" s="848"/>
      <c r="AC176" s="848"/>
      <c r="AD176" s="848"/>
      <c r="AE176" s="848"/>
      <c r="AF176" s="848"/>
      <c r="AG176" s="848"/>
      <c r="AH176" s="848"/>
      <c r="AI176" s="848"/>
    </row>
    <row r="177" spans="1:41" ht="6"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row>
    <row r="178" spans="1:41" ht="6"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row>
    <row r="179" spans="1:41" ht="13.8" thickBot="1">
      <c r="A179" s="134" t="s">
        <v>219</v>
      </c>
      <c r="AM179" s="134" t="s">
        <v>1558</v>
      </c>
    </row>
    <row r="180" spans="1:41">
      <c r="C180" s="134" t="s">
        <v>131</v>
      </c>
      <c r="H180" s="134" t="str">
        <f>IF(概１面!H190="","",概１面!H190)</f>
        <v/>
      </c>
      <c r="K180" s="848" t="str">
        <f>IF($AM$180="","",VLOOKUP($AM$180,業者date!$B$27:$AC$36,8)&amp;"　"&amp;VLOOKUP($AM$180,業者date!$B$27:$AC$36,10))</f>
        <v/>
      </c>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8"/>
      <c r="AI180" s="848"/>
      <c r="AM180" s="845"/>
    </row>
    <row r="181" spans="1:41" ht="13.8" thickBot="1">
      <c r="C181" s="134" t="s">
        <v>137</v>
      </c>
      <c r="K181" s="134" t="s">
        <v>220</v>
      </c>
      <c r="O181" s="136"/>
      <c r="P181" s="135" t="s">
        <v>465</v>
      </c>
      <c r="Q181" s="850" t="str">
        <f>IF($AM$180="","",VLOOKUP($AM$180,業者date!$B$27:$AC$36,23))</f>
        <v/>
      </c>
      <c r="R181" s="850"/>
      <c r="S181" s="850"/>
      <c r="T181" s="850"/>
      <c r="U181" s="850"/>
      <c r="V181" s="134" t="s">
        <v>466</v>
      </c>
      <c r="W181" s="134" t="s">
        <v>221</v>
      </c>
      <c r="X181" s="847" t="str">
        <f>IF($AM$180="","","("&amp;VLOOKUP($AM$180,業者date!$B$27:$AC$36,25)&amp;")")</f>
        <v/>
      </c>
      <c r="Y181" s="847"/>
      <c r="Z181" s="847" t="str">
        <f>IF($AM$180="","",VLOOKUP($AM$180,業者date!$B$27:$AC$36,26))</f>
        <v/>
      </c>
      <c r="AA181" s="847"/>
      <c r="AB181" s="134" t="str">
        <f>IF(X181="","",")")</f>
        <v/>
      </c>
      <c r="AC181" s="847" t="str">
        <f>IF($AM$180="","",VLOOKUP($AM$180,業者date!$B$27:$AC$36,27))</f>
        <v/>
      </c>
      <c r="AD181" s="847"/>
      <c r="AE181" s="847"/>
      <c r="AF181" s="847"/>
      <c r="AG181" s="847"/>
      <c r="AH181" s="134" t="s">
        <v>216</v>
      </c>
      <c r="AM181" s="846"/>
      <c r="AO181" s="134" t="s">
        <v>1542</v>
      </c>
    </row>
    <row r="182" spans="1:41">
      <c r="H182" s="136"/>
      <c r="I182" s="136"/>
      <c r="J182" s="136"/>
      <c r="K182" s="848" t="str">
        <f>IF($AM$180="","",VLOOKUP($AM$180,業者date!$B$27:$AC$36,2))</f>
        <v/>
      </c>
      <c r="L182" s="848"/>
      <c r="M182" s="848"/>
      <c r="N182" s="848"/>
      <c r="O182" s="848"/>
      <c r="P182" s="848"/>
      <c r="Q182" s="848"/>
      <c r="R182" s="848"/>
      <c r="S182" s="848"/>
      <c r="T182" s="848"/>
      <c r="U182" s="848"/>
      <c r="V182" s="848"/>
      <c r="W182" s="848"/>
      <c r="X182" s="848"/>
      <c r="Y182" s="848"/>
      <c r="Z182" s="848"/>
      <c r="AA182" s="848"/>
      <c r="AB182" s="848"/>
      <c r="AC182" s="848"/>
      <c r="AD182" s="848"/>
      <c r="AE182" s="848"/>
      <c r="AF182" s="848"/>
      <c r="AG182" s="848"/>
      <c r="AH182" s="848"/>
      <c r="AI182" s="848"/>
    </row>
    <row r="183" spans="1:41">
      <c r="C183" s="134" t="s">
        <v>118</v>
      </c>
      <c r="H183" s="178"/>
      <c r="I183" s="178"/>
      <c r="J183" s="178"/>
      <c r="K183" s="848" t="str">
        <f>IF($AM$180="","",VLOOKUP($AM$180,業者date!$B$27:$AC$36,12))</f>
        <v/>
      </c>
      <c r="L183" s="848"/>
      <c r="M183" s="848"/>
      <c r="N183" s="848"/>
      <c r="O183" s="848"/>
      <c r="P183" s="848"/>
      <c r="Q183" s="848"/>
      <c r="R183" s="848"/>
      <c r="S183" s="848"/>
      <c r="T183" s="848"/>
      <c r="U183" s="848"/>
      <c r="V183" s="848"/>
      <c r="W183" s="848"/>
      <c r="X183" s="848"/>
      <c r="Y183" s="848"/>
      <c r="Z183" s="848"/>
      <c r="AA183" s="848"/>
      <c r="AB183" s="848"/>
      <c r="AC183" s="848"/>
      <c r="AD183" s="848"/>
      <c r="AE183" s="848"/>
      <c r="AF183" s="848"/>
      <c r="AG183" s="848"/>
      <c r="AH183" s="848"/>
      <c r="AI183" s="848"/>
    </row>
    <row r="184" spans="1:41">
      <c r="C184" s="134" t="s">
        <v>134</v>
      </c>
      <c r="H184" s="136"/>
      <c r="I184" s="136"/>
      <c r="J184" s="136"/>
      <c r="K184" s="848" t="str">
        <f>IF($AM$180="","",VLOOKUP($AM$180,業者date!$B$27:$AC$36,14))</f>
        <v/>
      </c>
      <c r="L184" s="848"/>
      <c r="M184" s="848"/>
      <c r="N184" s="848"/>
      <c r="O184" s="848"/>
      <c r="P184" s="848"/>
      <c r="Q184" s="848"/>
      <c r="R184" s="848"/>
      <c r="S184" s="848"/>
      <c r="T184" s="848"/>
      <c r="U184" s="848"/>
      <c r="V184" s="848"/>
      <c r="W184" s="848"/>
      <c r="X184" s="848"/>
      <c r="Y184" s="848"/>
      <c r="Z184" s="848"/>
      <c r="AA184" s="848"/>
      <c r="AB184" s="848"/>
      <c r="AC184" s="848"/>
      <c r="AD184" s="848"/>
      <c r="AE184" s="848"/>
      <c r="AF184" s="848"/>
      <c r="AG184" s="848"/>
      <c r="AH184" s="848"/>
      <c r="AI184" s="848"/>
    </row>
    <row r="185" spans="1:41">
      <c r="C185" s="134" t="s">
        <v>120</v>
      </c>
      <c r="H185" s="136"/>
      <c r="I185" s="136"/>
      <c r="J185" s="136"/>
      <c r="K185" s="848" t="str">
        <f>IF($AM$180="","",VLOOKUP($AM$180,業者date!$B$27:$AC$36,20))</f>
        <v/>
      </c>
      <c r="L185" s="848"/>
      <c r="M185" s="848"/>
      <c r="N185" s="848"/>
      <c r="O185" s="848"/>
      <c r="P185" s="848"/>
      <c r="Q185" s="848"/>
      <c r="R185" s="848"/>
      <c r="S185" s="848"/>
      <c r="T185" s="848"/>
      <c r="U185" s="848"/>
      <c r="V185" s="848"/>
      <c r="W185" s="848"/>
      <c r="X185" s="848"/>
      <c r="Y185" s="848"/>
      <c r="Z185" s="848"/>
      <c r="AA185" s="848"/>
      <c r="AB185" s="848"/>
      <c r="AC185" s="848"/>
      <c r="AD185" s="848"/>
      <c r="AE185" s="848"/>
      <c r="AF185" s="848"/>
      <c r="AG185" s="848"/>
      <c r="AH185" s="848"/>
      <c r="AI185" s="848"/>
    </row>
    <row r="186" spans="1:41" ht="6.75" customHeight="1">
      <c r="A186" s="137"/>
      <c r="B186" s="137"/>
      <c r="C186" s="137"/>
      <c r="D186" s="137"/>
      <c r="E186" s="137"/>
      <c r="F186" s="137"/>
      <c r="G186" s="137"/>
      <c r="H186" s="287"/>
      <c r="I186" s="287"/>
      <c r="J186" s="287"/>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row>
    <row r="187" spans="1:41" ht="6.75" customHeight="1">
      <c r="A187" s="177"/>
      <c r="B187" s="177"/>
      <c r="C187" s="177"/>
      <c r="D187" s="177"/>
      <c r="E187" s="177"/>
      <c r="F187" s="177"/>
      <c r="G187" s="177"/>
      <c r="H187" s="602"/>
      <c r="I187" s="602"/>
      <c r="J187" s="602"/>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row>
    <row r="188" spans="1:41">
      <c r="A188" s="134" t="s">
        <v>913</v>
      </c>
      <c r="H188" s="136"/>
      <c r="I188" s="136"/>
      <c r="J188" s="136"/>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row>
    <row r="189" spans="1:41">
      <c r="C189" s="134" t="s">
        <v>17</v>
      </c>
      <c r="D189" s="134" t="s">
        <v>914</v>
      </c>
      <c r="H189" s="136"/>
      <c r="I189" s="136"/>
      <c r="J189" s="300" t="s">
        <v>917</v>
      </c>
      <c r="K189" s="852"/>
      <c r="L189" s="852"/>
      <c r="M189" s="852"/>
      <c r="N189" s="852"/>
      <c r="O189" s="852"/>
      <c r="P189" s="852"/>
      <c r="Q189" s="852"/>
      <c r="R189" s="852"/>
      <c r="S189" s="852"/>
      <c r="T189" s="852"/>
      <c r="U189" s="852"/>
      <c r="V189" s="852"/>
      <c r="W189" s="852"/>
      <c r="X189" s="852"/>
      <c r="Y189" s="852"/>
      <c r="Z189" s="852"/>
      <c r="AA189" s="852"/>
      <c r="AB189" s="852"/>
      <c r="AC189" s="852"/>
      <c r="AD189" s="852"/>
      <c r="AE189" s="852"/>
      <c r="AF189" s="852"/>
      <c r="AG189" s="852"/>
      <c r="AH189" s="152" t="s">
        <v>989</v>
      </c>
      <c r="AI189" s="152"/>
      <c r="AM189" s="134" t="s">
        <v>978</v>
      </c>
    </row>
    <row r="190" spans="1:41">
      <c r="C190" s="134" t="s">
        <v>17</v>
      </c>
      <c r="D190" s="134" t="s">
        <v>915</v>
      </c>
      <c r="H190" s="136"/>
      <c r="I190" s="136"/>
      <c r="J190" s="300" t="s">
        <v>917</v>
      </c>
      <c r="K190" s="852"/>
      <c r="L190" s="852"/>
      <c r="M190" s="852"/>
      <c r="N190" s="852"/>
      <c r="O190" s="852"/>
      <c r="P190" s="852"/>
      <c r="Q190" s="852"/>
      <c r="R190" s="852"/>
      <c r="S190" s="852"/>
      <c r="T190" s="852"/>
      <c r="U190" s="852"/>
      <c r="V190" s="852"/>
      <c r="W190" s="852"/>
      <c r="X190" s="852"/>
      <c r="Y190" s="852"/>
      <c r="Z190" s="852"/>
      <c r="AA190" s="852"/>
      <c r="AB190" s="852"/>
      <c r="AC190" s="852"/>
      <c r="AD190" s="852"/>
      <c r="AE190" s="852"/>
      <c r="AF190" s="852"/>
      <c r="AG190" s="852"/>
      <c r="AH190" s="152" t="s">
        <v>989</v>
      </c>
      <c r="AI190" s="152"/>
      <c r="AN190" s="134" t="s">
        <v>979</v>
      </c>
    </row>
    <row r="191" spans="1:41">
      <c r="C191" s="134" t="s">
        <v>17</v>
      </c>
      <c r="D191" s="134" t="s">
        <v>916</v>
      </c>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row>
    <row r="192" spans="1:41" ht="6"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row>
    <row r="193" spans="1:39" ht="6"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row>
    <row r="194" spans="1:39">
      <c r="A194" s="134" t="s">
        <v>1120</v>
      </c>
      <c r="H194" s="136"/>
    </row>
    <row r="195" spans="1:39">
      <c r="C195" s="134" t="s">
        <v>17</v>
      </c>
      <c r="D195" s="134" t="s">
        <v>1121</v>
      </c>
      <c r="H195" s="136"/>
      <c r="J195" s="300" t="s">
        <v>13</v>
      </c>
      <c r="K195" s="852"/>
      <c r="L195" s="852"/>
      <c r="M195" s="852"/>
      <c r="N195" s="852"/>
      <c r="O195" s="852"/>
      <c r="P195" s="852"/>
      <c r="Q195" s="852"/>
      <c r="R195" s="852"/>
      <c r="S195" s="852"/>
      <c r="T195" s="852"/>
      <c r="U195" s="852"/>
      <c r="V195" s="852"/>
      <c r="W195" s="852"/>
      <c r="X195" s="852"/>
      <c r="Y195" s="852"/>
      <c r="Z195" s="852"/>
      <c r="AA195" s="852"/>
      <c r="AB195" s="852"/>
      <c r="AC195" s="852"/>
      <c r="AD195" s="852"/>
      <c r="AE195" s="852"/>
      <c r="AF195" s="852"/>
      <c r="AG195" s="852"/>
      <c r="AH195" s="152" t="s">
        <v>19</v>
      </c>
    </row>
    <row r="196" spans="1:39">
      <c r="C196" s="134" t="s">
        <v>17</v>
      </c>
      <c r="D196" s="134" t="s">
        <v>1122</v>
      </c>
      <c r="H196" s="136"/>
      <c r="I196" s="136"/>
      <c r="J196" s="300" t="s">
        <v>13</v>
      </c>
      <c r="K196" s="852"/>
      <c r="L196" s="852"/>
      <c r="M196" s="852"/>
      <c r="N196" s="852"/>
      <c r="O196" s="852"/>
      <c r="P196" s="852"/>
      <c r="Q196" s="852"/>
      <c r="R196" s="852"/>
      <c r="S196" s="852"/>
      <c r="T196" s="852"/>
      <c r="U196" s="852"/>
      <c r="V196" s="852"/>
      <c r="W196" s="852"/>
      <c r="X196" s="852"/>
      <c r="Y196" s="852"/>
      <c r="Z196" s="852"/>
      <c r="AA196" s="852"/>
      <c r="AB196" s="852"/>
      <c r="AC196" s="852"/>
      <c r="AD196" s="852"/>
      <c r="AE196" s="852"/>
      <c r="AF196" s="852"/>
      <c r="AG196" s="852"/>
      <c r="AH196" s="152" t="s">
        <v>19</v>
      </c>
    </row>
    <row r="197" spans="1:39" ht="13.5" customHeight="1">
      <c r="C197" s="134" t="s">
        <v>17</v>
      </c>
      <c r="D197" s="134" t="s">
        <v>1123</v>
      </c>
      <c r="H197" s="136"/>
      <c r="I197" s="136"/>
      <c r="J197" s="300" t="s">
        <v>13</v>
      </c>
      <c r="K197" s="852"/>
      <c r="L197" s="852"/>
      <c r="M197" s="852"/>
      <c r="N197" s="852"/>
      <c r="O197" s="852"/>
      <c r="P197" s="852"/>
      <c r="Q197" s="852"/>
      <c r="R197" s="852"/>
      <c r="S197" s="852"/>
      <c r="T197" s="852"/>
      <c r="U197" s="852"/>
      <c r="V197" s="852"/>
      <c r="W197" s="852"/>
      <c r="X197" s="852"/>
      <c r="Y197" s="852"/>
      <c r="Z197" s="852"/>
      <c r="AA197" s="852"/>
      <c r="AB197" s="852"/>
      <c r="AC197" s="852"/>
      <c r="AD197" s="852"/>
      <c r="AE197" s="852"/>
      <c r="AF197" s="852"/>
      <c r="AG197" s="852"/>
      <c r="AH197" s="152" t="s">
        <v>19</v>
      </c>
    </row>
    <row r="198" spans="1:39" ht="6"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row>
    <row r="199" spans="1:39" ht="6"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row>
    <row r="200" spans="1:39">
      <c r="A200" s="134" t="s">
        <v>302</v>
      </c>
      <c r="AM200" s="134" t="s">
        <v>615</v>
      </c>
    </row>
    <row r="201" spans="1:39">
      <c r="B201" s="134" t="s">
        <v>0</v>
      </c>
      <c r="AM201" s="134" t="s">
        <v>616</v>
      </c>
    </row>
    <row r="202" spans="1:39">
      <c r="C202" s="134" t="s">
        <v>1</v>
      </c>
      <c r="H202" s="136"/>
      <c r="I202" s="136"/>
      <c r="J202" s="136"/>
      <c r="K202" s="848"/>
      <c r="L202" s="848"/>
      <c r="M202" s="848"/>
      <c r="N202" s="848"/>
      <c r="O202" s="848"/>
      <c r="P202" s="848"/>
      <c r="Q202" s="848"/>
      <c r="R202" s="848"/>
      <c r="S202" s="848"/>
      <c r="T202" s="848"/>
      <c r="U202" s="848"/>
      <c r="V202" s="848"/>
      <c r="W202" s="848"/>
      <c r="X202" s="848"/>
      <c r="Y202" s="848"/>
      <c r="Z202" s="848"/>
      <c r="AA202" s="848"/>
      <c r="AB202" s="848"/>
      <c r="AC202" s="848"/>
      <c r="AD202" s="848"/>
      <c r="AE202" s="848"/>
      <c r="AF202" s="848"/>
      <c r="AG202" s="848"/>
      <c r="AH202" s="848"/>
      <c r="AI202" s="848"/>
    </row>
    <row r="203" spans="1:39">
      <c r="C203" s="134" t="s">
        <v>2</v>
      </c>
      <c r="H203" s="136"/>
      <c r="I203" s="136"/>
      <c r="J203" s="136"/>
      <c r="K203" s="848"/>
      <c r="L203" s="848"/>
      <c r="M203" s="848"/>
      <c r="N203" s="848"/>
      <c r="O203" s="848"/>
      <c r="P203" s="848"/>
      <c r="Q203" s="848"/>
      <c r="R203" s="848"/>
      <c r="S203" s="848"/>
      <c r="T203" s="848"/>
      <c r="U203" s="848"/>
      <c r="V203" s="848"/>
      <c r="W203" s="848"/>
      <c r="X203" s="848"/>
      <c r="Y203" s="848"/>
      <c r="Z203" s="848"/>
      <c r="AA203" s="848"/>
      <c r="AB203" s="848"/>
      <c r="AC203" s="848"/>
      <c r="AD203" s="848"/>
      <c r="AE203" s="848"/>
      <c r="AF203" s="848"/>
      <c r="AG203" s="848"/>
      <c r="AH203" s="848"/>
      <c r="AI203" s="848"/>
    </row>
    <row r="204" spans="1:39" ht="6"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row>
    <row r="205" spans="1:39" ht="6" customHeight="1" thickBo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row>
    <row r="206" spans="1:39" ht="13.8" thickTop="1">
      <c r="AI206" s="353"/>
      <c r="AJ206" s="352"/>
      <c r="AK206" s="352"/>
    </row>
    <row r="207" spans="1:39">
      <c r="AI207" s="353"/>
    </row>
  </sheetData>
  <sheetProtection algorithmName="SHA-512" hashValue="wYV48gebzx+jBlAdWfqxMB/27pDP00AT3tvErFp+24uvNGQ72kCdTaNgLFnChFSkKUcVJHUEMu1A/6EohYRGLw==" saltValue="4QKhJvwMBQIQo0YU76jP/A==" spinCount="100000" sheet="1"/>
  <protectedRanges>
    <protectedRange sqref="M44:AI44" name="範囲6"/>
    <protectedRange sqref="K7:AI11 M33 M54 M64" name="範囲1"/>
    <protectedRange sqref="B72 B75 B78 B85 K73 S74 K76 S77 K79 S80 K81 S82 K83 S84 K86 S87 K88 S89 K90 S91" name="範囲2"/>
    <protectedRange sqref="K96:AI101 M102 K106:AI111 M112 K115:AI120 M121 K124:AI129 M130" name="範囲3"/>
    <protectedRange sqref="M145 M156 M166 M176 C189:C191 K189:AG190 C195:C197 K195:AG197 K202:AI203" name="範囲4"/>
    <protectedRange sqref="AM16 AM27 AM38 AM48 AM58 AM139 AM150 AM160 AM170 AM180" name="範囲5"/>
  </protectedRanges>
  <mergeCells count="187">
    <mergeCell ref="K202:AI202"/>
    <mergeCell ref="K203:AI203"/>
    <mergeCell ref="K195:AG195"/>
    <mergeCell ref="K196:AG196"/>
    <mergeCell ref="K197:AG197"/>
    <mergeCell ref="K190:AG190"/>
    <mergeCell ref="K149:L149"/>
    <mergeCell ref="S149:V149"/>
    <mergeCell ref="K155:AI155"/>
    <mergeCell ref="K174:AI174"/>
    <mergeCell ref="K175:AI175"/>
    <mergeCell ref="M176:AI176"/>
    <mergeCell ref="AB169:AG169"/>
    <mergeCell ref="AB159:AG159"/>
    <mergeCell ref="K170:AI170"/>
    <mergeCell ref="K171:L171"/>
    <mergeCell ref="K172:AI172"/>
    <mergeCell ref="K173:AI173"/>
    <mergeCell ref="K162:AI162"/>
    <mergeCell ref="K180:AI180"/>
    <mergeCell ref="Q181:U181"/>
    <mergeCell ref="K184:AI184"/>
    <mergeCell ref="K189:AG189"/>
    <mergeCell ref="K183:AI183"/>
    <mergeCell ref="S82:W82"/>
    <mergeCell ref="K96:AI96"/>
    <mergeCell ref="K106:AI106"/>
    <mergeCell ref="K98:AI98"/>
    <mergeCell ref="K101:AI101"/>
    <mergeCell ref="K97:AI97"/>
    <mergeCell ref="K111:AI111"/>
    <mergeCell ref="K110:AI110"/>
    <mergeCell ref="AB149:AG149"/>
    <mergeCell ref="K100:AI100"/>
    <mergeCell ref="K99:AI99"/>
    <mergeCell ref="M121:AI121"/>
    <mergeCell ref="M102:AI102"/>
    <mergeCell ref="K125:AI125"/>
    <mergeCell ref="K144:AI144"/>
    <mergeCell ref="K141:AI141"/>
    <mergeCell ref="K115:AI115"/>
    <mergeCell ref="S140:V140"/>
    <mergeCell ref="K140:L140"/>
    <mergeCell ref="AB138:AG138"/>
    <mergeCell ref="K138:L138"/>
    <mergeCell ref="K118:AI118"/>
    <mergeCell ref="K120:AI120"/>
    <mergeCell ref="K129:AI129"/>
    <mergeCell ref="K62:AI62"/>
    <mergeCell ref="K60:AI60"/>
    <mergeCell ref="AB37:AG37"/>
    <mergeCell ref="K38:AI38"/>
    <mergeCell ref="K37:L37"/>
    <mergeCell ref="K63:AI63"/>
    <mergeCell ref="S49:V49"/>
    <mergeCell ref="K42:AI42"/>
    <mergeCell ref="C44:L44"/>
    <mergeCell ref="AB39:AG39"/>
    <mergeCell ref="AB47:AG47"/>
    <mergeCell ref="K58:AI58"/>
    <mergeCell ref="K43:AI43"/>
    <mergeCell ref="K49:L49"/>
    <mergeCell ref="AB49:AG49"/>
    <mergeCell ref="K52:AI52"/>
    <mergeCell ref="AB57:AG57"/>
    <mergeCell ref="K40:AI40"/>
    <mergeCell ref="S39:V39"/>
    <mergeCell ref="K61:AI61"/>
    <mergeCell ref="M54:AI54"/>
    <mergeCell ref="C64:L64"/>
    <mergeCell ref="S74:W74"/>
    <mergeCell ref="K86:AA86"/>
    <mergeCell ref="K107:AI107"/>
    <mergeCell ref="K108:AI108"/>
    <mergeCell ref="K109:AI109"/>
    <mergeCell ref="K88:AA88"/>
    <mergeCell ref="K117:AI117"/>
    <mergeCell ref="AB140:AG140"/>
    <mergeCell ref="K119:AI119"/>
    <mergeCell ref="S89:W89"/>
    <mergeCell ref="S77:W77"/>
    <mergeCell ref="K76:AA76"/>
    <mergeCell ref="K83:AA83"/>
    <mergeCell ref="K79:AA79"/>
    <mergeCell ref="S91:W91"/>
    <mergeCell ref="S87:W87"/>
    <mergeCell ref="K90:AA90"/>
    <mergeCell ref="S84:W84"/>
    <mergeCell ref="K81:AA81"/>
    <mergeCell ref="M64:AI64"/>
    <mergeCell ref="K73:AA73"/>
    <mergeCell ref="M112:AI112"/>
    <mergeCell ref="S80:W80"/>
    <mergeCell ref="M130:AI130"/>
    <mergeCell ref="K139:AI139"/>
    <mergeCell ref="K128:AI128"/>
    <mergeCell ref="S138:V138"/>
    <mergeCell ref="K127:AI127"/>
    <mergeCell ref="K126:AI126"/>
    <mergeCell ref="K124:AI124"/>
    <mergeCell ref="K116:AI116"/>
    <mergeCell ref="K143:AI143"/>
    <mergeCell ref="K182:AI182"/>
    <mergeCell ref="K185:AI185"/>
    <mergeCell ref="X181:Y181"/>
    <mergeCell ref="Z181:AA181"/>
    <mergeCell ref="AC181:AG181"/>
    <mergeCell ref="S169:V169"/>
    <mergeCell ref="S171:V171"/>
    <mergeCell ref="AB171:AG171"/>
    <mergeCell ref="K169:L169"/>
    <mergeCell ref="K163:AI163"/>
    <mergeCell ref="K142:AI142"/>
    <mergeCell ref="M166:AI166"/>
    <mergeCell ref="K151:L151"/>
    <mergeCell ref="K152:AI152"/>
    <mergeCell ref="K159:L159"/>
    <mergeCell ref="K160:AI160"/>
    <mergeCell ref="AB161:AG161"/>
    <mergeCell ref="K165:AI165"/>
    <mergeCell ref="K164:AI164"/>
    <mergeCell ref="S161:V161"/>
    <mergeCell ref="K161:L161"/>
    <mergeCell ref="K150:AI150"/>
    <mergeCell ref="S159:V159"/>
    <mergeCell ref="K154:AI154"/>
    <mergeCell ref="AB151:AG151"/>
    <mergeCell ref="S151:V151"/>
    <mergeCell ref="M156:AI156"/>
    <mergeCell ref="K153:AI153"/>
    <mergeCell ref="M145:AI145"/>
    <mergeCell ref="A1:AI2"/>
    <mergeCell ref="K30:AI30"/>
    <mergeCell ref="K39:L39"/>
    <mergeCell ref="S28:V28"/>
    <mergeCell ref="S15:V15"/>
    <mergeCell ref="K16:AI16"/>
    <mergeCell ref="K11:AI11"/>
    <mergeCell ref="K32:AI32"/>
    <mergeCell ref="K18:AI18"/>
    <mergeCell ref="K31:AI31"/>
    <mergeCell ref="K8:AI8"/>
    <mergeCell ref="K10:AI10"/>
    <mergeCell ref="AB26:AG26"/>
    <mergeCell ref="K9:AI9"/>
    <mergeCell ref="K19:AI19"/>
    <mergeCell ref="K20:AI20"/>
    <mergeCell ref="K17:L17"/>
    <mergeCell ref="K21:AI21"/>
    <mergeCell ref="K26:L26"/>
    <mergeCell ref="K7:AI7"/>
    <mergeCell ref="S26:V26"/>
    <mergeCell ref="AB17:AG17"/>
    <mergeCell ref="K15:L15"/>
    <mergeCell ref="K27:AI27"/>
    <mergeCell ref="AB15:AG15"/>
    <mergeCell ref="S17:V17"/>
    <mergeCell ref="M44:AI44"/>
    <mergeCell ref="S59:V59"/>
    <mergeCell ref="S57:V57"/>
    <mergeCell ref="K51:AI51"/>
    <mergeCell ref="K57:L57"/>
    <mergeCell ref="C54:L54"/>
    <mergeCell ref="K53:AI53"/>
    <mergeCell ref="K50:AI50"/>
    <mergeCell ref="K59:L59"/>
    <mergeCell ref="K28:L28"/>
    <mergeCell ref="C33:L33"/>
    <mergeCell ref="K29:AI29"/>
    <mergeCell ref="M33:AI33"/>
    <mergeCell ref="AB28:AG28"/>
    <mergeCell ref="S37:V37"/>
    <mergeCell ref="K41:AI41"/>
    <mergeCell ref="K47:L47"/>
    <mergeCell ref="S47:V47"/>
    <mergeCell ref="K48:AI48"/>
    <mergeCell ref="AB59:AG59"/>
    <mergeCell ref="AM180:AM181"/>
    <mergeCell ref="AM139:AM140"/>
    <mergeCell ref="AM27:AM28"/>
    <mergeCell ref="AM16:AM17"/>
    <mergeCell ref="AM38:AM39"/>
    <mergeCell ref="AM48:AM49"/>
    <mergeCell ref="AM58:AM59"/>
    <mergeCell ref="AM150:AM151"/>
    <mergeCell ref="AM160:AM161"/>
    <mergeCell ref="AM170:AM171"/>
  </mergeCells>
  <phoneticPr fontId="2"/>
  <conditionalFormatting sqref="M33:AI33">
    <cfRule type="containsBlanks" dxfId="32" priority="2">
      <formula>LEN(TRIM(M33))=0</formula>
    </cfRule>
  </conditionalFormatting>
  <conditionalFormatting sqref="M156:AI156">
    <cfRule type="containsBlanks" dxfId="31" priority="1">
      <formula>LEN(TRIM(M156))=0</formula>
    </cfRule>
  </conditionalFormatting>
  <dataValidations count="9">
    <dataValidation type="list" errorStyle="warning" imeMode="on" allowBlank="1" showInputMessage="1" sqref="H171 H169 H140 H161 H159 H138 H151 H149" xr:uid="{00000000-0002-0000-0300-000000000000}">
      <formula1>"一級,二級,木造"</formula1>
    </dataValidation>
    <dataValidation imeMode="hiragana" allowBlank="1" showInputMessage="1" showErrorMessage="1" sqref="I195 I173:I176 H172:H176 H141:H145 H170 I163:I166 H162:H166 H160 I153:I156 H152:H156 H180:I180 H150 K76:AA76 H201:I201 H139 H182:I182 I142:I145 H112:I112 H124:H129 H130:I130 H115:H120 K79:AA79 H121:I121 H86 K81:AA81 H90 H96:H101 H88 K83:AA83 H73 H81 H102:I102 H76 H83 K86:AA86 H79 K88:AA88 K90:AA90 H8:I8 H184:I184 AS16:AU16 AJ16 H10:I10 H186:I190 H203:I203 I197 H194:H196 H106:H111 AU18 AU22 AU20 AU24 AU26 AU28 AU30 AU32 AU34 AU36 AU38 AU40 AU42 AU44 AU46 AU48 AU50 AU52 AU54 AU56 AU58 AU60 AU62 K73:AA73" xr:uid="{00000000-0002-0000-0300-000001000000}"/>
    <dataValidation imeMode="off" allowBlank="1" showInputMessage="1" showErrorMessage="1" sqref="H191:I191 H183:I183 H131:I131 H11:I11 H9:I9 AS15:AT15 H185:I185 H197" xr:uid="{00000000-0002-0000-0300-000002000000}"/>
    <dataValidation imeMode="halfKatakana" allowBlank="1" showInputMessage="1" showErrorMessage="1" sqref="K202:AI202 H7:I7 I196 K7:AI7 H202:I202 AI196" xr:uid="{00000000-0002-0000-0300-000003000000}"/>
    <dataValidation type="list" allowBlank="1" showInputMessage="1" showErrorMessage="1" sqref="B72 B75 B78 B85" xr:uid="{00000000-0002-0000-0300-000004000000}">
      <formula1>"■,□"</formula1>
    </dataValidation>
    <dataValidation imeMode="halfAlpha" allowBlank="1" showInputMessage="1" showErrorMessage="1" sqref="R74:Z74 R91:Z91 R89:Z89 K9:AI9 R82:Z82 R87:Z87 R80:Z80 R77:Z77 R84:Z84 K98:AI98 K108:AI108 K126:AI126 K117:AI117" xr:uid="{00000000-0002-0000-0300-000006000000}"/>
    <dataValidation type="textLength" imeMode="halfAlpha" allowBlank="1" showInputMessage="1" showErrorMessage="1" sqref="K191:AI191 K119:AI120 K110:AI111 L100:AI100 K128:AI129 K100:K101" xr:uid="{00000000-0002-0000-0300-000007000000}">
      <formula1>1</formula1>
      <formula2>15</formula2>
    </dataValidation>
    <dataValidation type="textLength" imeMode="halfAlpha" showInputMessage="1" showErrorMessage="1" sqref="K11:AI11" xr:uid="{00000000-0002-0000-0300-000008000000}">
      <formula1>1</formula1>
      <formula2>15</formula2>
    </dataValidation>
    <dataValidation type="list" allowBlank="1" showInputMessage="1" showErrorMessage="1" sqref="C189:C191 C195:C197" xr:uid="{00000000-0002-0000-0300-000009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2" manualBreakCount="2">
    <brk id="66" max="34" man="1"/>
    <brk id="132"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AL141"/>
  <sheetViews>
    <sheetView view="pageBreakPreview" zoomScaleNormal="100" zoomScaleSheetLayoutView="100" workbookViewId="0">
      <selection sqref="A1:AI2"/>
    </sheetView>
  </sheetViews>
  <sheetFormatPr defaultColWidth="4.109375" defaultRowHeight="13.2"/>
  <cols>
    <col min="1" max="38" width="2.6640625" style="128" customWidth="1"/>
    <col min="39" max="16384" width="4.109375" style="128"/>
  </cols>
  <sheetData>
    <row r="1" spans="1:38" ht="13.5" customHeight="1">
      <c r="A1" s="855" t="s">
        <v>188</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row>
    <row r="2" spans="1:38" ht="13.5" customHeight="1">
      <c r="A2" s="855"/>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L2" s="526" t="s">
        <v>1406</v>
      </c>
    </row>
    <row r="3" spans="1:38">
      <c r="A3" s="128" t="s">
        <v>213</v>
      </c>
    </row>
    <row r="4" spans="1:38" ht="6.7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8" ht="6.75" customHeight="1"/>
    <row r="6" spans="1:38">
      <c r="A6" s="128" t="s">
        <v>214</v>
      </c>
      <c r="AL6" s="128" t="s">
        <v>838</v>
      </c>
    </row>
    <row r="7" spans="1:38">
      <c r="C7" s="27" t="s">
        <v>116</v>
      </c>
      <c r="D7" s="27"/>
      <c r="E7" s="27"/>
      <c r="F7" s="27"/>
      <c r="G7" s="27"/>
      <c r="H7" s="27"/>
      <c r="I7" s="27"/>
      <c r="K7" s="854"/>
      <c r="L7" s="854"/>
      <c r="M7" s="854"/>
      <c r="N7" s="854"/>
      <c r="O7" s="854"/>
      <c r="P7" s="854"/>
      <c r="Q7" s="854"/>
      <c r="R7" s="854"/>
      <c r="S7" s="854"/>
      <c r="T7" s="854"/>
      <c r="U7" s="854"/>
      <c r="V7" s="854"/>
      <c r="W7" s="854"/>
      <c r="X7" s="854"/>
      <c r="Y7" s="854"/>
      <c r="Z7" s="854"/>
      <c r="AA7" s="854"/>
      <c r="AB7" s="854"/>
      <c r="AC7" s="854"/>
      <c r="AD7" s="854"/>
      <c r="AE7" s="854"/>
      <c r="AF7" s="854"/>
      <c r="AG7" s="854"/>
      <c r="AH7" s="854"/>
      <c r="AI7" s="854"/>
    </row>
    <row r="8" spans="1:38">
      <c r="C8" s="27" t="s">
        <v>117</v>
      </c>
      <c r="D8" s="27"/>
      <c r="E8" s="27"/>
      <c r="F8" s="27"/>
      <c r="G8" s="27"/>
      <c r="H8" s="107"/>
      <c r="I8" s="107"/>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L8" s="27" t="s">
        <v>618</v>
      </c>
    </row>
    <row r="9" spans="1:38">
      <c r="C9" s="27" t="s">
        <v>118</v>
      </c>
      <c r="D9" s="27"/>
      <c r="E9" s="27"/>
      <c r="F9" s="27"/>
      <c r="G9" s="27"/>
      <c r="H9" s="121"/>
      <c r="I9" s="121"/>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row>
    <row r="10" spans="1:38">
      <c r="C10" s="27" t="s">
        <v>119</v>
      </c>
      <c r="D10" s="27"/>
      <c r="E10" s="27"/>
      <c r="F10" s="27"/>
      <c r="G10" s="27"/>
      <c r="H10" s="107"/>
      <c r="I10" s="107"/>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row>
    <row r="11" spans="1:38">
      <c r="C11" s="27" t="s">
        <v>120</v>
      </c>
      <c r="D11" s="27"/>
      <c r="E11" s="27"/>
      <c r="F11" s="27"/>
      <c r="G11" s="27"/>
      <c r="H11" s="107"/>
      <c r="I11" s="107"/>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row>
    <row r="12" spans="1:38" ht="6.75"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row>
    <row r="13" spans="1:38" ht="6.75" customHeight="1"/>
    <row r="14" spans="1:38">
      <c r="A14" s="128" t="s">
        <v>214</v>
      </c>
    </row>
    <row r="15" spans="1:38">
      <c r="C15" s="27" t="s">
        <v>116</v>
      </c>
      <c r="D15" s="27"/>
      <c r="E15" s="27"/>
      <c r="F15" s="27"/>
      <c r="G15" s="27"/>
      <c r="H15" s="27"/>
      <c r="I15" s="27"/>
      <c r="K15" s="854"/>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854"/>
      <c r="AI15" s="854"/>
    </row>
    <row r="16" spans="1:38">
      <c r="C16" s="27" t="s">
        <v>117</v>
      </c>
      <c r="D16" s="27"/>
      <c r="E16" s="27"/>
      <c r="F16" s="27"/>
      <c r="G16" s="27"/>
      <c r="H16" s="107"/>
      <c r="I16" s="107"/>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row>
    <row r="17" spans="1:35">
      <c r="C17" s="27" t="s">
        <v>118</v>
      </c>
      <c r="D17" s="27"/>
      <c r="E17" s="27"/>
      <c r="F17" s="27"/>
      <c r="G17" s="27"/>
      <c r="H17" s="121"/>
      <c r="I17" s="121"/>
      <c r="K17" s="854"/>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854"/>
    </row>
    <row r="18" spans="1:35">
      <c r="C18" s="27" t="s">
        <v>119</v>
      </c>
      <c r="D18" s="27"/>
      <c r="E18" s="27"/>
      <c r="F18" s="27"/>
      <c r="G18" s="27"/>
      <c r="H18" s="107"/>
      <c r="I18" s="107"/>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row>
    <row r="19" spans="1:35">
      <c r="C19" s="27" t="s">
        <v>120</v>
      </c>
      <c r="D19" s="27"/>
      <c r="E19" s="27"/>
      <c r="F19" s="27"/>
      <c r="G19" s="27"/>
      <c r="H19" s="107"/>
      <c r="I19" s="107"/>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row>
    <row r="20" spans="1:35" ht="6.7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row>
    <row r="21" spans="1:35" ht="6.75" customHeight="1"/>
    <row r="22" spans="1:35" ht="13.5" customHeight="1">
      <c r="A22" s="128" t="s">
        <v>214</v>
      </c>
    </row>
    <row r="23" spans="1:35">
      <c r="C23" s="27" t="s">
        <v>116</v>
      </c>
      <c r="D23" s="27"/>
      <c r="E23" s="27"/>
      <c r="F23" s="27"/>
      <c r="G23" s="27"/>
      <c r="H23" s="27"/>
      <c r="I23" s="27"/>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row>
    <row r="24" spans="1:35" ht="13.5" customHeight="1">
      <c r="C24" s="27" t="s">
        <v>117</v>
      </c>
      <c r="D24" s="27"/>
      <c r="E24" s="27"/>
      <c r="F24" s="27"/>
      <c r="G24" s="27"/>
      <c r="H24" s="107"/>
      <c r="I24" s="107"/>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row>
    <row r="25" spans="1:35" ht="13.5" customHeight="1">
      <c r="C25" s="27" t="s">
        <v>118</v>
      </c>
      <c r="D25" s="27"/>
      <c r="E25" s="27"/>
      <c r="F25" s="27"/>
      <c r="G25" s="27"/>
      <c r="H25" s="121"/>
      <c r="I25" s="121"/>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row>
    <row r="26" spans="1:35">
      <c r="C26" s="27" t="s">
        <v>119</v>
      </c>
      <c r="D26" s="27"/>
      <c r="E26" s="27"/>
      <c r="F26" s="27"/>
      <c r="G26" s="27"/>
      <c r="H26" s="107"/>
      <c r="I26" s="107"/>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row>
    <row r="27" spans="1:35">
      <c r="C27" s="27" t="s">
        <v>120</v>
      </c>
      <c r="D27" s="27"/>
      <c r="E27" s="27"/>
      <c r="F27" s="27"/>
      <c r="G27" s="27"/>
      <c r="H27" s="107"/>
      <c r="I27" s="107"/>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row>
    <row r="28" spans="1:35" ht="6.75" customHeight="1">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row>
    <row r="29" spans="1:35" ht="6.75" customHeight="1"/>
    <row r="30" spans="1:35" ht="13.5" customHeight="1"/>
    <row r="31" spans="1:35" ht="13.5" customHeight="1"/>
    <row r="32" spans="1:35" ht="13.5" customHeight="1"/>
    <row r="33" spans="30:30" ht="13.5" customHeight="1"/>
    <row r="34" spans="30:30" ht="13.5" customHeight="1"/>
    <row r="35" spans="30:30" ht="13.5" customHeight="1"/>
    <row r="36" spans="30:30" ht="13.5" customHeight="1"/>
    <row r="37" spans="30:30" ht="13.5" customHeight="1"/>
    <row r="38" spans="30:30" ht="13.5" customHeight="1"/>
    <row r="39" spans="30:30" ht="13.5" customHeight="1"/>
    <row r="40" spans="30:30" ht="13.5" customHeight="1"/>
    <row r="41" spans="30:30" ht="13.5" customHeight="1"/>
    <row r="42" spans="30:30" ht="13.5" customHeight="1">
      <c r="AD42" s="130"/>
    </row>
    <row r="43" spans="30:30" ht="13.5" customHeight="1"/>
    <row r="44" spans="30:30" ht="13.5" customHeight="1"/>
    <row r="45" spans="30:30" ht="13.5" customHeight="1"/>
    <row r="46" spans="30:30" ht="13.5" customHeight="1"/>
    <row r="47" spans="30:30" ht="13.5" customHeight="1"/>
    <row r="48" spans="30:3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35:37" ht="13.5" customHeight="1"/>
    <row r="66" spans="35:37" ht="13.5" customHeight="1"/>
    <row r="67" spans="35:37" ht="13.5" customHeight="1" thickBot="1"/>
    <row r="68" spans="35:37" ht="13.5" customHeight="1" thickTop="1">
      <c r="AI68" s="349"/>
      <c r="AJ68" s="350"/>
      <c r="AK68" s="351"/>
    </row>
    <row r="69" spans="35:37" ht="13.5" customHeight="1">
      <c r="AI69" s="349"/>
    </row>
    <row r="70" spans="35:37" ht="13.5" customHeight="1"/>
    <row r="71" spans="35:37" ht="13.5" customHeight="1"/>
    <row r="72" spans="35:37" ht="13.5" customHeight="1"/>
    <row r="73" spans="35:37" ht="13.5" customHeight="1"/>
    <row r="74" spans="35:37" ht="13.5" customHeight="1"/>
    <row r="75" spans="35:37" ht="13.5" customHeight="1"/>
    <row r="76" spans="35:37" ht="13.5" customHeight="1"/>
    <row r="77" spans="35:37" ht="13.5" customHeight="1"/>
    <row r="78" spans="35:37" ht="13.5" customHeight="1"/>
    <row r="79" spans="35:37" ht="13.5" customHeight="1"/>
    <row r="80" spans="35:3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sheetData>
  <sheetProtection algorithmName="SHA-512" hashValue="Agg9rq2wOX4PHhsfum2mFeRKnuO/aiRQ2EIIg0bVutRohfGl84XJvjB925VEMi36Y3OSXr02DM0al1IUpayVMg==" saltValue="JaS7XjABB2CDqbRyTcfKUQ==" spinCount="100000" sheet="1"/>
  <protectedRanges>
    <protectedRange sqref="K7:AI11 K15:AI19 K23:AI27" name="範囲1"/>
  </protectedRanges>
  <mergeCells count="16">
    <mergeCell ref="K27:AI27"/>
    <mergeCell ref="K17:AI17"/>
    <mergeCell ref="A1:AI2"/>
    <mergeCell ref="K7:AI7"/>
    <mergeCell ref="K8:AI8"/>
    <mergeCell ref="K18:AI18"/>
    <mergeCell ref="K19:AI19"/>
    <mergeCell ref="K23:AI23"/>
    <mergeCell ref="K24:AI24"/>
    <mergeCell ref="K25:AI25"/>
    <mergeCell ref="K26:AI26"/>
    <mergeCell ref="K9:AI9"/>
    <mergeCell ref="K10:AI10"/>
    <mergeCell ref="K11:AI11"/>
    <mergeCell ref="K15:AI15"/>
    <mergeCell ref="K16:AI16"/>
  </mergeCells>
  <phoneticPr fontId="2"/>
  <dataValidations count="5">
    <dataValidation imeMode="hiragana" allowBlank="1" showInputMessage="1" showErrorMessage="1" sqref="H10:I10 H24:I24 H26:I26 H8:I8 H16:I16 H18:I18" xr:uid="{00000000-0002-0000-0400-000000000000}"/>
    <dataValidation imeMode="halfKatakana" allowBlank="1" showInputMessage="1" showErrorMessage="1" sqref="H7:I7 H23:I23 H15:I15 K7:AI7 K15:AI15 K23:AI23" xr:uid="{00000000-0002-0000-0400-000001000000}"/>
    <dataValidation imeMode="off" allowBlank="1" showInputMessage="1" showErrorMessage="1" sqref="H17:I17 H27:I27 H25:I25 H11:I11 H9:I9 H19:I19" xr:uid="{00000000-0002-0000-0400-000002000000}"/>
    <dataValidation imeMode="halfAlpha" allowBlank="1" showInputMessage="1" showErrorMessage="1" sqref="K9:AI9 K25:AI25 K17:AI17" xr:uid="{00000000-0002-0000-0400-000003000000}"/>
    <dataValidation type="textLength" imeMode="halfAlpha" allowBlank="1" showInputMessage="1" showErrorMessage="1" sqref="K19:AI19 K11:AI11 K27:AI27" xr:uid="{00000000-0002-0000-0400-000004000000}">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R183"/>
  <sheetViews>
    <sheetView view="pageBreakPreview" zoomScaleNormal="100" zoomScaleSheetLayoutView="100" workbookViewId="0">
      <selection sqref="A1:AI2"/>
    </sheetView>
  </sheetViews>
  <sheetFormatPr defaultColWidth="2.44140625" defaultRowHeight="13.2"/>
  <cols>
    <col min="1" max="34" width="2.6640625" style="134" customWidth="1"/>
    <col min="35" max="35" width="2.44140625" style="134"/>
    <col min="36" max="36" width="5.77734375" style="134" customWidth="1"/>
    <col min="37" max="37" width="5.77734375" style="134" hidden="1" customWidth="1"/>
    <col min="38" max="38" width="8.44140625" style="134" hidden="1" customWidth="1"/>
    <col min="39" max="65" width="5.77734375" style="134" customWidth="1"/>
    <col min="66" max="66" width="3.6640625" style="134" customWidth="1"/>
    <col min="67" max="67" width="9.21875" style="134" customWidth="1"/>
    <col min="68" max="68" width="8" style="230" customWidth="1"/>
    <col min="69" max="69" width="12.44140625" style="134" customWidth="1"/>
    <col min="70" max="70" width="3.6640625" style="134" customWidth="1"/>
    <col min="71" max="78" width="5.6640625" style="134" customWidth="1"/>
    <col min="79" max="101" width="2.6640625" style="134" customWidth="1"/>
    <col min="102" max="16384" width="2.44140625" style="134"/>
  </cols>
  <sheetData>
    <row r="1" spans="1:41" ht="10.8" customHeight="1">
      <c r="A1" s="847" t="s">
        <v>432</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230"/>
    </row>
    <row r="2" spans="1:41" ht="9" customHeight="1">
      <c r="A2" s="847"/>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230"/>
    </row>
    <row r="3" spans="1:41" ht="13.5" customHeight="1">
      <c r="B3" s="134" t="s">
        <v>224</v>
      </c>
    </row>
    <row r="4" spans="1:41" ht="4.95" customHeigh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row>
    <row r="5" spans="1:41" ht="4.95" customHeight="1"/>
    <row r="6" spans="1:41" ht="13.5" customHeight="1">
      <c r="A6" s="134" t="s">
        <v>225</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235"/>
      <c r="AM6" s="134" t="s">
        <v>796</v>
      </c>
    </row>
    <row r="7" spans="1:41" ht="13.5" customHeight="1">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235"/>
    </row>
    <row r="8" spans="1:41" ht="13.5" customHeight="1">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235"/>
    </row>
    <row r="9" spans="1:41" ht="4.05" customHeigh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row>
    <row r="10" spans="1:41" ht="4.05" customHeight="1">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row>
    <row r="11" spans="1:41" ht="13.5" customHeight="1">
      <c r="A11" s="134" t="s">
        <v>226</v>
      </c>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854"/>
      <c r="AH11" s="854"/>
      <c r="AI11" s="854"/>
      <c r="AJ11" s="118"/>
      <c r="AM11" s="134" t="s">
        <v>617</v>
      </c>
    </row>
    <row r="12" spans="1:41" ht="4.05" customHeigh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13" spans="1:41" ht="4.05" customHeight="1">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row>
    <row r="14" spans="1:41" ht="13.5" customHeight="1">
      <c r="A14" s="134" t="s">
        <v>305</v>
      </c>
    </row>
    <row r="15" spans="1:41" ht="13.5" customHeight="1">
      <c r="C15" s="230" t="s">
        <v>17</v>
      </c>
      <c r="D15" s="134" t="s">
        <v>316</v>
      </c>
      <c r="J15" s="230" t="s">
        <v>574</v>
      </c>
      <c r="K15" s="230" t="s">
        <v>17</v>
      </c>
      <c r="L15" s="134" t="s">
        <v>227</v>
      </c>
      <c r="R15" s="230" t="s">
        <v>17</v>
      </c>
      <c r="S15" s="134" t="s">
        <v>228</v>
      </c>
      <c r="Y15" s="230" t="s">
        <v>17</v>
      </c>
      <c r="Z15" s="134" t="s">
        <v>229</v>
      </c>
      <c r="AF15" s="134" t="s">
        <v>575</v>
      </c>
      <c r="AK15" s="272"/>
      <c r="AM15" s="272"/>
      <c r="AN15" s="272"/>
      <c r="AO15" s="272"/>
    </row>
    <row r="16" spans="1:41" ht="13.5" customHeight="1">
      <c r="C16" s="230" t="s">
        <v>17</v>
      </c>
      <c r="D16" s="134" t="s">
        <v>230</v>
      </c>
      <c r="K16" s="230" t="s">
        <v>186</v>
      </c>
      <c r="L16" s="134" t="s">
        <v>231</v>
      </c>
    </row>
    <row r="17" spans="1:39" ht="4.0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row>
    <row r="18" spans="1:39" ht="4.0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row>
    <row r="19" spans="1:39" ht="13.5" customHeight="1">
      <c r="A19" s="134" t="s">
        <v>232</v>
      </c>
      <c r="H19" s="230" t="s">
        <v>17</v>
      </c>
      <c r="I19" s="134" t="s">
        <v>233</v>
      </c>
      <c r="N19" s="230" t="s">
        <v>17</v>
      </c>
      <c r="O19" s="134" t="s">
        <v>234</v>
      </c>
      <c r="T19" s="230" t="s">
        <v>186</v>
      </c>
      <c r="U19" s="134" t="s">
        <v>235</v>
      </c>
    </row>
    <row r="20" spans="1:39" ht="4.05" customHeight="1">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row>
    <row r="21" spans="1:39" ht="4.0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row>
    <row r="22" spans="1:39" ht="13.5" customHeight="1">
      <c r="A22" s="134" t="s">
        <v>187</v>
      </c>
    </row>
    <row r="23" spans="1:39" ht="13.5" customHeight="1">
      <c r="C23" s="230" t="s">
        <v>17</v>
      </c>
      <c r="D23" s="848" t="s">
        <v>76</v>
      </c>
      <c r="E23" s="848"/>
      <c r="F23" s="848"/>
      <c r="G23" s="848"/>
      <c r="H23" s="848"/>
      <c r="I23" s="848"/>
      <c r="J23" s="848"/>
      <c r="L23" s="489"/>
      <c r="M23" s="489"/>
      <c r="N23" s="230" t="s">
        <v>17</v>
      </c>
      <c r="O23" s="859"/>
      <c r="P23" s="859"/>
      <c r="Q23" s="859"/>
      <c r="R23" s="859"/>
      <c r="S23" s="859"/>
      <c r="T23" s="859"/>
      <c r="U23" s="859"/>
      <c r="V23" s="859"/>
      <c r="W23" s="859"/>
      <c r="X23" s="859"/>
      <c r="Y23" s="230" t="s">
        <v>17</v>
      </c>
      <c r="Z23" s="859"/>
      <c r="AA23" s="859"/>
      <c r="AB23" s="859"/>
      <c r="AC23" s="859"/>
      <c r="AD23" s="859"/>
      <c r="AE23" s="859"/>
      <c r="AF23" s="859"/>
      <c r="AG23" s="859"/>
      <c r="AH23" s="859"/>
      <c r="AI23" s="859"/>
      <c r="AM23" s="134" t="s">
        <v>791</v>
      </c>
    </row>
    <row r="24" spans="1:39" ht="13.5" customHeight="1">
      <c r="C24" s="230" t="s">
        <v>17</v>
      </c>
      <c r="D24" s="859"/>
      <c r="E24" s="859"/>
      <c r="F24" s="859"/>
      <c r="G24" s="859"/>
      <c r="H24" s="859"/>
      <c r="I24" s="859"/>
      <c r="J24" s="859"/>
      <c r="K24" s="859"/>
      <c r="L24" s="859"/>
      <c r="M24" s="859"/>
      <c r="N24" s="230" t="s">
        <v>17</v>
      </c>
      <c r="O24" s="859"/>
      <c r="P24" s="859"/>
      <c r="Q24" s="859"/>
      <c r="R24" s="859"/>
      <c r="S24" s="859"/>
      <c r="T24" s="859"/>
      <c r="U24" s="859"/>
      <c r="V24" s="859"/>
      <c r="W24" s="859"/>
      <c r="X24" s="859"/>
      <c r="Y24" s="134" t="s">
        <v>158</v>
      </c>
      <c r="AC24" s="134" t="s">
        <v>574</v>
      </c>
      <c r="AD24" s="230" t="s">
        <v>17</v>
      </c>
      <c r="AE24" s="134" t="s">
        <v>159</v>
      </c>
      <c r="AG24" s="230" t="s">
        <v>17</v>
      </c>
      <c r="AH24" s="134" t="s">
        <v>75</v>
      </c>
      <c r="AI24" s="134" t="s">
        <v>575</v>
      </c>
      <c r="AM24" s="134" t="s">
        <v>792</v>
      </c>
    </row>
    <row r="25" spans="1:39" ht="4.0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row>
    <row r="26" spans="1:39" ht="4.05"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row>
    <row r="27" spans="1:39" ht="13.5" customHeight="1">
      <c r="A27" s="134" t="s">
        <v>237</v>
      </c>
    </row>
    <row r="28" spans="1:39" ht="13.5" customHeight="1">
      <c r="B28" s="134" t="s">
        <v>238</v>
      </c>
      <c r="M28" s="875" t="s">
        <v>1622</v>
      </c>
      <c r="N28" s="875"/>
      <c r="O28" s="875"/>
      <c r="P28" s="875"/>
      <c r="Q28" s="134" t="s">
        <v>160</v>
      </c>
    </row>
    <row r="29" spans="1:39" ht="13.5" customHeight="1">
      <c r="B29" s="134" t="s">
        <v>239</v>
      </c>
      <c r="M29" s="875" t="s">
        <v>1622</v>
      </c>
      <c r="N29" s="875"/>
      <c r="O29" s="875"/>
      <c r="P29" s="875"/>
      <c r="Q29" s="134" t="s">
        <v>160</v>
      </c>
    </row>
    <row r="30" spans="1:39" ht="4.0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row>
    <row r="31" spans="1:39" ht="4.05"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9" ht="13.5" customHeight="1">
      <c r="A32" s="848" t="s">
        <v>236</v>
      </c>
      <c r="B32" s="848"/>
      <c r="C32" s="848"/>
      <c r="D32" s="848"/>
      <c r="E32" s="848"/>
      <c r="F32" s="848"/>
    </row>
    <row r="33" spans="1:69" ht="13.5" customHeight="1">
      <c r="B33" s="134" t="s">
        <v>240</v>
      </c>
      <c r="I33" s="232" t="s">
        <v>161</v>
      </c>
      <c r="J33" s="135" t="s">
        <v>18</v>
      </c>
      <c r="K33" s="857"/>
      <c r="L33" s="857"/>
      <c r="M33" s="857"/>
      <c r="N33" s="857"/>
      <c r="O33" s="857"/>
      <c r="P33" s="857"/>
      <c r="Q33" s="134" t="s">
        <v>16</v>
      </c>
      <c r="R33" s="135" t="s">
        <v>13</v>
      </c>
      <c r="S33" s="857"/>
      <c r="T33" s="857"/>
      <c r="U33" s="857"/>
      <c r="V33" s="857"/>
      <c r="W33" s="857"/>
      <c r="X33" s="857"/>
      <c r="Y33" s="134" t="s">
        <v>16</v>
      </c>
      <c r="Z33" s="135" t="s">
        <v>13</v>
      </c>
      <c r="AA33" s="857"/>
      <c r="AB33" s="857"/>
      <c r="AC33" s="857"/>
      <c r="AD33" s="857"/>
      <c r="AE33" s="857"/>
      <c r="AF33" s="857"/>
      <c r="AG33" s="134" t="s">
        <v>19</v>
      </c>
      <c r="AH33" s="134" t="s">
        <v>96</v>
      </c>
      <c r="AM33" s="134" t="s">
        <v>793</v>
      </c>
    </row>
    <row r="34" spans="1:69" ht="13.5" customHeight="1">
      <c r="I34" s="232" t="s">
        <v>246</v>
      </c>
      <c r="J34" s="135" t="s">
        <v>563</v>
      </c>
      <c r="K34" s="873"/>
      <c r="L34" s="873"/>
      <c r="M34" s="873"/>
      <c r="N34" s="873"/>
      <c r="O34" s="873"/>
      <c r="P34" s="873"/>
      <c r="Q34" s="134" t="s">
        <v>564</v>
      </c>
      <c r="R34" s="135" t="s">
        <v>565</v>
      </c>
      <c r="S34" s="873"/>
      <c r="T34" s="873"/>
      <c r="U34" s="873"/>
      <c r="V34" s="873"/>
      <c r="W34" s="873"/>
      <c r="X34" s="873"/>
      <c r="Y34" s="134" t="s">
        <v>564</v>
      </c>
      <c r="Z34" s="135" t="s">
        <v>565</v>
      </c>
      <c r="AA34" s="873"/>
      <c r="AB34" s="873"/>
      <c r="AC34" s="873"/>
      <c r="AD34" s="873"/>
      <c r="AE34" s="873"/>
      <c r="AF34" s="873"/>
      <c r="AG34" s="134" t="s">
        <v>566</v>
      </c>
      <c r="AH34" s="134" t="s">
        <v>567</v>
      </c>
      <c r="AM34" s="134" t="s">
        <v>1263</v>
      </c>
    </row>
    <row r="35" spans="1:69" ht="13.5" customHeight="1">
      <c r="B35" s="134" t="s">
        <v>241</v>
      </c>
      <c r="J35" s="135" t="s">
        <v>563</v>
      </c>
      <c r="K35" s="871" t="s">
        <v>1253</v>
      </c>
      <c r="L35" s="871"/>
      <c r="M35" s="871"/>
      <c r="N35" s="871"/>
      <c r="O35" s="871"/>
      <c r="P35" s="871"/>
      <c r="Q35" s="134" t="s">
        <v>564</v>
      </c>
      <c r="R35" s="135" t="s">
        <v>13</v>
      </c>
      <c r="S35" s="871"/>
      <c r="T35" s="871"/>
      <c r="U35" s="871"/>
      <c r="V35" s="871"/>
      <c r="W35" s="871"/>
      <c r="X35" s="871"/>
      <c r="Y35" s="134" t="s">
        <v>564</v>
      </c>
      <c r="Z35" s="135" t="s">
        <v>565</v>
      </c>
      <c r="AA35" s="871"/>
      <c r="AB35" s="871"/>
      <c r="AC35" s="871"/>
      <c r="AD35" s="871"/>
      <c r="AE35" s="871"/>
      <c r="AF35" s="871"/>
      <c r="AG35" s="134" t="s">
        <v>566</v>
      </c>
    </row>
    <row r="36" spans="1:69" ht="13.5" customHeight="1">
      <c r="B36" s="134" t="s">
        <v>20</v>
      </c>
      <c r="K36" s="230"/>
      <c r="L36" s="230"/>
      <c r="M36" s="230"/>
      <c r="N36" s="230"/>
      <c r="O36" s="230"/>
      <c r="P36" s="230"/>
      <c r="R36" s="135"/>
      <c r="S36" s="230"/>
      <c r="T36" s="230"/>
      <c r="U36" s="230"/>
      <c r="V36" s="230"/>
      <c r="W36" s="230"/>
      <c r="X36" s="230"/>
      <c r="AA36" s="230"/>
      <c r="AB36" s="230"/>
      <c r="AC36" s="230"/>
      <c r="AD36" s="230"/>
      <c r="AE36" s="230"/>
      <c r="AF36" s="230"/>
    </row>
    <row r="37" spans="1:69" ht="13.5" customHeight="1">
      <c r="J37" s="135" t="s">
        <v>563</v>
      </c>
      <c r="K37" s="869" t="s">
        <v>1620</v>
      </c>
      <c r="L37" s="869"/>
      <c r="M37" s="869"/>
      <c r="N37" s="869"/>
      <c r="O37" s="869"/>
      <c r="P37" s="869"/>
      <c r="Q37" s="152" t="s">
        <v>564</v>
      </c>
      <c r="R37" s="135" t="s">
        <v>565</v>
      </c>
      <c r="S37" s="857"/>
      <c r="T37" s="857"/>
      <c r="U37" s="857"/>
      <c r="V37" s="857"/>
      <c r="W37" s="857"/>
      <c r="X37" s="857"/>
      <c r="Y37" s="134" t="s">
        <v>564</v>
      </c>
      <c r="Z37" s="135" t="s">
        <v>565</v>
      </c>
      <c r="AA37" s="857"/>
      <c r="AB37" s="857"/>
      <c r="AC37" s="857"/>
      <c r="AD37" s="857"/>
      <c r="AE37" s="857"/>
      <c r="AF37" s="857"/>
      <c r="AG37" s="134" t="s">
        <v>566</v>
      </c>
      <c r="AH37" s="134" t="s">
        <v>568</v>
      </c>
      <c r="AM37" s="134" t="s">
        <v>854</v>
      </c>
    </row>
    <row r="38" spans="1:69" ht="13.5" customHeight="1">
      <c r="B38" s="134" t="s">
        <v>908</v>
      </c>
      <c r="K38" s="230"/>
      <c r="L38" s="230"/>
      <c r="M38" s="230"/>
      <c r="N38" s="230"/>
      <c r="O38" s="230"/>
      <c r="P38" s="230"/>
      <c r="S38" s="230"/>
      <c r="T38" s="230"/>
      <c r="U38" s="230"/>
      <c r="V38" s="230"/>
      <c r="W38" s="230"/>
      <c r="X38" s="230"/>
      <c r="AA38" s="230"/>
      <c r="AB38" s="230"/>
      <c r="AC38" s="230"/>
      <c r="AD38" s="230"/>
      <c r="AE38" s="230"/>
      <c r="AF38" s="230"/>
      <c r="AN38" s="134" t="s">
        <v>856</v>
      </c>
    </row>
    <row r="39" spans="1:69" ht="13.5" customHeight="1">
      <c r="J39" s="135" t="s">
        <v>563</v>
      </c>
      <c r="K39" s="869" t="s">
        <v>1620</v>
      </c>
      <c r="L39" s="869"/>
      <c r="M39" s="869"/>
      <c r="N39" s="869"/>
      <c r="O39" s="869"/>
      <c r="P39" s="869"/>
      <c r="Q39" s="152" t="s">
        <v>564</v>
      </c>
      <c r="R39" s="135" t="s">
        <v>565</v>
      </c>
      <c r="S39" s="857"/>
      <c r="T39" s="857"/>
      <c r="U39" s="857"/>
      <c r="V39" s="857"/>
      <c r="W39" s="857"/>
      <c r="X39" s="857"/>
      <c r="Y39" s="134" t="s">
        <v>564</v>
      </c>
      <c r="Z39" s="135" t="s">
        <v>565</v>
      </c>
      <c r="AA39" s="857"/>
      <c r="AB39" s="857"/>
      <c r="AC39" s="857"/>
      <c r="AD39" s="857"/>
      <c r="AE39" s="857"/>
      <c r="AF39" s="857"/>
      <c r="AG39" s="134" t="s">
        <v>566</v>
      </c>
      <c r="AH39" s="134" t="s">
        <v>568</v>
      </c>
      <c r="AN39" s="134" t="s">
        <v>855</v>
      </c>
    </row>
    <row r="40" spans="1:69" ht="13.5" customHeight="1">
      <c r="B40" s="134" t="s">
        <v>242</v>
      </c>
      <c r="I40" s="232" t="s">
        <v>569</v>
      </c>
      <c r="K40" s="863" t="str">
        <f>IF(K33+S33+AA33=0,"",K33+S33+AA33)</f>
        <v/>
      </c>
      <c r="L40" s="872"/>
      <c r="M40" s="872"/>
      <c r="N40" s="872"/>
      <c r="O40" s="872"/>
      <c r="P40" s="872"/>
      <c r="Q40" s="134" t="s">
        <v>567</v>
      </c>
      <c r="R40" s="240"/>
      <c r="AN40" s="134" t="s">
        <v>857</v>
      </c>
    </row>
    <row r="41" spans="1:69" ht="13.5" customHeight="1">
      <c r="I41" s="232" t="s">
        <v>246</v>
      </c>
      <c r="K41" s="867"/>
      <c r="L41" s="867"/>
      <c r="M41" s="867"/>
      <c r="N41" s="867"/>
      <c r="O41" s="867"/>
      <c r="P41" s="867"/>
      <c r="Q41" s="134" t="s">
        <v>567</v>
      </c>
      <c r="R41" s="240"/>
    </row>
    <row r="42" spans="1:69" ht="13.5" customHeight="1">
      <c r="B42" s="852" t="s">
        <v>243</v>
      </c>
      <c r="C42" s="852"/>
      <c r="D42" s="852"/>
      <c r="E42" s="852"/>
      <c r="F42" s="852"/>
      <c r="G42" s="852"/>
      <c r="H42" s="852"/>
      <c r="I42" s="852"/>
      <c r="J42" s="852"/>
      <c r="K42" s="852"/>
      <c r="L42" s="852"/>
      <c r="M42" s="852"/>
      <c r="N42" s="852"/>
      <c r="O42" s="852"/>
      <c r="P42" s="852"/>
      <c r="Q42" s="852"/>
      <c r="R42" s="852"/>
      <c r="S42" s="852"/>
      <c r="T42" s="870" t="s">
        <v>1620</v>
      </c>
      <c r="U42" s="870"/>
      <c r="V42" s="870"/>
      <c r="W42" s="870"/>
      <c r="X42" s="134" t="s">
        <v>568</v>
      </c>
    </row>
    <row r="43" spans="1:69" ht="13.5" customHeight="1">
      <c r="B43" s="852" t="s">
        <v>244</v>
      </c>
      <c r="C43" s="852"/>
      <c r="D43" s="852"/>
      <c r="E43" s="852"/>
      <c r="F43" s="852"/>
      <c r="G43" s="852"/>
      <c r="H43" s="852"/>
      <c r="I43" s="852"/>
      <c r="J43" s="852"/>
      <c r="K43" s="852"/>
      <c r="L43" s="852"/>
      <c r="M43" s="852"/>
      <c r="N43" s="852"/>
      <c r="O43" s="852"/>
      <c r="P43" s="852"/>
      <c r="Q43" s="852"/>
      <c r="R43" s="852"/>
      <c r="S43" s="852"/>
      <c r="T43" s="870" t="s">
        <v>1620</v>
      </c>
      <c r="U43" s="870"/>
      <c r="V43" s="870"/>
      <c r="W43" s="870"/>
      <c r="X43" s="134" t="s">
        <v>568</v>
      </c>
      <c r="AK43" s="213"/>
      <c r="AL43" s="213" t="str">
        <f>IF(OR($K$40="",$K$41&lt;&gt;""),"",IF($S$33="",ROUNDDOWN(($K$33*$K$39)/($K$40),2),IF($AA$33="",ROUNDDOWN(($K$33*$K$39+$S$33*$S$39)/($K$40),2),ROUNDDOWN(($K$33*$K$39+$S$33*$S$39+$AA$33*$AA$39)/($K$40),2))))</f>
        <v/>
      </c>
      <c r="AM43" s="213"/>
      <c r="AT43" s="241"/>
    </row>
    <row r="44" spans="1:69" ht="13.5" customHeight="1">
      <c r="B44" s="134" t="s">
        <v>245</v>
      </c>
      <c r="J44" s="848"/>
      <c r="K44" s="848"/>
      <c r="L44" s="848"/>
      <c r="M44" s="848"/>
      <c r="N44" s="848"/>
      <c r="O44" s="848"/>
      <c r="Q44" s="859"/>
      <c r="R44" s="859"/>
      <c r="S44" s="859"/>
      <c r="T44" s="859"/>
      <c r="U44" s="859"/>
      <c r="V44" s="859"/>
      <c r="W44" s="859"/>
      <c r="X44" s="859"/>
      <c r="Y44" s="859"/>
      <c r="Z44" s="859"/>
      <c r="AA44" s="859"/>
      <c r="AB44" s="859"/>
      <c r="AC44" s="859"/>
      <c r="AD44" s="859"/>
      <c r="AE44" s="859"/>
      <c r="AF44" s="859"/>
      <c r="AG44" s="859"/>
      <c r="AH44" s="859"/>
      <c r="AI44" s="859"/>
      <c r="AK44" s="213"/>
      <c r="AL44" s="213" t="str">
        <f>IF($J$44="角地等",$AL$43+10,$AL$43)</f>
        <v/>
      </c>
      <c r="AM44" s="199" t="s">
        <v>790</v>
      </c>
      <c r="AT44" s="241"/>
    </row>
    <row r="45" spans="1:69" ht="4.0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K45" s="241"/>
      <c r="AL45" s="241"/>
      <c r="AM45" s="241"/>
      <c r="AN45" s="241"/>
      <c r="AO45" s="241"/>
      <c r="AP45" s="241"/>
      <c r="AQ45" s="241"/>
      <c r="AR45" s="241"/>
      <c r="AS45" s="241"/>
      <c r="AT45" s="241"/>
    </row>
    <row r="46" spans="1:69" ht="4.05" customHeight="1" thickBo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K46" s="241"/>
      <c r="AL46" s="241"/>
      <c r="AM46" s="241"/>
      <c r="AN46" s="241"/>
      <c r="AO46" s="241"/>
      <c r="AP46" s="241"/>
      <c r="AQ46" s="241"/>
      <c r="AR46" s="241"/>
      <c r="AS46" s="241"/>
      <c r="AT46" s="241"/>
    </row>
    <row r="47" spans="1:69" ht="13.5" customHeight="1" thickBot="1">
      <c r="A47" s="134" t="s">
        <v>247</v>
      </c>
      <c r="G47" s="135" t="s">
        <v>563</v>
      </c>
      <c r="H47" s="134" t="s">
        <v>248</v>
      </c>
      <c r="J47" s="847" t="str">
        <f>IF(AM47="","",VLOOKUP(AM47,利用方法!BA2:BC74,2))</f>
        <v/>
      </c>
      <c r="K47" s="847"/>
      <c r="L47" s="847"/>
      <c r="M47" s="847"/>
      <c r="N47" s="152" t="s">
        <v>564</v>
      </c>
      <c r="O47" s="859"/>
      <c r="P47" s="859"/>
      <c r="Q47" s="859"/>
      <c r="R47" s="859"/>
      <c r="S47" s="859"/>
      <c r="T47" s="859"/>
      <c r="U47" s="859"/>
      <c r="V47" s="859"/>
      <c r="W47" s="859"/>
      <c r="X47" s="859"/>
      <c r="Y47" s="859"/>
      <c r="Z47" s="859"/>
      <c r="AA47" s="859"/>
      <c r="AB47" s="859"/>
      <c r="AC47" s="859"/>
      <c r="AD47" s="859"/>
      <c r="AE47" s="859"/>
      <c r="AF47" s="859"/>
      <c r="AG47" s="859"/>
      <c r="AH47" s="859"/>
      <c r="AK47" s="241"/>
      <c r="AL47" s="273"/>
      <c r="AM47" s="864"/>
      <c r="AN47" s="865"/>
      <c r="AO47" s="865"/>
      <c r="AP47" s="865"/>
      <c r="AQ47" s="865"/>
      <c r="AR47" s="865"/>
      <c r="AS47" s="865"/>
      <c r="AT47" s="865"/>
      <c r="AU47" s="865"/>
      <c r="AV47" s="866"/>
      <c r="AW47" s="274"/>
      <c r="AX47" s="274"/>
      <c r="AY47" s="274"/>
      <c r="AZ47" s="274"/>
      <c r="BA47" s="274"/>
      <c r="BB47" s="274"/>
      <c r="BC47" s="274"/>
      <c r="BD47" s="274"/>
      <c r="BE47" s="274"/>
      <c r="BF47" s="274"/>
      <c r="BG47" s="274"/>
      <c r="BH47" s="274"/>
      <c r="BI47" s="274"/>
      <c r="BJ47" s="274"/>
      <c r="BK47" s="274"/>
      <c r="BL47" s="273"/>
      <c r="BM47" s="273"/>
      <c r="BO47" s="275"/>
      <c r="BP47" s="342"/>
      <c r="BQ47" s="341"/>
    </row>
    <row r="48" spans="1:69" ht="4.0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BO48" s="275"/>
      <c r="BP48" s="341"/>
      <c r="BQ48" s="341"/>
    </row>
    <row r="49" spans="1:69" ht="4.05" customHeight="1">
      <c r="A49" s="177"/>
      <c r="B49" s="177"/>
      <c r="C49" s="177"/>
      <c r="D49" s="177"/>
      <c r="E49" s="177"/>
      <c r="F49" s="177"/>
      <c r="G49" s="177"/>
      <c r="H49" s="177"/>
      <c r="I49" s="177"/>
      <c r="J49" s="177"/>
      <c r="K49" s="177"/>
      <c r="L49" s="177"/>
      <c r="M49" s="391"/>
      <c r="N49" s="177"/>
      <c r="O49" s="177"/>
      <c r="P49" s="177"/>
      <c r="Q49" s="177"/>
      <c r="R49" s="177"/>
      <c r="S49" s="177"/>
      <c r="T49" s="177"/>
      <c r="U49" s="177"/>
      <c r="V49" s="177"/>
      <c r="W49" s="177"/>
      <c r="X49" s="177"/>
      <c r="Y49" s="177"/>
      <c r="Z49" s="177"/>
      <c r="AA49" s="177"/>
      <c r="AB49" s="177"/>
      <c r="AC49" s="177"/>
      <c r="AD49" s="177"/>
      <c r="AE49" s="177"/>
      <c r="AF49" s="177"/>
      <c r="AG49" s="177"/>
      <c r="AH49" s="177"/>
      <c r="AI49" s="177"/>
      <c r="BO49" s="275"/>
      <c r="BP49" s="341"/>
      <c r="BQ49" s="341"/>
    </row>
    <row r="50" spans="1:69" ht="13.5" customHeight="1">
      <c r="A50" s="867" t="s">
        <v>249</v>
      </c>
      <c r="B50" s="867"/>
      <c r="C50" s="867"/>
      <c r="D50" s="867"/>
      <c r="E50" s="867"/>
      <c r="F50" s="867"/>
      <c r="G50" s="230" t="s">
        <v>17</v>
      </c>
      <c r="H50" s="867" t="s">
        <v>250</v>
      </c>
      <c r="I50" s="867"/>
      <c r="J50" s="230" t="s">
        <v>17</v>
      </c>
      <c r="K50" s="867" t="s">
        <v>251</v>
      </c>
      <c r="L50" s="867"/>
      <c r="M50" s="230" t="s">
        <v>17</v>
      </c>
      <c r="N50" s="867" t="s">
        <v>252</v>
      </c>
      <c r="O50" s="867"/>
      <c r="P50" s="230" t="s">
        <v>17</v>
      </c>
      <c r="Q50" s="867" t="s">
        <v>279</v>
      </c>
      <c r="R50" s="867"/>
      <c r="S50" s="230" t="s">
        <v>17</v>
      </c>
      <c r="T50" s="152" t="s">
        <v>253</v>
      </c>
      <c r="W50" s="230" t="s">
        <v>17</v>
      </c>
      <c r="X50" s="134" t="s">
        <v>254</v>
      </c>
      <c r="AC50" s="230" t="s">
        <v>17</v>
      </c>
      <c r="AD50" s="134" t="s">
        <v>306</v>
      </c>
      <c r="AL50" s="276"/>
      <c r="AM50" s="276"/>
      <c r="AN50" s="276"/>
      <c r="BO50" s="275"/>
      <c r="BP50" s="341"/>
      <c r="BQ50" s="341"/>
    </row>
    <row r="51" spans="1:69" ht="4.0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BO51" s="275"/>
      <c r="BP51" s="341"/>
      <c r="BQ51" s="341"/>
    </row>
    <row r="52" spans="1:69" ht="4.05"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BO52" s="275"/>
      <c r="BP52" s="341"/>
      <c r="BQ52" s="341"/>
    </row>
    <row r="53" spans="1:69" ht="13.5" customHeight="1">
      <c r="A53" s="134" t="s">
        <v>154</v>
      </c>
      <c r="J53" s="135" t="s">
        <v>565</v>
      </c>
      <c r="K53" s="134" t="s">
        <v>256</v>
      </c>
      <c r="Q53" s="134" t="s">
        <v>564</v>
      </c>
      <c r="R53" s="135" t="s">
        <v>565</v>
      </c>
      <c r="S53" s="134" t="s">
        <v>257</v>
      </c>
      <c r="Y53" s="134" t="s">
        <v>564</v>
      </c>
      <c r="Z53" s="135" t="s">
        <v>565</v>
      </c>
      <c r="AA53" s="134" t="s">
        <v>259</v>
      </c>
      <c r="AG53" s="134" t="s">
        <v>564</v>
      </c>
      <c r="BO53" s="275"/>
      <c r="BP53" s="341"/>
      <c r="BQ53" s="341"/>
    </row>
    <row r="54" spans="1:69" ht="13.5" customHeight="1">
      <c r="B54" s="134" t="s">
        <v>255</v>
      </c>
      <c r="J54" s="135" t="s">
        <v>565</v>
      </c>
      <c r="K54" s="857"/>
      <c r="L54" s="857"/>
      <c r="M54" s="857"/>
      <c r="N54" s="857"/>
      <c r="O54" s="857"/>
      <c r="P54" s="857"/>
      <c r="Q54" s="134" t="s">
        <v>564</v>
      </c>
      <c r="R54" s="135" t="s">
        <v>565</v>
      </c>
      <c r="S54" s="857"/>
      <c r="T54" s="857"/>
      <c r="U54" s="857"/>
      <c r="V54" s="857"/>
      <c r="W54" s="857"/>
      <c r="X54" s="857"/>
      <c r="Y54" s="134" t="s">
        <v>564</v>
      </c>
      <c r="Z54" s="135" t="s">
        <v>565</v>
      </c>
      <c r="AA54" s="858" t="str">
        <f>IF(AND(K54="",S54=""),"",K54+S54)</f>
        <v/>
      </c>
      <c r="AB54" s="858"/>
      <c r="AC54" s="858"/>
      <c r="AD54" s="858"/>
      <c r="AE54" s="858"/>
      <c r="AF54" s="858"/>
      <c r="AG54" s="134" t="s">
        <v>564</v>
      </c>
      <c r="AH54" s="134" t="s">
        <v>567</v>
      </c>
      <c r="BO54" s="275"/>
      <c r="BP54" s="341"/>
      <c r="BQ54" s="341"/>
    </row>
    <row r="55" spans="1:69" ht="13.5" customHeight="1">
      <c r="B55" s="134" t="s">
        <v>1614</v>
      </c>
      <c r="J55" s="135"/>
      <c r="K55" s="523"/>
      <c r="L55" s="523"/>
      <c r="M55" s="523"/>
      <c r="N55" s="523"/>
      <c r="O55" s="523"/>
      <c r="P55" s="523"/>
      <c r="R55" s="135"/>
      <c r="S55" s="523"/>
      <c r="T55" s="523"/>
      <c r="U55" s="523"/>
      <c r="V55" s="523"/>
      <c r="W55" s="523"/>
      <c r="X55" s="523"/>
      <c r="Z55" s="135"/>
      <c r="AA55" s="176"/>
      <c r="AB55" s="176"/>
      <c r="AC55" s="176"/>
      <c r="AD55" s="176"/>
      <c r="AE55" s="176"/>
      <c r="AF55" s="176"/>
      <c r="BO55" s="275"/>
      <c r="BP55" s="341"/>
      <c r="BQ55" s="341"/>
    </row>
    <row r="56" spans="1:69" ht="13.5" customHeight="1">
      <c r="J56" s="135" t="s">
        <v>13</v>
      </c>
      <c r="K56" s="869" t="s">
        <v>1622</v>
      </c>
      <c r="L56" s="869"/>
      <c r="M56" s="869"/>
      <c r="N56" s="869"/>
      <c r="O56" s="869"/>
      <c r="P56" s="869"/>
      <c r="Q56" s="134" t="s">
        <v>16</v>
      </c>
      <c r="R56" s="135" t="s">
        <v>13</v>
      </c>
      <c r="S56" s="869" t="s">
        <v>1622</v>
      </c>
      <c r="T56" s="869"/>
      <c r="U56" s="869"/>
      <c r="V56" s="869"/>
      <c r="W56" s="869"/>
      <c r="X56" s="869"/>
      <c r="Y56" s="134" t="s">
        <v>16</v>
      </c>
      <c r="Z56" s="135" t="s">
        <v>13</v>
      </c>
      <c r="AA56" s="869" t="s">
        <v>1622</v>
      </c>
      <c r="AB56" s="869"/>
      <c r="AC56" s="869"/>
      <c r="AD56" s="869"/>
      <c r="AE56" s="869"/>
      <c r="AF56" s="869"/>
      <c r="AG56" s="134" t="s">
        <v>16</v>
      </c>
      <c r="AH56" s="134" t="s">
        <v>96</v>
      </c>
      <c r="BO56" s="275"/>
      <c r="BP56" s="341"/>
      <c r="BQ56" s="341"/>
    </row>
    <row r="57" spans="1:69" ht="13.5" customHeight="1">
      <c r="B57" s="134" t="s">
        <v>1613</v>
      </c>
      <c r="K57" s="868" t="s">
        <v>1621</v>
      </c>
      <c r="L57" s="868" t="e">
        <f>IF(OR(#REF!="",L20&lt;&gt;"",L56=""),"",ROUNDUP((L56/#REF!)*100,2))</f>
        <v>#REF!</v>
      </c>
      <c r="M57" s="868" t="str">
        <f>IF(OR(M19="",M20&lt;&gt;"",M56=""),"",ROUNDUP((M56/M19)*100,2))</f>
        <v/>
      </c>
      <c r="N57" s="868" t="str">
        <f>IF(OR(L19="",N20&lt;&gt;"",N56=""),"",ROUNDUP((N56/L19)*100,2))</f>
        <v/>
      </c>
      <c r="O57" s="868" t="str">
        <f>IF(OR(O19="",O20&lt;&gt;"",O56=""),"",ROUNDUP((O56/O19)*100,2))</f>
        <v/>
      </c>
      <c r="P57" s="868" t="str">
        <f>IF(OR(P19="",P20&lt;&gt;"",P56=""),"",ROUNDUP((P56/P19)*100,2))</f>
        <v/>
      </c>
      <c r="Q57" s="134" t="s">
        <v>568</v>
      </c>
      <c r="U57" s="231"/>
      <c r="Y57" s="231"/>
      <c r="BO57" s="275"/>
      <c r="BP57" s="341"/>
      <c r="BQ57" s="341"/>
    </row>
    <row r="58" spans="1:69" ht="4.0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BO58" s="275"/>
      <c r="BP58" s="341"/>
      <c r="BQ58" s="341"/>
    </row>
    <row r="59" spans="1:69" ht="4.05"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BO59" s="275"/>
      <c r="BP59" s="341"/>
      <c r="BQ59" s="341"/>
    </row>
    <row r="60" spans="1:69" ht="13.5" customHeight="1">
      <c r="A60" s="134" t="s">
        <v>155</v>
      </c>
      <c r="J60" s="135" t="s">
        <v>565</v>
      </c>
      <c r="K60" s="152" t="s">
        <v>256</v>
      </c>
      <c r="L60" s="152"/>
      <c r="M60" s="152"/>
      <c r="N60" s="152"/>
      <c r="O60" s="152"/>
      <c r="P60" s="152"/>
      <c r="Q60" s="134" t="s">
        <v>564</v>
      </c>
      <c r="R60" s="135" t="s">
        <v>565</v>
      </c>
      <c r="S60" s="152" t="s">
        <v>257</v>
      </c>
      <c r="T60" s="152"/>
      <c r="U60" s="152"/>
      <c r="V60" s="152"/>
      <c r="W60" s="152"/>
      <c r="X60" s="152"/>
      <c r="Y60" s="134" t="s">
        <v>564</v>
      </c>
      <c r="Z60" s="135" t="s">
        <v>565</v>
      </c>
      <c r="AA60" s="152" t="s">
        <v>259</v>
      </c>
      <c r="AB60" s="152"/>
      <c r="AC60" s="152"/>
      <c r="AD60" s="152"/>
      <c r="AE60" s="152"/>
      <c r="AF60" s="152"/>
      <c r="AG60" s="134" t="s">
        <v>564</v>
      </c>
      <c r="BO60" s="275"/>
      <c r="BP60" s="341"/>
      <c r="BQ60" s="341"/>
    </row>
    <row r="61" spans="1:69" ht="13.5" customHeight="1">
      <c r="B61" s="291" t="s">
        <v>258</v>
      </c>
      <c r="J61" s="135" t="s">
        <v>565</v>
      </c>
      <c r="K61" s="857"/>
      <c r="L61" s="857"/>
      <c r="M61" s="857"/>
      <c r="N61" s="857"/>
      <c r="O61" s="857"/>
      <c r="P61" s="857"/>
      <c r="Q61" s="134" t="s">
        <v>564</v>
      </c>
      <c r="R61" s="135" t="s">
        <v>565</v>
      </c>
      <c r="S61" s="857"/>
      <c r="T61" s="857"/>
      <c r="U61" s="857"/>
      <c r="V61" s="857"/>
      <c r="W61" s="857"/>
      <c r="X61" s="857"/>
      <c r="Y61" s="134" t="s">
        <v>564</v>
      </c>
      <c r="Z61" s="135" t="s">
        <v>565</v>
      </c>
      <c r="AA61" s="858" t="str">
        <f>IF(AND(K61="",S61=""),"",K61+S61)</f>
        <v/>
      </c>
      <c r="AB61" s="858"/>
      <c r="AC61" s="858"/>
      <c r="AD61" s="858"/>
      <c r="AE61" s="858"/>
      <c r="AF61" s="858"/>
      <c r="AG61" s="134" t="s">
        <v>564</v>
      </c>
      <c r="AH61" s="134" t="s">
        <v>567</v>
      </c>
      <c r="AL61" s="176"/>
      <c r="BO61" s="275"/>
      <c r="BP61" s="341"/>
      <c r="BQ61" s="341"/>
    </row>
    <row r="62" spans="1:69" ht="13.5" customHeight="1">
      <c r="B62" s="291" t="s">
        <v>1176</v>
      </c>
      <c r="I62" s="135"/>
      <c r="J62" s="135"/>
      <c r="K62" s="176"/>
      <c r="L62" s="176"/>
      <c r="M62" s="176"/>
      <c r="N62" s="176"/>
      <c r="O62" s="176"/>
      <c r="P62" s="176"/>
      <c r="R62" s="135"/>
      <c r="S62" s="301"/>
      <c r="T62" s="301"/>
      <c r="U62" s="301"/>
      <c r="V62" s="301"/>
      <c r="W62" s="301"/>
      <c r="X62" s="301"/>
      <c r="Z62" s="135"/>
      <c r="AA62" s="176"/>
      <c r="AB62" s="176"/>
      <c r="AC62" s="176"/>
      <c r="AD62" s="176"/>
      <c r="AE62" s="176"/>
      <c r="AF62" s="176"/>
      <c r="AL62" s="176"/>
      <c r="BO62" s="275"/>
      <c r="BP62" s="344"/>
      <c r="BQ62" s="341"/>
    </row>
    <row r="63" spans="1:69" ht="13.5" customHeight="1">
      <c r="I63" s="135"/>
      <c r="J63" s="135" t="s">
        <v>13</v>
      </c>
      <c r="K63" s="857"/>
      <c r="L63" s="857"/>
      <c r="M63" s="857"/>
      <c r="N63" s="857"/>
      <c r="O63" s="857"/>
      <c r="P63" s="857"/>
      <c r="Q63" s="134" t="s">
        <v>16</v>
      </c>
      <c r="R63" s="135" t="s">
        <v>13</v>
      </c>
      <c r="S63" s="857"/>
      <c r="T63" s="857"/>
      <c r="U63" s="857"/>
      <c r="V63" s="857"/>
      <c r="W63" s="857"/>
      <c r="X63" s="857"/>
      <c r="Y63" s="134" t="s">
        <v>16</v>
      </c>
      <c r="Z63" s="135" t="s">
        <v>13</v>
      </c>
      <c r="AA63" s="858" t="str">
        <f>IF(AND(K63="",S63=""),"",K63+S63)</f>
        <v/>
      </c>
      <c r="AB63" s="858"/>
      <c r="AC63" s="858"/>
      <c r="AD63" s="858"/>
      <c r="AE63" s="858"/>
      <c r="AF63" s="858"/>
      <c r="AG63" s="134" t="s">
        <v>16</v>
      </c>
      <c r="AH63" s="134" t="s">
        <v>96</v>
      </c>
      <c r="AK63" s="277">
        <f>IF(AA63="",0,AA63)</f>
        <v>0</v>
      </c>
      <c r="AL63" s="176">
        <f>IF(AA63="",0,IF(AA63&gt;$AA$61/3,ROUNDDOWN($AA$61/3,2),AA63))</f>
        <v>0</v>
      </c>
      <c r="AM63" s="134" t="s">
        <v>980</v>
      </c>
      <c r="BO63" s="275"/>
      <c r="BP63" s="341"/>
      <c r="BQ63" s="341"/>
    </row>
    <row r="64" spans="1:69" ht="13.5" customHeight="1">
      <c r="B64" s="856" t="s">
        <v>909</v>
      </c>
      <c r="C64" s="856"/>
      <c r="D64" s="856"/>
      <c r="E64" s="856"/>
      <c r="F64" s="856"/>
      <c r="G64" s="856"/>
      <c r="H64" s="856"/>
      <c r="I64" s="856"/>
      <c r="J64" s="135" t="s">
        <v>13</v>
      </c>
      <c r="K64" s="857"/>
      <c r="L64" s="857"/>
      <c r="M64" s="857"/>
      <c r="N64" s="857"/>
      <c r="O64" s="857"/>
      <c r="P64" s="857"/>
      <c r="Q64" s="134" t="s">
        <v>16</v>
      </c>
      <c r="R64" s="135" t="s">
        <v>13</v>
      </c>
      <c r="S64" s="857"/>
      <c r="T64" s="857"/>
      <c r="U64" s="857"/>
      <c r="V64" s="857"/>
      <c r="W64" s="857"/>
      <c r="X64" s="857"/>
      <c r="Y64" s="134" t="s">
        <v>16</v>
      </c>
      <c r="Z64" s="135" t="s">
        <v>13</v>
      </c>
      <c r="AA64" s="858" t="str">
        <f>IF(AND(K64="",S64=""),"",K64+S64)</f>
        <v/>
      </c>
      <c r="AB64" s="858"/>
      <c r="AC64" s="858"/>
      <c r="AD64" s="858"/>
      <c r="AE64" s="858"/>
      <c r="AF64" s="858"/>
      <c r="AG64" s="134" t="s">
        <v>16</v>
      </c>
      <c r="AH64" s="134" t="s">
        <v>96</v>
      </c>
      <c r="AK64" s="277">
        <f>IF(AA64="",0,AA64)</f>
        <v>0</v>
      </c>
      <c r="AL64" s="176">
        <f>IF(AA64="",0,AA64)</f>
        <v>0</v>
      </c>
      <c r="AM64" s="134" t="s">
        <v>981</v>
      </c>
      <c r="BO64" s="275"/>
      <c r="BP64" s="341"/>
      <c r="BQ64" s="341"/>
    </row>
    <row r="65" spans="1:69" ht="13.5" customHeight="1">
      <c r="B65" s="291" t="s">
        <v>1177</v>
      </c>
      <c r="I65" s="135"/>
      <c r="K65" s="301"/>
      <c r="L65" s="301"/>
      <c r="M65" s="301"/>
      <c r="N65" s="301"/>
      <c r="O65" s="301"/>
      <c r="P65" s="301"/>
      <c r="R65" s="135"/>
      <c r="S65" s="301"/>
      <c r="T65" s="301"/>
      <c r="U65" s="301"/>
      <c r="V65" s="301"/>
      <c r="W65" s="301"/>
      <c r="X65" s="301"/>
      <c r="Z65" s="135"/>
      <c r="AA65" s="176"/>
      <c r="AB65" s="176"/>
      <c r="AC65" s="176"/>
      <c r="AD65" s="176"/>
      <c r="AE65" s="176"/>
      <c r="AF65" s="176"/>
      <c r="AK65" s="277"/>
      <c r="BO65" s="275"/>
      <c r="BP65" s="341"/>
      <c r="BQ65" s="341"/>
    </row>
    <row r="66" spans="1:69" ht="13.5" customHeight="1">
      <c r="C66" s="134" t="s">
        <v>570</v>
      </c>
      <c r="I66" s="135"/>
      <c r="J66" s="135" t="s">
        <v>565</v>
      </c>
      <c r="K66" s="857"/>
      <c r="L66" s="857"/>
      <c r="M66" s="857"/>
      <c r="N66" s="857"/>
      <c r="O66" s="857"/>
      <c r="P66" s="857"/>
      <c r="Q66" s="134" t="s">
        <v>564</v>
      </c>
      <c r="R66" s="135" t="s">
        <v>565</v>
      </c>
      <c r="S66" s="857"/>
      <c r="T66" s="857"/>
      <c r="U66" s="857"/>
      <c r="V66" s="857"/>
      <c r="W66" s="857"/>
      <c r="X66" s="857"/>
      <c r="Y66" s="134" t="s">
        <v>564</v>
      </c>
      <c r="Z66" s="135" t="s">
        <v>565</v>
      </c>
      <c r="AA66" s="858" t="str">
        <f t="shared" ref="AA66:AA75" si="0">IF(AND(K66="",S66=""),"",K66+S66)</f>
        <v/>
      </c>
      <c r="AB66" s="858"/>
      <c r="AC66" s="858"/>
      <c r="AD66" s="858"/>
      <c r="AE66" s="858"/>
      <c r="AF66" s="858"/>
      <c r="AG66" s="134" t="s">
        <v>564</v>
      </c>
      <c r="AH66" s="134" t="s">
        <v>567</v>
      </c>
      <c r="AK66" s="277">
        <f t="shared" ref="AK66:AK73" si="1">IF(AA66="",0,AA66)</f>
        <v>0</v>
      </c>
      <c r="AL66" s="176">
        <f>IF(AA66="",0,AA66)</f>
        <v>0</v>
      </c>
      <c r="BO66" s="275"/>
      <c r="BP66" s="341"/>
      <c r="BQ66" s="341"/>
    </row>
    <row r="67" spans="1:69" ht="13.5" customHeight="1">
      <c r="B67" s="856" t="s">
        <v>1569</v>
      </c>
      <c r="C67" s="856"/>
      <c r="D67" s="856"/>
      <c r="E67" s="856"/>
      <c r="F67" s="856"/>
      <c r="G67" s="856"/>
      <c r="H67" s="856"/>
      <c r="I67" s="856"/>
      <c r="J67" s="135" t="s">
        <v>13</v>
      </c>
      <c r="K67" s="857"/>
      <c r="L67" s="857"/>
      <c r="M67" s="857"/>
      <c r="N67" s="857"/>
      <c r="O67" s="857"/>
      <c r="P67" s="857"/>
      <c r="Q67" s="134" t="s">
        <v>16</v>
      </c>
      <c r="R67" s="135" t="s">
        <v>13</v>
      </c>
      <c r="S67" s="857"/>
      <c r="T67" s="857"/>
      <c r="U67" s="857"/>
      <c r="V67" s="857"/>
      <c r="W67" s="857"/>
      <c r="X67" s="857"/>
      <c r="Y67" s="134" t="s">
        <v>16</v>
      </c>
      <c r="Z67" s="135" t="s">
        <v>13</v>
      </c>
      <c r="AA67" s="858" t="str">
        <f t="shared" ref="AA67" si="2">IF(AND(K67="",S67=""),"",K67+S67)</f>
        <v/>
      </c>
      <c r="AB67" s="858"/>
      <c r="AC67" s="858"/>
      <c r="AD67" s="858"/>
      <c r="AE67" s="858"/>
      <c r="AF67" s="858"/>
      <c r="AG67" s="134" t="s">
        <v>16</v>
      </c>
      <c r="AH67" s="134" t="s">
        <v>96</v>
      </c>
      <c r="AK67" s="277"/>
      <c r="AL67" s="176">
        <f>IF(AA67="",0,AA67)</f>
        <v>0</v>
      </c>
      <c r="BO67" s="275"/>
      <c r="BP67" s="341"/>
      <c r="BQ67" s="341"/>
    </row>
    <row r="68" spans="1:69" ht="13.5" customHeight="1">
      <c r="B68" s="856" t="s">
        <v>1570</v>
      </c>
      <c r="C68" s="856"/>
      <c r="D68" s="856"/>
      <c r="E68" s="856"/>
      <c r="F68" s="856"/>
      <c r="G68" s="856"/>
      <c r="H68" s="856"/>
      <c r="I68" s="856"/>
      <c r="J68" s="135" t="s">
        <v>565</v>
      </c>
      <c r="K68" s="857"/>
      <c r="L68" s="857"/>
      <c r="M68" s="857"/>
      <c r="N68" s="857"/>
      <c r="O68" s="857"/>
      <c r="P68" s="857"/>
      <c r="Q68" s="134" t="s">
        <v>564</v>
      </c>
      <c r="R68" s="135" t="s">
        <v>565</v>
      </c>
      <c r="S68" s="857"/>
      <c r="T68" s="857"/>
      <c r="U68" s="857"/>
      <c r="V68" s="857"/>
      <c r="W68" s="857"/>
      <c r="X68" s="857"/>
      <c r="Y68" s="134" t="s">
        <v>564</v>
      </c>
      <c r="Z68" s="135" t="s">
        <v>565</v>
      </c>
      <c r="AA68" s="858" t="str">
        <f t="shared" si="0"/>
        <v/>
      </c>
      <c r="AB68" s="858"/>
      <c r="AC68" s="858"/>
      <c r="AD68" s="858"/>
      <c r="AE68" s="858"/>
      <c r="AF68" s="858"/>
      <c r="AG68" s="134" t="s">
        <v>564</v>
      </c>
      <c r="AH68" s="134" t="s">
        <v>567</v>
      </c>
      <c r="AK68" s="277">
        <f t="shared" si="1"/>
        <v>0</v>
      </c>
      <c r="AL68" s="176">
        <f>IF(AA68="",0,IF(AA68&gt;$AA$61/5,ROUNDDOWN($AA$61/5,2),AA68))</f>
        <v>0</v>
      </c>
      <c r="BO68" s="275"/>
      <c r="BP68" s="341"/>
      <c r="BQ68" s="341"/>
    </row>
    <row r="69" spans="1:69" ht="13.5" customHeight="1">
      <c r="B69" s="856" t="s">
        <v>1571</v>
      </c>
      <c r="C69" s="856"/>
      <c r="D69" s="856"/>
      <c r="E69" s="856"/>
      <c r="F69" s="856"/>
      <c r="G69" s="856"/>
      <c r="H69" s="856"/>
      <c r="I69" s="856"/>
      <c r="J69" s="135" t="s">
        <v>834</v>
      </c>
      <c r="K69" s="857"/>
      <c r="L69" s="857"/>
      <c r="M69" s="857"/>
      <c r="N69" s="857"/>
      <c r="O69" s="857"/>
      <c r="P69" s="857"/>
      <c r="Q69" s="134" t="s">
        <v>835</v>
      </c>
      <c r="R69" s="135" t="s">
        <v>834</v>
      </c>
      <c r="S69" s="857"/>
      <c r="T69" s="857"/>
      <c r="U69" s="857"/>
      <c r="V69" s="857"/>
      <c r="W69" s="857"/>
      <c r="X69" s="857"/>
      <c r="Y69" s="134" t="s">
        <v>835</v>
      </c>
      <c r="Z69" s="135" t="s">
        <v>834</v>
      </c>
      <c r="AA69" s="858" t="str">
        <f t="shared" si="0"/>
        <v/>
      </c>
      <c r="AB69" s="858"/>
      <c r="AC69" s="858"/>
      <c r="AD69" s="858"/>
      <c r="AE69" s="858"/>
      <c r="AF69" s="858"/>
      <c r="AG69" s="134" t="s">
        <v>835</v>
      </c>
      <c r="AH69" s="134" t="s">
        <v>836</v>
      </c>
      <c r="AK69" s="277">
        <f t="shared" si="1"/>
        <v>0</v>
      </c>
      <c r="AL69" s="176">
        <f>IF(AA69="",0,IF(AA69&gt;$AA$61/50,ROUNDDOWN($AA$61/50,2),AA69))</f>
        <v>0</v>
      </c>
      <c r="AM69" s="134" t="s">
        <v>1581</v>
      </c>
      <c r="BO69" s="275"/>
      <c r="BP69" s="341"/>
      <c r="BQ69" s="341"/>
    </row>
    <row r="70" spans="1:69" ht="13.5" customHeight="1">
      <c r="B70" s="856" t="s">
        <v>1572</v>
      </c>
      <c r="C70" s="856"/>
      <c r="D70" s="856"/>
      <c r="E70" s="856"/>
      <c r="F70" s="856"/>
      <c r="G70" s="856"/>
      <c r="H70" s="856"/>
      <c r="I70" s="856"/>
      <c r="J70" s="135" t="s">
        <v>834</v>
      </c>
      <c r="K70" s="857"/>
      <c r="L70" s="857"/>
      <c r="M70" s="857"/>
      <c r="N70" s="857"/>
      <c r="O70" s="857"/>
      <c r="P70" s="857"/>
      <c r="Q70" s="134" t="s">
        <v>835</v>
      </c>
      <c r="R70" s="135" t="s">
        <v>834</v>
      </c>
      <c r="S70" s="857"/>
      <c r="T70" s="857"/>
      <c r="U70" s="857"/>
      <c r="V70" s="857"/>
      <c r="W70" s="857"/>
      <c r="X70" s="857"/>
      <c r="Y70" s="134" t="s">
        <v>835</v>
      </c>
      <c r="Z70" s="135" t="s">
        <v>834</v>
      </c>
      <c r="AA70" s="858" t="str">
        <f t="shared" si="0"/>
        <v/>
      </c>
      <c r="AB70" s="858"/>
      <c r="AC70" s="858"/>
      <c r="AD70" s="858"/>
      <c r="AE70" s="858"/>
      <c r="AF70" s="858"/>
      <c r="AG70" s="134" t="s">
        <v>835</v>
      </c>
      <c r="AH70" s="134" t="s">
        <v>836</v>
      </c>
      <c r="AK70" s="277">
        <f t="shared" si="1"/>
        <v>0</v>
      </c>
      <c r="AL70" s="176">
        <f>IF(AA70="",0,IF(AA70&gt;$AA$61/50,ROUNDDOWN($AA$61/50,2),AA70))</f>
        <v>0</v>
      </c>
      <c r="BO70" s="275"/>
      <c r="BP70" s="341"/>
      <c r="BQ70" s="341"/>
    </row>
    <row r="71" spans="1:69" ht="13.5" customHeight="1">
      <c r="B71" s="856" t="s">
        <v>1573</v>
      </c>
      <c r="C71" s="856"/>
      <c r="D71" s="856"/>
      <c r="E71" s="856"/>
      <c r="F71" s="856"/>
      <c r="G71" s="856"/>
      <c r="H71" s="856"/>
      <c r="I71" s="856"/>
      <c r="J71" s="135" t="s">
        <v>834</v>
      </c>
      <c r="K71" s="857"/>
      <c r="L71" s="857"/>
      <c r="M71" s="857"/>
      <c r="N71" s="857"/>
      <c r="O71" s="857"/>
      <c r="P71" s="857"/>
      <c r="Q71" s="134" t="s">
        <v>835</v>
      </c>
      <c r="R71" s="135" t="s">
        <v>834</v>
      </c>
      <c r="S71" s="857"/>
      <c r="T71" s="857"/>
      <c r="U71" s="857"/>
      <c r="V71" s="857"/>
      <c r="W71" s="857"/>
      <c r="X71" s="857"/>
      <c r="Y71" s="134" t="s">
        <v>835</v>
      </c>
      <c r="Z71" s="135" t="s">
        <v>834</v>
      </c>
      <c r="AA71" s="858" t="str">
        <f t="shared" si="0"/>
        <v/>
      </c>
      <c r="AB71" s="858"/>
      <c r="AC71" s="858"/>
      <c r="AD71" s="858"/>
      <c r="AE71" s="858"/>
      <c r="AF71" s="858"/>
      <c r="AG71" s="134" t="s">
        <v>835</v>
      </c>
      <c r="AH71" s="134" t="s">
        <v>836</v>
      </c>
      <c r="AK71" s="277">
        <f t="shared" si="1"/>
        <v>0</v>
      </c>
      <c r="AL71" s="176">
        <f>IF(AA71="",0,IF(AA71&gt;$AA$61/100,ROUNDDOWN($AA$61/100,2),AA71))</f>
        <v>0</v>
      </c>
      <c r="BO71" s="275"/>
      <c r="BP71" s="341"/>
      <c r="BQ71" s="341"/>
    </row>
    <row r="72" spans="1:69" ht="13.5" customHeight="1">
      <c r="B72" s="856" t="s">
        <v>1574</v>
      </c>
      <c r="C72" s="856"/>
      <c r="D72" s="856"/>
      <c r="E72" s="856"/>
      <c r="F72" s="856"/>
      <c r="G72" s="856"/>
      <c r="H72" s="856"/>
      <c r="I72" s="856"/>
      <c r="J72" s="135" t="s">
        <v>834</v>
      </c>
      <c r="K72" s="857"/>
      <c r="L72" s="857"/>
      <c r="M72" s="857"/>
      <c r="N72" s="857"/>
      <c r="O72" s="857"/>
      <c r="P72" s="857"/>
      <c r="Q72" s="134" t="s">
        <v>835</v>
      </c>
      <c r="R72" s="135" t="s">
        <v>834</v>
      </c>
      <c r="S72" s="857"/>
      <c r="T72" s="857"/>
      <c r="U72" s="857"/>
      <c r="V72" s="857"/>
      <c r="W72" s="857"/>
      <c r="X72" s="857"/>
      <c r="Y72" s="134" t="s">
        <v>835</v>
      </c>
      <c r="Z72" s="135" t="s">
        <v>834</v>
      </c>
      <c r="AA72" s="858" t="str">
        <f t="shared" si="0"/>
        <v/>
      </c>
      <c r="AB72" s="858"/>
      <c r="AC72" s="858"/>
      <c r="AD72" s="858"/>
      <c r="AE72" s="858"/>
      <c r="AF72" s="858"/>
      <c r="AG72" s="134" t="s">
        <v>835</v>
      </c>
      <c r="AH72" s="134" t="s">
        <v>836</v>
      </c>
      <c r="AK72" s="277">
        <f t="shared" si="1"/>
        <v>0</v>
      </c>
      <c r="AL72" s="176">
        <f>IF(AA72="",0,IF(AA72&gt;$AA$61/100,ROUNDDOWN($AA$61/100,2),AA72))</f>
        <v>0</v>
      </c>
      <c r="BO72" s="275"/>
      <c r="BP72" s="341"/>
      <c r="BQ72" s="341"/>
    </row>
    <row r="73" spans="1:69" ht="13.5" customHeight="1">
      <c r="B73" s="856" t="s">
        <v>1575</v>
      </c>
      <c r="C73" s="856"/>
      <c r="D73" s="856"/>
      <c r="E73" s="856"/>
      <c r="F73" s="856"/>
      <c r="G73" s="856"/>
      <c r="H73" s="856"/>
      <c r="I73" s="856"/>
      <c r="J73" s="135" t="s">
        <v>13</v>
      </c>
      <c r="K73" s="857"/>
      <c r="L73" s="857"/>
      <c r="M73" s="857"/>
      <c r="N73" s="857"/>
      <c r="O73" s="857"/>
      <c r="P73" s="857"/>
      <c r="Q73" s="134" t="s">
        <v>16</v>
      </c>
      <c r="R73" s="135" t="s">
        <v>13</v>
      </c>
      <c r="S73" s="857"/>
      <c r="T73" s="857"/>
      <c r="U73" s="857"/>
      <c r="V73" s="857"/>
      <c r="W73" s="857"/>
      <c r="X73" s="857"/>
      <c r="Y73" s="134" t="s">
        <v>16</v>
      </c>
      <c r="Z73" s="135" t="s">
        <v>13</v>
      </c>
      <c r="AA73" s="858" t="str">
        <f>IF(AND(K73="",S73=""),"",K73+S73)</f>
        <v/>
      </c>
      <c r="AB73" s="858"/>
      <c r="AC73" s="858"/>
      <c r="AD73" s="858"/>
      <c r="AE73" s="858"/>
      <c r="AF73" s="858"/>
      <c r="AG73" s="134" t="s">
        <v>16</v>
      </c>
      <c r="AH73" s="134" t="s">
        <v>96</v>
      </c>
      <c r="AK73" s="277">
        <f t="shared" si="1"/>
        <v>0</v>
      </c>
      <c r="AL73" s="176">
        <f>IF(AA73="",0,IF(AA73&gt;$AA$61/100,ROUNDDOWN($AA$61/100,2),AA73))</f>
        <v>0</v>
      </c>
      <c r="BO73" s="275"/>
      <c r="BP73" s="341"/>
      <c r="BQ73" s="341"/>
    </row>
    <row r="74" spans="1:69" ht="13.5" customHeight="1">
      <c r="B74" s="856" t="s">
        <v>1576</v>
      </c>
      <c r="C74" s="856"/>
      <c r="D74" s="856"/>
      <c r="E74" s="856"/>
      <c r="F74" s="856"/>
      <c r="G74" s="856"/>
      <c r="H74" s="856"/>
      <c r="I74" s="856"/>
      <c r="J74" s="135" t="s">
        <v>13</v>
      </c>
      <c r="K74" s="857"/>
      <c r="L74" s="857"/>
      <c r="M74" s="857"/>
      <c r="N74" s="857"/>
      <c r="O74" s="857"/>
      <c r="P74" s="857"/>
      <c r="Q74" s="134" t="s">
        <v>16</v>
      </c>
      <c r="R74" s="135" t="s">
        <v>13</v>
      </c>
      <c r="S74" s="857"/>
      <c r="T74" s="857"/>
      <c r="U74" s="857"/>
      <c r="V74" s="857"/>
      <c r="W74" s="857"/>
      <c r="X74" s="857"/>
      <c r="Y74" s="134" t="s">
        <v>16</v>
      </c>
      <c r="Z74" s="135" t="s">
        <v>13</v>
      </c>
      <c r="AA74" s="858" t="str">
        <f>IF(AND(K74="",S74=""),"",K74+S74)</f>
        <v/>
      </c>
      <c r="AB74" s="858"/>
      <c r="AC74" s="858"/>
      <c r="AD74" s="858"/>
      <c r="AE74" s="858"/>
      <c r="AF74" s="858"/>
      <c r="AG74" s="134" t="s">
        <v>16</v>
      </c>
      <c r="AH74" s="134" t="s">
        <v>96</v>
      </c>
      <c r="AK74" s="277"/>
      <c r="AL74" s="176">
        <f>IF(AA74="",0,AA74)</f>
        <v>0</v>
      </c>
      <c r="BO74" s="275"/>
      <c r="BP74" s="341"/>
      <c r="BQ74" s="341"/>
    </row>
    <row r="75" spans="1:69" ht="13.5" customHeight="1">
      <c r="B75" s="856" t="s">
        <v>1577</v>
      </c>
      <c r="C75" s="856"/>
      <c r="D75" s="856"/>
      <c r="E75" s="856"/>
      <c r="F75" s="856"/>
      <c r="G75" s="856"/>
      <c r="H75" s="856"/>
      <c r="I75" s="856"/>
      <c r="J75" s="135" t="s">
        <v>834</v>
      </c>
      <c r="K75" s="857"/>
      <c r="L75" s="857"/>
      <c r="M75" s="857"/>
      <c r="N75" s="857"/>
      <c r="O75" s="857"/>
      <c r="P75" s="857"/>
      <c r="Q75" s="134" t="s">
        <v>835</v>
      </c>
      <c r="R75" s="135" t="s">
        <v>834</v>
      </c>
      <c r="S75" s="857"/>
      <c r="T75" s="857"/>
      <c r="U75" s="857"/>
      <c r="V75" s="857"/>
      <c r="W75" s="857"/>
      <c r="X75" s="857"/>
      <c r="Y75" s="134" t="s">
        <v>835</v>
      </c>
      <c r="Z75" s="135" t="s">
        <v>834</v>
      </c>
      <c r="AA75" s="858" t="str">
        <f t="shared" si="0"/>
        <v/>
      </c>
      <c r="AB75" s="858"/>
      <c r="AC75" s="858"/>
      <c r="AD75" s="858"/>
      <c r="AE75" s="858"/>
      <c r="AF75" s="858"/>
      <c r="AG75" s="134" t="s">
        <v>835</v>
      </c>
      <c r="AH75" s="134" t="s">
        <v>836</v>
      </c>
      <c r="AK75" s="277"/>
      <c r="AL75" s="278">
        <f>SUM(AL63:AL74)</f>
        <v>0</v>
      </c>
      <c r="AN75" s="242"/>
      <c r="BO75" s="275"/>
      <c r="BP75" s="341"/>
      <c r="BQ75" s="341"/>
    </row>
    <row r="76" spans="1:69" ht="13.5" customHeight="1">
      <c r="B76" s="856" t="s">
        <v>1578</v>
      </c>
      <c r="C76" s="856"/>
      <c r="D76" s="856"/>
      <c r="E76" s="856"/>
      <c r="F76" s="856"/>
      <c r="G76" s="856"/>
      <c r="H76" s="856"/>
      <c r="I76" s="856"/>
      <c r="J76" s="135" t="s">
        <v>13</v>
      </c>
      <c r="K76" s="857"/>
      <c r="L76" s="857"/>
      <c r="M76" s="857"/>
      <c r="N76" s="857"/>
      <c r="O76" s="857"/>
      <c r="P76" s="857"/>
      <c r="Q76" s="134" t="s">
        <v>16</v>
      </c>
      <c r="R76" s="135" t="s">
        <v>13</v>
      </c>
      <c r="S76" s="863"/>
      <c r="T76" s="863"/>
      <c r="U76" s="863"/>
      <c r="V76" s="863"/>
      <c r="W76" s="863"/>
      <c r="X76" s="863"/>
      <c r="Y76" s="134" t="s">
        <v>16</v>
      </c>
      <c r="Z76" s="135" t="s">
        <v>13</v>
      </c>
      <c r="AA76" s="858" t="str">
        <f>IF(AND(K76="",S76=""),"",K76+S76)</f>
        <v/>
      </c>
      <c r="AB76" s="858"/>
      <c r="AC76" s="858"/>
      <c r="AD76" s="858"/>
      <c r="AE76" s="858"/>
      <c r="AF76" s="858"/>
      <c r="AG76" s="134" t="s">
        <v>16</v>
      </c>
      <c r="AH76" s="134" t="s">
        <v>96</v>
      </c>
      <c r="AK76" s="277"/>
      <c r="AL76" s="279"/>
      <c r="AN76" s="242"/>
      <c r="BO76" s="275"/>
      <c r="BP76" s="341"/>
      <c r="BQ76" s="341"/>
    </row>
    <row r="77" spans="1:69" ht="13.5" customHeight="1">
      <c r="B77" s="856" t="s">
        <v>1579</v>
      </c>
      <c r="C77" s="856"/>
      <c r="D77" s="856"/>
      <c r="E77" s="856"/>
      <c r="F77" s="856"/>
      <c r="G77" s="856"/>
      <c r="H77" s="856"/>
      <c r="I77" s="856"/>
      <c r="J77" s="135"/>
      <c r="K77" s="868" t="s">
        <v>1621</v>
      </c>
      <c r="L77" s="868" t="e">
        <f>IF(OR(#REF!="",L40&lt;&gt;"",L76=""),"",ROUNDUP((L76/#REF!)*100,2))</f>
        <v>#REF!</v>
      </c>
      <c r="M77" s="868" t="str">
        <f>IF(OR(M39="",M40&lt;&gt;"",M76=""),"",ROUNDUP((M76/M39)*100,2))</f>
        <v/>
      </c>
      <c r="N77" s="868" t="str">
        <f>IF(OR(L39="",N40&lt;&gt;"",N76=""),"",ROUNDUP((N76/L39)*100,2))</f>
        <v/>
      </c>
      <c r="O77" s="868" t="str">
        <f>IF(OR(O39="",O40&lt;&gt;"",O76=""),"",ROUNDUP((O76/O39)*100,2))</f>
        <v/>
      </c>
      <c r="P77" s="868" t="str">
        <f>IF(OR(P39="",P40&lt;&gt;"",P76=""),"",ROUNDUP((P76/P39)*100,2))</f>
        <v/>
      </c>
      <c r="Q77" s="134" t="s">
        <v>836</v>
      </c>
      <c r="S77" s="271"/>
      <c r="T77" s="135"/>
      <c r="U77" s="242"/>
      <c r="W77" s="135"/>
      <c r="X77" s="135"/>
      <c r="Z77" s="135"/>
      <c r="AA77" s="135"/>
      <c r="AB77" s="135"/>
      <c r="AC77" s="135"/>
      <c r="AD77" s="135"/>
      <c r="AE77" s="135"/>
      <c r="AF77" s="135"/>
      <c r="AK77" s="277"/>
      <c r="AL77" s="437" t="e">
        <f>AA61-AL75</f>
        <v>#VALUE!</v>
      </c>
      <c r="AM77" s="131"/>
      <c r="AN77" s="242"/>
      <c r="AO77" s="131"/>
      <c r="AP77" s="131"/>
      <c r="BO77" s="275"/>
      <c r="BP77" s="341"/>
      <c r="BQ77" s="341"/>
    </row>
    <row r="78" spans="1:69" ht="13.5" customHeight="1">
      <c r="B78" s="856" t="s">
        <v>1580</v>
      </c>
      <c r="C78" s="856"/>
      <c r="D78" s="856"/>
      <c r="E78" s="856"/>
      <c r="F78" s="856"/>
      <c r="G78" s="856"/>
      <c r="H78" s="856"/>
      <c r="I78" s="856"/>
      <c r="K78" s="868" t="s">
        <v>1621</v>
      </c>
      <c r="L78" s="868" t="e">
        <f>IF(OR(#REF!="",L41&lt;&gt;"",L77=""),"",ROUNDUP((L77/#REF!)*100,2))</f>
        <v>#REF!</v>
      </c>
      <c r="M78" s="868" t="str">
        <f>IF(OR(M40="",M41&lt;&gt;"",M77=""),"",ROUNDUP((M77/M40)*100,2))</f>
        <v/>
      </c>
      <c r="N78" s="868" t="str">
        <f>IF(OR(L40="",N41&lt;&gt;"",N77=""),"",ROUNDUP((N77/L40)*100,2))</f>
        <v/>
      </c>
      <c r="O78" s="868" t="str">
        <f>IF(OR(O40="",O41&lt;&gt;"",O77=""),"",ROUNDUP((O77/O40)*100,2))</f>
        <v/>
      </c>
      <c r="P78" s="868" t="str">
        <f>IF(OR(P40="",P41&lt;&gt;"",P77=""),"",ROUNDUP((P77/P40)*100,2))</f>
        <v/>
      </c>
      <c r="Q78" s="134" t="s">
        <v>837</v>
      </c>
      <c r="U78" s="242"/>
      <c r="Y78" s="231"/>
      <c r="AL78" s="176"/>
      <c r="AN78" s="242"/>
      <c r="AO78" s="280"/>
      <c r="AP78" s="280"/>
      <c r="AQ78" s="280"/>
      <c r="AR78" s="280"/>
      <c r="AS78" s="280"/>
      <c r="BO78" s="275"/>
      <c r="BP78" s="344"/>
    </row>
    <row r="79" spans="1:69" ht="4.9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BO79" s="275"/>
      <c r="BP79" s="344"/>
    </row>
    <row r="80" spans="1:69" ht="4.05" customHeight="1" thickBot="1">
      <c r="BO80" s="275"/>
      <c r="BP80" s="341"/>
      <c r="BQ80" s="341"/>
    </row>
    <row r="81" spans="1:69" ht="14.25" customHeight="1" thickTop="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352"/>
      <c r="BO81" s="275"/>
      <c r="BP81" s="341"/>
      <c r="BQ81" s="341"/>
    </row>
    <row r="82" spans="1:69" ht="4.0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BO82" s="275"/>
      <c r="BP82" s="341"/>
      <c r="BQ82" s="341"/>
    </row>
    <row r="83" spans="1:69" ht="13.5" customHeight="1">
      <c r="A83" s="134" t="s">
        <v>156</v>
      </c>
      <c r="AM83" s="134" t="s">
        <v>830</v>
      </c>
      <c r="BO83" s="275"/>
      <c r="BP83" s="341"/>
      <c r="BQ83" s="341"/>
    </row>
    <row r="84" spans="1:69" ht="13.5" customHeight="1">
      <c r="B84" s="134" t="s">
        <v>260</v>
      </c>
      <c r="N84" s="862"/>
      <c r="O84" s="862"/>
      <c r="P84" s="862"/>
      <c r="Q84" s="243"/>
      <c r="R84" s="243"/>
      <c r="AM84" s="134" t="s">
        <v>832</v>
      </c>
      <c r="BO84" s="275"/>
      <c r="BP84" s="341"/>
      <c r="BQ84" s="341"/>
    </row>
    <row r="85" spans="1:69" ht="13.5" customHeight="1">
      <c r="B85" s="134" t="s">
        <v>261</v>
      </c>
      <c r="N85" s="862"/>
      <c r="O85" s="862"/>
      <c r="P85" s="862"/>
      <c r="Q85" s="243"/>
      <c r="R85" s="243"/>
      <c r="AM85" s="134" t="s">
        <v>1246</v>
      </c>
      <c r="BO85" s="275"/>
      <c r="BP85" s="341"/>
      <c r="BQ85" s="341"/>
    </row>
    <row r="86" spans="1:69" ht="4.0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BO86" s="275"/>
      <c r="BP86" s="341"/>
      <c r="BQ86" s="341"/>
    </row>
    <row r="87" spans="1:69" ht="4.0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BO87" s="275"/>
      <c r="BP87" s="341"/>
      <c r="BQ87" s="341"/>
    </row>
    <row r="88" spans="1:69" ht="13.5" customHeight="1">
      <c r="A88" s="134" t="s">
        <v>157</v>
      </c>
      <c r="J88" s="135" t="s">
        <v>565</v>
      </c>
      <c r="K88" s="134" t="s">
        <v>571</v>
      </c>
      <c r="Q88" s="152" t="s">
        <v>564</v>
      </c>
      <c r="R88" s="135" t="s">
        <v>565</v>
      </c>
      <c r="S88" s="152" t="s">
        <v>572</v>
      </c>
      <c r="T88" s="135"/>
      <c r="U88" s="135"/>
      <c r="V88" s="135"/>
      <c r="W88" s="135"/>
      <c r="X88" s="135"/>
      <c r="Y88" s="134" t="s">
        <v>564</v>
      </c>
      <c r="BO88" s="275"/>
      <c r="BP88" s="341"/>
      <c r="BQ88" s="341"/>
    </row>
    <row r="89" spans="1:69" ht="13.5" customHeight="1">
      <c r="B89" s="134" t="s">
        <v>262</v>
      </c>
      <c r="J89" s="135" t="s">
        <v>565</v>
      </c>
      <c r="K89" s="861"/>
      <c r="L89" s="861"/>
      <c r="M89" s="861"/>
      <c r="N89" s="861"/>
      <c r="O89" s="861"/>
      <c r="P89" s="861"/>
      <c r="Q89" s="244" t="s">
        <v>564</v>
      </c>
      <c r="R89" s="245" t="s">
        <v>565</v>
      </c>
      <c r="S89" s="861"/>
      <c r="T89" s="861"/>
      <c r="U89" s="861"/>
      <c r="V89" s="861"/>
      <c r="W89" s="861"/>
      <c r="X89" s="861"/>
      <c r="Y89" s="134" t="s">
        <v>564</v>
      </c>
      <c r="Z89" s="230" t="s">
        <v>573</v>
      </c>
      <c r="BO89" s="275"/>
      <c r="BP89" s="341"/>
      <c r="BQ89" s="341"/>
    </row>
    <row r="90" spans="1:69" ht="13.5" customHeight="1">
      <c r="B90" s="134" t="s">
        <v>263</v>
      </c>
      <c r="H90" s="134" t="s">
        <v>264</v>
      </c>
      <c r="J90" s="135" t="s">
        <v>565</v>
      </c>
      <c r="K90" s="862"/>
      <c r="L90" s="862"/>
      <c r="M90" s="862"/>
      <c r="N90" s="862"/>
      <c r="O90" s="862"/>
      <c r="P90" s="862"/>
      <c r="Q90" s="134" t="s">
        <v>564</v>
      </c>
      <c r="R90" s="135" t="s">
        <v>565</v>
      </c>
      <c r="S90" s="862"/>
      <c r="T90" s="862"/>
      <c r="U90" s="862"/>
      <c r="V90" s="862"/>
      <c r="W90" s="862"/>
      <c r="X90" s="862"/>
      <c r="Y90" s="134" t="s">
        <v>564</v>
      </c>
      <c r="Z90" s="230" t="s">
        <v>317</v>
      </c>
      <c r="AM90" s="281"/>
      <c r="AN90" s="281"/>
      <c r="AO90" s="281"/>
      <c r="AP90" s="281"/>
      <c r="AQ90" s="281"/>
      <c r="BO90" s="275"/>
      <c r="BP90" s="341"/>
      <c r="BQ90" s="341"/>
    </row>
    <row r="91" spans="1:69" ht="13.5" customHeight="1">
      <c r="H91" s="134" t="s">
        <v>265</v>
      </c>
      <c r="J91" s="135" t="s">
        <v>565</v>
      </c>
      <c r="K91" s="862"/>
      <c r="L91" s="862"/>
      <c r="M91" s="862"/>
      <c r="N91" s="862"/>
      <c r="O91" s="862"/>
      <c r="P91" s="862"/>
      <c r="Q91" s="134" t="s">
        <v>564</v>
      </c>
      <c r="R91" s="135" t="s">
        <v>565</v>
      </c>
      <c r="S91" s="862"/>
      <c r="T91" s="862"/>
      <c r="U91" s="862"/>
      <c r="V91" s="862"/>
      <c r="W91" s="862"/>
      <c r="X91" s="862"/>
      <c r="Y91" s="134" t="s">
        <v>564</v>
      </c>
      <c r="Z91" s="230" t="s">
        <v>317</v>
      </c>
      <c r="BO91" s="275"/>
      <c r="BP91" s="341"/>
      <c r="BQ91" s="341"/>
    </row>
    <row r="92" spans="1:69" ht="13.5" customHeight="1">
      <c r="B92" s="134" t="s">
        <v>266</v>
      </c>
      <c r="I92" s="27"/>
      <c r="J92" s="855"/>
      <c r="K92" s="855"/>
      <c r="L92" s="855"/>
      <c r="M92" s="855"/>
      <c r="N92" s="855"/>
      <c r="O92" s="855"/>
      <c r="P92" s="855"/>
      <c r="Q92" s="855"/>
      <c r="R92" s="855"/>
      <c r="S92" s="27"/>
      <c r="T92" s="854"/>
      <c r="U92" s="854"/>
      <c r="V92" s="854"/>
      <c r="W92" s="854"/>
      <c r="X92" s="854"/>
      <c r="Y92" s="854"/>
      <c r="Z92" s="854"/>
      <c r="AA92" s="854"/>
      <c r="AB92" s="854"/>
      <c r="AC92" s="854"/>
      <c r="AD92" s="854"/>
      <c r="AE92" s="854"/>
      <c r="AF92" s="27"/>
      <c r="AG92" s="27"/>
      <c r="AM92" s="199" t="s">
        <v>839</v>
      </c>
      <c r="AS92" s="134" t="s">
        <v>982</v>
      </c>
      <c r="BO92" s="275"/>
      <c r="BP92" s="341"/>
      <c r="BQ92" s="341"/>
    </row>
    <row r="93" spans="1:69" ht="13.5" customHeight="1">
      <c r="B93" s="134" t="s">
        <v>308</v>
      </c>
      <c r="W93" s="230" t="s">
        <v>17</v>
      </c>
      <c r="X93" s="134" t="s">
        <v>287</v>
      </c>
      <c r="Z93" s="230" t="s">
        <v>17</v>
      </c>
      <c r="AA93" s="134" t="s">
        <v>288</v>
      </c>
      <c r="AN93" s="134" t="s">
        <v>906</v>
      </c>
      <c r="AS93" s="134" t="s">
        <v>1556</v>
      </c>
      <c r="BO93" s="275"/>
      <c r="BP93" s="341"/>
      <c r="BQ93" s="341"/>
    </row>
    <row r="94" spans="1:69" ht="13.5" customHeight="1">
      <c r="B94" s="134" t="s">
        <v>309</v>
      </c>
      <c r="BO94" s="275"/>
      <c r="BP94" s="341"/>
      <c r="BQ94" s="341"/>
    </row>
    <row r="95" spans="1:69" ht="13.5" customHeight="1">
      <c r="H95" s="230" t="s">
        <v>17</v>
      </c>
      <c r="I95" s="134" t="s">
        <v>310</v>
      </c>
      <c r="Q95" s="230" t="s">
        <v>17</v>
      </c>
      <c r="R95" s="134" t="s">
        <v>311</v>
      </c>
      <c r="Z95" s="230" t="s">
        <v>17</v>
      </c>
      <c r="AA95" s="134" t="s">
        <v>312</v>
      </c>
      <c r="BO95" s="275"/>
      <c r="BP95" s="341"/>
      <c r="BQ95" s="341"/>
    </row>
    <row r="96" spans="1:69" ht="4.0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BO96" s="275"/>
      <c r="BP96" s="341"/>
      <c r="BQ96" s="341"/>
    </row>
    <row r="97" spans="1:70" ht="4.0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BO97" s="275"/>
      <c r="BP97" s="341"/>
      <c r="BQ97" s="341"/>
      <c r="BR97" s="275"/>
    </row>
    <row r="98" spans="1:70" ht="13.5" customHeight="1">
      <c r="A98" s="134" t="s">
        <v>267</v>
      </c>
      <c r="BO98" s="275"/>
      <c r="BP98" s="341"/>
      <c r="BQ98" s="341"/>
    </row>
    <row r="99" spans="1:70" ht="6" customHeight="1">
      <c r="BO99" s="275"/>
      <c r="BP99" s="341"/>
      <c r="BQ99" s="341"/>
    </row>
    <row r="100" spans="1:70" ht="13.5" customHeight="1">
      <c r="E100" s="860"/>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c r="AJ100" s="118"/>
      <c r="BO100" s="275"/>
      <c r="BP100" s="341"/>
      <c r="BQ100" s="341"/>
    </row>
    <row r="101" spans="1:70" ht="13.5" customHeight="1">
      <c r="E101" s="854"/>
      <c r="F101" s="854"/>
      <c r="G101" s="854"/>
      <c r="H101" s="854"/>
      <c r="I101" s="854"/>
      <c r="J101" s="854"/>
      <c r="K101" s="854"/>
      <c r="L101" s="854"/>
      <c r="M101" s="854"/>
      <c r="N101" s="854"/>
      <c r="O101" s="854"/>
      <c r="P101" s="854"/>
      <c r="Q101" s="854"/>
      <c r="R101" s="854"/>
      <c r="S101" s="854"/>
      <c r="T101" s="854"/>
      <c r="U101" s="854"/>
      <c r="V101" s="854"/>
      <c r="W101" s="854"/>
      <c r="X101" s="854"/>
      <c r="Y101" s="854"/>
      <c r="Z101" s="854"/>
      <c r="AA101" s="854"/>
      <c r="AB101" s="854"/>
      <c r="AC101" s="854"/>
      <c r="AD101" s="854"/>
      <c r="AE101" s="854"/>
      <c r="AF101" s="854"/>
      <c r="AG101" s="854"/>
      <c r="AH101" s="854"/>
      <c r="AI101" s="854"/>
      <c r="AJ101" s="118"/>
      <c r="AM101" s="134" t="s">
        <v>983</v>
      </c>
      <c r="BO101" s="275"/>
      <c r="BP101" s="341"/>
      <c r="BQ101" s="341"/>
    </row>
    <row r="102" spans="1:70" ht="13.5" customHeight="1">
      <c r="E102" s="854"/>
      <c r="F102" s="854"/>
      <c r="G102" s="854"/>
      <c r="H102" s="854"/>
      <c r="I102" s="854"/>
      <c r="J102" s="854"/>
      <c r="K102" s="854"/>
      <c r="L102" s="854"/>
      <c r="M102" s="854"/>
      <c r="N102" s="854"/>
      <c r="O102" s="854"/>
      <c r="P102" s="854"/>
      <c r="Q102" s="854"/>
      <c r="R102" s="854"/>
      <c r="S102" s="854"/>
      <c r="T102" s="854"/>
      <c r="U102" s="854"/>
      <c r="V102" s="854"/>
      <c r="W102" s="854"/>
      <c r="X102" s="854"/>
      <c r="Y102" s="854"/>
      <c r="Z102" s="854"/>
      <c r="AA102" s="854"/>
      <c r="AB102" s="854"/>
      <c r="AC102" s="854"/>
      <c r="AD102" s="854"/>
      <c r="AE102" s="854"/>
      <c r="AF102" s="854"/>
      <c r="AG102" s="854"/>
      <c r="AH102" s="854"/>
      <c r="AI102" s="854"/>
      <c r="AJ102" s="118"/>
      <c r="BO102" s="275"/>
      <c r="BP102" s="341"/>
      <c r="BQ102" s="341"/>
    </row>
    <row r="103" spans="1:70" ht="13.5" customHeight="1">
      <c r="E103" s="854"/>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4"/>
      <c r="AH103" s="854"/>
      <c r="AI103" s="854"/>
      <c r="AJ103" s="118"/>
      <c r="BO103" s="275"/>
      <c r="BP103" s="341"/>
      <c r="BQ103" s="341"/>
    </row>
    <row r="104" spans="1:70" ht="13.5" customHeight="1">
      <c r="E104" s="854"/>
      <c r="F104" s="854"/>
      <c r="G104" s="854"/>
      <c r="H104" s="854"/>
      <c r="I104" s="854"/>
      <c r="J104" s="854"/>
      <c r="K104" s="854"/>
      <c r="L104" s="854"/>
      <c r="M104" s="854"/>
      <c r="N104" s="854"/>
      <c r="O104" s="854"/>
      <c r="P104" s="854"/>
      <c r="Q104" s="854"/>
      <c r="R104" s="854"/>
      <c r="S104" s="854"/>
      <c r="T104" s="854"/>
      <c r="U104" s="854"/>
      <c r="V104" s="854"/>
      <c r="W104" s="854"/>
      <c r="X104" s="854"/>
      <c r="Y104" s="854"/>
      <c r="Z104" s="854"/>
      <c r="AA104" s="854"/>
      <c r="AB104" s="854"/>
      <c r="AC104" s="854"/>
      <c r="AD104" s="854"/>
      <c r="AE104" s="854"/>
      <c r="AF104" s="854"/>
      <c r="AG104" s="854"/>
      <c r="AH104" s="854"/>
      <c r="AI104" s="854"/>
      <c r="AJ104" s="118"/>
      <c r="BO104" s="275"/>
      <c r="BP104" s="341"/>
      <c r="BQ104" s="341"/>
    </row>
    <row r="105" spans="1:70" ht="13.5" customHeight="1">
      <c r="E105" s="854"/>
      <c r="F105" s="854"/>
      <c r="G105" s="854"/>
      <c r="H105" s="854"/>
      <c r="I105" s="854"/>
      <c r="J105" s="854"/>
      <c r="K105" s="854"/>
      <c r="L105" s="854"/>
      <c r="M105" s="854"/>
      <c r="N105" s="854"/>
      <c r="O105" s="854"/>
      <c r="P105" s="854"/>
      <c r="Q105" s="854"/>
      <c r="R105" s="854"/>
      <c r="S105" s="854"/>
      <c r="T105" s="854"/>
      <c r="U105" s="854"/>
      <c r="V105" s="854"/>
      <c r="W105" s="854"/>
      <c r="X105" s="854"/>
      <c r="Y105" s="854"/>
      <c r="Z105" s="854"/>
      <c r="AA105" s="854"/>
      <c r="AB105" s="854"/>
      <c r="AC105" s="854"/>
      <c r="AD105" s="854"/>
      <c r="AE105" s="854"/>
      <c r="AF105" s="854"/>
      <c r="AG105" s="854"/>
      <c r="AH105" s="854"/>
      <c r="AI105" s="854"/>
      <c r="AJ105" s="118"/>
      <c r="BO105" s="275"/>
      <c r="BP105" s="341"/>
      <c r="BQ105" s="341"/>
    </row>
    <row r="106" spans="1:70" ht="13.5" customHeight="1">
      <c r="E106" s="854"/>
      <c r="F106" s="854"/>
      <c r="G106" s="854"/>
      <c r="H106" s="854"/>
      <c r="I106" s="854"/>
      <c r="J106" s="854"/>
      <c r="K106" s="854"/>
      <c r="L106" s="854"/>
      <c r="M106" s="854"/>
      <c r="N106" s="854"/>
      <c r="O106" s="854"/>
      <c r="P106" s="854"/>
      <c r="Q106" s="854"/>
      <c r="R106" s="854"/>
      <c r="S106" s="854"/>
      <c r="T106" s="854"/>
      <c r="U106" s="854"/>
      <c r="V106" s="854"/>
      <c r="W106" s="854"/>
      <c r="X106" s="854"/>
      <c r="Y106" s="854"/>
      <c r="Z106" s="854"/>
      <c r="AA106" s="854"/>
      <c r="AB106" s="854"/>
      <c r="AC106" s="854"/>
      <c r="AD106" s="854"/>
      <c r="AE106" s="854"/>
      <c r="AF106" s="854"/>
      <c r="AG106" s="854"/>
      <c r="AH106" s="854"/>
      <c r="AI106" s="854"/>
      <c r="AJ106" s="118"/>
      <c r="BO106" s="275"/>
      <c r="BP106" s="341"/>
      <c r="BQ106" s="341"/>
    </row>
    <row r="107" spans="1:70" ht="4.0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BO107" s="275"/>
      <c r="BP107" s="341"/>
      <c r="BQ107" s="341"/>
    </row>
    <row r="108" spans="1:70" ht="4.0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BO108" s="275"/>
      <c r="BP108" s="341"/>
      <c r="BQ108" s="341"/>
    </row>
    <row r="109" spans="1:70" ht="13.5" customHeight="1">
      <c r="A109" s="134" t="s">
        <v>268</v>
      </c>
      <c r="K109" s="848" t="s">
        <v>1180</v>
      </c>
      <c r="L109" s="848"/>
      <c r="M109" s="489"/>
      <c r="N109" s="134" t="s">
        <v>269</v>
      </c>
      <c r="O109" s="489"/>
      <c r="P109" s="134" t="s">
        <v>172</v>
      </c>
      <c r="Q109" s="489"/>
      <c r="R109" s="134" t="s">
        <v>271</v>
      </c>
      <c r="AM109" s="134" t="s">
        <v>990</v>
      </c>
      <c r="BO109" s="275"/>
      <c r="BP109" s="341"/>
      <c r="BQ109" s="341"/>
    </row>
    <row r="110" spans="1:70" ht="4.0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BO110" s="275"/>
      <c r="BP110" s="341"/>
      <c r="BQ110" s="341"/>
    </row>
    <row r="111" spans="1:70" ht="4.05"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BO111" s="275"/>
      <c r="BP111" s="341"/>
      <c r="BQ111" s="341"/>
    </row>
    <row r="112" spans="1:70" ht="13.5" customHeight="1">
      <c r="A112" s="134" t="s">
        <v>272</v>
      </c>
      <c r="K112" s="848" t="s">
        <v>1180</v>
      </c>
      <c r="L112" s="848"/>
      <c r="M112" s="489"/>
      <c r="N112" s="134" t="s">
        <v>269</v>
      </c>
      <c r="O112" s="489"/>
      <c r="P112" s="134" t="s">
        <v>173</v>
      </c>
      <c r="Q112" s="489"/>
      <c r="R112" s="134" t="s">
        <v>271</v>
      </c>
      <c r="AM112" s="442" t="s">
        <v>1178</v>
      </c>
      <c r="BO112" s="275"/>
      <c r="BP112" s="341"/>
      <c r="BQ112" s="341"/>
    </row>
    <row r="113" spans="1:69" ht="4.0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BO113" s="275"/>
      <c r="BP113" s="341"/>
      <c r="BQ113" s="341"/>
    </row>
    <row r="114" spans="1:69" ht="4.0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BO114" s="275"/>
      <c r="BP114" s="341"/>
      <c r="BQ114" s="341"/>
    </row>
    <row r="115" spans="1:69" ht="13.5" customHeight="1">
      <c r="A115" s="134" t="s">
        <v>7</v>
      </c>
      <c r="S115" s="134" t="s">
        <v>129</v>
      </c>
      <c r="T115" s="152"/>
      <c r="U115" s="230"/>
      <c r="V115" s="230"/>
      <c r="W115" s="230"/>
      <c r="BO115" s="275"/>
      <c r="BP115" s="341"/>
      <c r="BQ115" s="341"/>
    </row>
    <row r="116" spans="1:69" ht="13.5" customHeight="1">
      <c r="D116" s="135" t="s">
        <v>561</v>
      </c>
      <c r="E116" s="134" t="s">
        <v>221</v>
      </c>
      <c r="F116" s="119"/>
      <c r="G116" s="134" t="s">
        <v>98</v>
      </c>
      <c r="H116" s="152" t="s">
        <v>562</v>
      </c>
      <c r="I116" s="848" t="s">
        <v>1180</v>
      </c>
      <c r="J116" s="848"/>
      <c r="K116" s="489"/>
      <c r="L116" s="134" t="s">
        <v>269</v>
      </c>
      <c r="M116" s="489"/>
      <c r="N116" s="134" t="s">
        <v>173</v>
      </c>
      <c r="O116" s="489"/>
      <c r="P116" s="134" t="s">
        <v>271</v>
      </c>
      <c r="Q116" s="230" t="s">
        <v>561</v>
      </c>
      <c r="R116" s="859"/>
      <c r="S116" s="859"/>
      <c r="T116" s="859"/>
      <c r="U116" s="859"/>
      <c r="V116" s="859"/>
      <c r="W116" s="859"/>
      <c r="X116" s="859"/>
      <c r="Y116" s="859"/>
      <c r="Z116" s="859"/>
      <c r="AA116" s="859"/>
      <c r="AB116" s="859"/>
      <c r="AC116" s="859"/>
      <c r="AD116" s="859"/>
      <c r="AE116" s="859"/>
      <c r="AF116" s="859"/>
      <c r="AG116" s="859"/>
      <c r="AH116" s="859"/>
      <c r="AI116" s="230" t="s">
        <v>562</v>
      </c>
      <c r="AJ116" s="230"/>
      <c r="AK116" s="282"/>
      <c r="AL116" s="282"/>
      <c r="AM116" s="282"/>
      <c r="AN116" s="282"/>
      <c r="AO116" s="282"/>
      <c r="AP116" s="282"/>
      <c r="AQ116" s="282"/>
      <c r="AR116" s="282"/>
      <c r="AS116" s="282"/>
      <c r="AT116" s="282"/>
      <c r="AU116" s="282"/>
      <c r="AV116" s="282"/>
      <c r="AW116" s="282"/>
      <c r="AX116" s="282"/>
      <c r="AY116" s="282"/>
      <c r="AZ116" s="282"/>
      <c r="BA116" s="282"/>
      <c r="BO116" s="275"/>
      <c r="BP116" s="341"/>
      <c r="BQ116" s="341"/>
    </row>
    <row r="117" spans="1:69" ht="13.5" customHeight="1">
      <c r="D117" s="135" t="s">
        <v>561</v>
      </c>
      <c r="E117" s="134" t="s">
        <v>221</v>
      </c>
      <c r="F117" s="119"/>
      <c r="G117" s="134" t="s">
        <v>98</v>
      </c>
      <c r="H117" s="152" t="s">
        <v>562</v>
      </c>
      <c r="I117" s="848" t="s">
        <v>1180</v>
      </c>
      <c r="J117" s="848"/>
      <c r="K117" s="489"/>
      <c r="L117" s="134" t="s">
        <v>269</v>
      </c>
      <c r="M117" s="489"/>
      <c r="N117" s="134" t="s">
        <v>173</v>
      </c>
      <c r="O117" s="489"/>
      <c r="P117" s="134" t="s">
        <v>271</v>
      </c>
      <c r="Q117" s="230" t="s">
        <v>561</v>
      </c>
      <c r="R117" s="859"/>
      <c r="S117" s="859"/>
      <c r="T117" s="859"/>
      <c r="U117" s="859"/>
      <c r="V117" s="859"/>
      <c r="W117" s="859"/>
      <c r="X117" s="859"/>
      <c r="Y117" s="859"/>
      <c r="Z117" s="859"/>
      <c r="AA117" s="859"/>
      <c r="AB117" s="859"/>
      <c r="AC117" s="859"/>
      <c r="AD117" s="859"/>
      <c r="AE117" s="859"/>
      <c r="AF117" s="859"/>
      <c r="AG117" s="859"/>
      <c r="AH117" s="859"/>
      <c r="AI117" s="230" t="s">
        <v>562</v>
      </c>
      <c r="AJ117" s="230"/>
      <c r="BO117" s="275"/>
      <c r="BP117" s="341"/>
      <c r="BQ117" s="341"/>
    </row>
    <row r="118" spans="1:69" ht="13.5" customHeight="1">
      <c r="D118" s="135" t="s">
        <v>561</v>
      </c>
      <c r="E118" s="134" t="s">
        <v>221</v>
      </c>
      <c r="F118" s="119"/>
      <c r="G118" s="134" t="s">
        <v>98</v>
      </c>
      <c r="H118" s="152" t="s">
        <v>562</v>
      </c>
      <c r="I118" s="848" t="s">
        <v>1180</v>
      </c>
      <c r="J118" s="848"/>
      <c r="K118" s="489"/>
      <c r="L118" s="134" t="s">
        <v>269</v>
      </c>
      <c r="M118" s="489"/>
      <c r="N118" s="134" t="s">
        <v>173</v>
      </c>
      <c r="O118" s="489"/>
      <c r="P118" s="134" t="s">
        <v>271</v>
      </c>
      <c r="Q118" s="230" t="s">
        <v>561</v>
      </c>
      <c r="R118" s="859"/>
      <c r="S118" s="859"/>
      <c r="T118" s="859"/>
      <c r="U118" s="859"/>
      <c r="V118" s="859"/>
      <c r="W118" s="859"/>
      <c r="X118" s="859"/>
      <c r="Y118" s="859"/>
      <c r="Z118" s="859"/>
      <c r="AA118" s="859"/>
      <c r="AB118" s="859"/>
      <c r="AC118" s="859"/>
      <c r="AD118" s="859"/>
      <c r="AE118" s="859"/>
      <c r="AF118" s="859"/>
      <c r="AG118" s="859"/>
      <c r="AH118" s="859"/>
      <c r="AI118" s="230" t="s">
        <v>562</v>
      </c>
      <c r="AJ118" s="230"/>
      <c r="BO118" s="275"/>
      <c r="BP118" s="344"/>
      <c r="BQ118" s="341"/>
    </row>
    <row r="119" spans="1:69" ht="4.0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BO119" s="275"/>
      <c r="BP119" s="344"/>
      <c r="BQ119" s="341"/>
    </row>
    <row r="120" spans="1:69" ht="4.0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BO120" s="275"/>
      <c r="BP120" s="344"/>
      <c r="BQ120" s="341"/>
    </row>
    <row r="121" spans="1:69" ht="13.5" customHeight="1">
      <c r="A121" s="134" t="s">
        <v>273</v>
      </c>
      <c r="BO121" s="275"/>
      <c r="BP121" s="344"/>
      <c r="BQ121" s="341"/>
    </row>
    <row r="122" spans="1:69" ht="6" customHeight="1">
      <c r="BO122" s="275"/>
      <c r="BP122" s="344"/>
      <c r="BQ122" s="341"/>
    </row>
    <row r="123" spans="1:69" ht="13.5" customHeight="1">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118"/>
      <c r="AL123" s="134" t="s">
        <v>795</v>
      </c>
      <c r="AM123" s="134" t="s">
        <v>1243</v>
      </c>
    </row>
    <row r="124" spans="1:69" ht="13.5" customHeight="1">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4"/>
      <c r="AI124" s="854"/>
      <c r="AJ124" s="118"/>
      <c r="AL124" s="134" t="s">
        <v>794</v>
      </c>
      <c r="AM124" s="134" t="s">
        <v>1245</v>
      </c>
    </row>
    <row r="125" spans="1:69" ht="13.5" customHeight="1">
      <c r="E125" s="854"/>
      <c r="F125" s="854"/>
      <c r="G125" s="854"/>
      <c r="H125" s="854"/>
      <c r="I125" s="854"/>
      <c r="J125" s="854"/>
      <c r="K125" s="854"/>
      <c r="L125" s="854"/>
      <c r="M125" s="854"/>
      <c r="N125" s="854"/>
      <c r="O125" s="854"/>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118"/>
      <c r="AM125" s="134" t="s">
        <v>1244</v>
      </c>
    </row>
    <row r="126" spans="1:69" ht="13.5" customHeight="1">
      <c r="E126" s="854"/>
      <c r="F126" s="854"/>
      <c r="G126" s="854"/>
      <c r="H126" s="854"/>
      <c r="I126" s="854"/>
      <c r="J126" s="854"/>
      <c r="K126" s="854"/>
      <c r="L126" s="854"/>
      <c r="M126" s="854"/>
      <c r="N126" s="854"/>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4"/>
      <c r="AJ126" s="118"/>
    </row>
    <row r="127" spans="1:69" ht="13.5" customHeight="1">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118"/>
    </row>
    <row r="128" spans="1:69" ht="13.5" customHeight="1">
      <c r="E128" s="854"/>
      <c r="F128" s="854"/>
      <c r="G128" s="854"/>
      <c r="H128" s="854"/>
      <c r="I128" s="854"/>
      <c r="J128" s="854"/>
      <c r="K128" s="854"/>
      <c r="L128" s="854"/>
      <c r="M128" s="854"/>
      <c r="N128" s="854"/>
      <c r="O128" s="854"/>
      <c r="P128" s="854"/>
      <c r="Q128" s="854"/>
      <c r="R128" s="854"/>
      <c r="S128" s="854"/>
      <c r="T128" s="854"/>
      <c r="U128" s="854"/>
      <c r="V128" s="854"/>
      <c r="W128" s="854"/>
      <c r="X128" s="854"/>
      <c r="Y128" s="854"/>
      <c r="Z128" s="854"/>
      <c r="AA128" s="854"/>
      <c r="AB128" s="854"/>
      <c r="AC128" s="854"/>
      <c r="AD128" s="854"/>
      <c r="AE128" s="854"/>
      <c r="AF128" s="854"/>
      <c r="AG128" s="854"/>
      <c r="AH128" s="854"/>
      <c r="AI128" s="854"/>
      <c r="AJ128" s="118"/>
    </row>
    <row r="129" spans="1:69" ht="13.5" customHeight="1">
      <c r="E129" s="854"/>
      <c r="F129" s="854"/>
      <c r="G129" s="854"/>
      <c r="H129" s="854"/>
      <c r="I129" s="854"/>
      <c r="J129" s="854"/>
      <c r="K129" s="854"/>
      <c r="L129" s="854"/>
      <c r="M129" s="854"/>
      <c r="N129" s="854"/>
      <c r="O129" s="854"/>
      <c r="P129" s="854"/>
      <c r="Q129" s="854"/>
      <c r="R129" s="854"/>
      <c r="S129" s="854"/>
      <c r="T129" s="854"/>
      <c r="U129" s="854"/>
      <c r="V129" s="854"/>
      <c r="W129" s="854"/>
      <c r="X129" s="854"/>
      <c r="Y129" s="854"/>
      <c r="Z129" s="854"/>
      <c r="AA129" s="854"/>
      <c r="AB129" s="854"/>
      <c r="AC129" s="854"/>
      <c r="AD129" s="854"/>
      <c r="AE129" s="854"/>
      <c r="AF129" s="854"/>
      <c r="AG129" s="854"/>
      <c r="AH129" s="854"/>
      <c r="AI129" s="854"/>
      <c r="AJ129" s="118"/>
    </row>
    <row r="130" spans="1:69" ht="13.5" customHeight="1">
      <c r="E130" s="854"/>
      <c r="F130" s="854"/>
      <c r="G130" s="854"/>
      <c r="H130" s="854"/>
      <c r="I130" s="854"/>
      <c r="J130" s="854"/>
      <c r="K130" s="854"/>
      <c r="L130" s="854"/>
      <c r="M130" s="854"/>
      <c r="N130" s="854"/>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4"/>
      <c r="AJ130" s="118"/>
    </row>
    <row r="131" spans="1:69" ht="13.5" customHeight="1">
      <c r="E131" s="854"/>
      <c r="F131" s="854"/>
      <c r="G131" s="854"/>
      <c r="H131" s="854"/>
      <c r="I131" s="854"/>
      <c r="J131" s="854"/>
      <c r="K131" s="854"/>
      <c r="L131" s="854"/>
      <c r="M131" s="854"/>
      <c r="N131" s="854"/>
      <c r="O131" s="854"/>
      <c r="P131" s="854"/>
      <c r="Q131" s="854"/>
      <c r="R131" s="854"/>
      <c r="S131" s="854"/>
      <c r="T131" s="854"/>
      <c r="U131" s="854"/>
      <c r="V131" s="854"/>
      <c r="W131" s="854"/>
      <c r="X131" s="854"/>
      <c r="Y131" s="854"/>
      <c r="Z131" s="854"/>
      <c r="AA131" s="854"/>
      <c r="AB131" s="854"/>
      <c r="AC131" s="854"/>
      <c r="AD131" s="854"/>
      <c r="AE131" s="854"/>
      <c r="AF131" s="854"/>
      <c r="AG131" s="854"/>
      <c r="AH131" s="854"/>
      <c r="AI131" s="854"/>
      <c r="AJ131" s="118"/>
    </row>
    <row r="132" spans="1:69" ht="13.5" customHeight="1">
      <c r="E132" s="854"/>
      <c r="F132" s="854"/>
      <c r="G132" s="854"/>
      <c r="H132" s="854"/>
      <c r="I132" s="854"/>
      <c r="J132" s="854"/>
      <c r="K132" s="854"/>
      <c r="L132" s="854"/>
      <c r="M132" s="854"/>
      <c r="N132" s="854"/>
      <c r="O132" s="854"/>
      <c r="P132" s="854"/>
      <c r="Q132" s="854"/>
      <c r="R132" s="854"/>
      <c r="S132" s="854"/>
      <c r="T132" s="854"/>
      <c r="U132" s="854"/>
      <c r="V132" s="854"/>
      <c r="W132" s="854"/>
      <c r="X132" s="854"/>
      <c r="Y132" s="854"/>
      <c r="Z132" s="854"/>
      <c r="AA132" s="854"/>
      <c r="AB132" s="854"/>
      <c r="AC132" s="854"/>
      <c r="AD132" s="854"/>
      <c r="AE132" s="854"/>
      <c r="AF132" s="854"/>
      <c r="AG132" s="854"/>
      <c r="AH132" s="854"/>
      <c r="AI132" s="854"/>
      <c r="AJ132" s="118"/>
    </row>
    <row r="133" spans="1:69" ht="4.0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BO133" s="283"/>
      <c r="BP133" s="390"/>
      <c r="BQ133" s="283"/>
    </row>
    <row r="134" spans="1:69" ht="4.05"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BO134" s="283"/>
      <c r="BP134" s="390"/>
      <c r="BQ134" s="283"/>
    </row>
    <row r="135" spans="1:69" ht="13.5" customHeight="1">
      <c r="A135" s="134" t="s">
        <v>274</v>
      </c>
      <c r="BO135" s="275"/>
      <c r="BP135" s="389"/>
      <c r="BQ135" s="249"/>
    </row>
    <row r="136" spans="1:69" ht="13.5" customHeight="1">
      <c r="E136" s="854"/>
      <c r="F136" s="854"/>
      <c r="G136" s="854"/>
      <c r="H136" s="854"/>
      <c r="I136" s="854"/>
      <c r="J136" s="854"/>
      <c r="K136" s="854"/>
      <c r="L136" s="854"/>
      <c r="M136" s="854"/>
      <c r="N136" s="854"/>
      <c r="O136" s="854"/>
      <c r="P136" s="854"/>
      <c r="Q136" s="854"/>
      <c r="R136" s="854"/>
      <c r="S136" s="854"/>
      <c r="T136" s="854"/>
      <c r="U136" s="854"/>
      <c r="V136" s="854"/>
      <c r="W136" s="854"/>
      <c r="X136" s="854"/>
      <c r="Y136" s="854"/>
      <c r="Z136" s="854"/>
      <c r="AA136" s="854"/>
      <c r="AB136" s="854"/>
      <c r="AC136" s="854"/>
      <c r="AD136" s="854"/>
      <c r="AE136" s="854"/>
      <c r="AF136" s="854"/>
      <c r="AG136" s="854"/>
      <c r="AH136" s="854"/>
      <c r="AI136" s="854"/>
      <c r="AJ136" s="118"/>
      <c r="BO136" s="275"/>
      <c r="BP136" s="389"/>
      <c r="BQ136" s="249"/>
    </row>
    <row r="137" spans="1:69" ht="13.5" customHeight="1">
      <c r="E137" s="854"/>
      <c r="F137" s="854"/>
      <c r="G137" s="854"/>
      <c r="H137" s="854"/>
      <c r="I137" s="854"/>
      <c r="J137" s="854"/>
      <c r="K137" s="854"/>
      <c r="L137" s="854"/>
      <c r="M137" s="854"/>
      <c r="N137" s="854"/>
      <c r="O137" s="854"/>
      <c r="P137" s="854"/>
      <c r="Q137" s="854"/>
      <c r="R137" s="854"/>
      <c r="S137" s="854"/>
      <c r="T137" s="854"/>
      <c r="U137" s="854"/>
      <c r="V137" s="854"/>
      <c r="W137" s="854"/>
      <c r="X137" s="854"/>
      <c r="Y137" s="854"/>
      <c r="Z137" s="854"/>
      <c r="AA137" s="854"/>
      <c r="AB137" s="854"/>
      <c r="AC137" s="854"/>
      <c r="AD137" s="854"/>
      <c r="AE137" s="854"/>
      <c r="AF137" s="854"/>
      <c r="AG137" s="854"/>
      <c r="AH137" s="854"/>
      <c r="AI137" s="854"/>
      <c r="AJ137" s="118"/>
      <c r="BO137" s="275"/>
      <c r="BP137" s="389"/>
      <c r="BQ137" s="249"/>
    </row>
    <row r="138" spans="1:69" ht="13.5" customHeight="1">
      <c r="E138" s="854"/>
      <c r="F138" s="854"/>
      <c r="G138" s="854"/>
      <c r="H138" s="854"/>
      <c r="I138" s="854"/>
      <c r="J138" s="854"/>
      <c r="K138" s="854"/>
      <c r="L138" s="854"/>
      <c r="M138" s="854"/>
      <c r="N138" s="854"/>
      <c r="O138" s="854"/>
      <c r="P138" s="854"/>
      <c r="Q138" s="854"/>
      <c r="R138" s="854"/>
      <c r="S138" s="854"/>
      <c r="T138" s="854"/>
      <c r="U138" s="854"/>
      <c r="V138" s="854"/>
      <c r="W138" s="854"/>
      <c r="X138" s="854"/>
      <c r="Y138" s="854"/>
      <c r="Z138" s="854"/>
      <c r="AA138" s="854"/>
      <c r="AB138" s="854"/>
      <c r="AC138" s="854"/>
      <c r="AD138" s="854"/>
      <c r="AE138" s="854"/>
      <c r="AF138" s="854"/>
      <c r="AG138" s="854"/>
      <c r="AH138" s="854"/>
      <c r="AI138" s="854"/>
      <c r="AJ138" s="118"/>
      <c r="BO138" s="275"/>
      <c r="BP138" s="389"/>
      <c r="BQ138" s="249"/>
    </row>
    <row r="139" spans="1:69" ht="13.5" customHeight="1">
      <c r="E139" s="854"/>
      <c r="F139" s="854"/>
      <c r="G139" s="854"/>
      <c r="H139" s="854"/>
      <c r="I139" s="854"/>
      <c r="J139" s="854"/>
      <c r="K139" s="854"/>
      <c r="L139" s="854"/>
      <c r="M139" s="854"/>
      <c r="N139" s="854"/>
      <c r="O139" s="854"/>
      <c r="P139" s="854"/>
      <c r="Q139" s="854"/>
      <c r="R139" s="854"/>
      <c r="S139" s="854"/>
      <c r="T139" s="854"/>
      <c r="U139" s="854"/>
      <c r="V139" s="854"/>
      <c r="W139" s="854"/>
      <c r="X139" s="854"/>
      <c r="Y139" s="854"/>
      <c r="Z139" s="854"/>
      <c r="AA139" s="854"/>
      <c r="AB139" s="854"/>
      <c r="AC139" s="854"/>
      <c r="AD139" s="854"/>
      <c r="AE139" s="854"/>
      <c r="AF139" s="854"/>
      <c r="AG139" s="854"/>
      <c r="AH139" s="854"/>
      <c r="AI139" s="854"/>
      <c r="AJ139" s="118"/>
      <c r="BO139" s="275"/>
      <c r="BP139" s="389"/>
      <c r="BQ139" s="249"/>
    </row>
    <row r="140" spans="1:69" ht="13.5" customHeight="1">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118"/>
      <c r="BO140" s="275"/>
      <c r="BP140" s="389"/>
      <c r="BQ140" s="249"/>
    </row>
    <row r="141" spans="1:69" ht="13.5" customHeight="1">
      <c r="E141" s="854"/>
      <c r="F141" s="854"/>
      <c r="G141" s="854"/>
      <c r="H141" s="854"/>
      <c r="I141" s="854"/>
      <c r="J141" s="854"/>
      <c r="K141" s="854"/>
      <c r="L141" s="854"/>
      <c r="M141" s="854"/>
      <c r="N141" s="854"/>
      <c r="O141" s="854"/>
      <c r="P141" s="854"/>
      <c r="Q141" s="854"/>
      <c r="R141" s="854"/>
      <c r="S141" s="854"/>
      <c r="T141" s="854"/>
      <c r="U141" s="854"/>
      <c r="V141" s="854"/>
      <c r="W141" s="854"/>
      <c r="X141" s="854"/>
      <c r="Y141" s="854"/>
      <c r="Z141" s="854"/>
      <c r="AA141" s="854"/>
      <c r="AB141" s="854"/>
      <c r="AC141" s="854"/>
      <c r="AD141" s="854"/>
      <c r="AE141" s="854"/>
      <c r="AF141" s="854"/>
      <c r="AG141" s="854"/>
      <c r="AH141" s="854"/>
      <c r="AI141" s="854"/>
      <c r="AJ141" s="118"/>
      <c r="BO141" s="275"/>
      <c r="BP141" s="389"/>
      <c r="BQ141" s="249"/>
    </row>
    <row r="142" spans="1:69" ht="4.05" customHeight="1">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18"/>
      <c r="BO142" s="275"/>
      <c r="BP142" s="389"/>
      <c r="BQ142" s="249"/>
    </row>
    <row r="143" spans="1:69" ht="4.05" customHeight="1">
      <c r="A143" s="539"/>
      <c r="B143" s="539"/>
      <c r="C143" s="539"/>
      <c r="D143" s="539"/>
      <c r="E143" s="540"/>
      <c r="F143" s="540"/>
      <c r="G143" s="540"/>
      <c r="H143" s="540"/>
      <c r="I143" s="540"/>
      <c r="J143" s="540"/>
      <c r="K143" s="540"/>
      <c r="L143" s="540"/>
      <c r="M143" s="540"/>
      <c r="N143" s="540"/>
      <c r="O143" s="540"/>
      <c r="P143" s="540"/>
      <c r="Q143" s="540"/>
      <c r="R143" s="540"/>
      <c r="S143" s="540"/>
      <c r="T143" s="540"/>
      <c r="U143" s="540"/>
      <c r="V143" s="540"/>
      <c r="W143" s="540"/>
      <c r="X143" s="540"/>
      <c r="Y143" s="540"/>
      <c r="Z143" s="540"/>
      <c r="AA143" s="540"/>
      <c r="AB143" s="540"/>
      <c r="AC143" s="540"/>
      <c r="AD143" s="540"/>
      <c r="AE143" s="540"/>
      <c r="AF143" s="540"/>
      <c r="AG143" s="540"/>
      <c r="AH143" s="540"/>
      <c r="AI143" s="540"/>
      <c r="AJ143" s="118"/>
      <c r="BO143" s="275"/>
      <c r="BP143" s="389"/>
      <c r="BQ143" s="249"/>
    </row>
    <row r="144" spans="1:69" ht="13.5" customHeight="1">
      <c r="E144" s="27" t="s">
        <v>1426</v>
      </c>
      <c r="F144" s="27"/>
      <c r="G144" s="27"/>
      <c r="H144" s="27"/>
      <c r="I144" s="27"/>
      <c r="J144" s="27"/>
      <c r="K144" s="27"/>
      <c r="L144" s="27"/>
      <c r="M144" s="27"/>
      <c r="N144" s="27"/>
      <c r="O144" s="27"/>
      <c r="P144" s="27"/>
      <c r="Q144" s="27"/>
      <c r="R144" s="27"/>
      <c r="S144" s="27"/>
      <c r="T144" s="27"/>
      <c r="U144" s="27"/>
      <c r="V144" s="27"/>
      <c r="W144" s="27"/>
      <c r="X144" s="27"/>
      <c r="Y144" s="27"/>
      <c r="Z144" s="27"/>
      <c r="AA144" s="27"/>
      <c r="AB144" s="230" t="s">
        <v>17</v>
      </c>
      <c r="AC144" s="134" t="s">
        <v>1443</v>
      </c>
      <c r="AE144" s="230" t="s">
        <v>186</v>
      </c>
      <c r="AF144" s="134" t="s">
        <v>1444</v>
      </c>
      <c r="AG144" s="27"/>
      <c r="AH144" s="27"/>
      <c r="AI144" s="27"/>
      <c r="AJ144" s="118"/>
      <c r="BO144" s="275"/>
      <c r="BP144" s="389"/>
      <c r="BQ144" s="249"/>
    </row>
    <row r="145" spans="1:69" ht="13.5" customHeight="1">
      <c r="E145" s="27" t="s">
        <v>1425</v>
      </c>
      <c r="F145" s="27"/>
      <c r="G145" s="27"/>
      <c r="H145" s="27"/>
      <c r="I145" s="27"/>
      <c r="J145" s="27"/>
      <c r="K145" s="27"/>
      <c r="L145" s="27"/>
      <c r="M145" s="27"/>
      <c r="N145" s="27"/>
      <c r="O145" s="27"/>
      <c r="P145" s="27"/>
      <c r="Q145" s="27"/>
      <c r="R145" s="27"/>
      <c r="S145" s="27"/>
      <c r="T145" s="27"/>
      <c r="U145" s="27"/>
      <c r="V145" s="27"/>
      <c r="W145" s="27"/>
      <c r="X145" s="27"/>
      <c r="Y145" s="27"/>
      <c r="Z145" s="27"/>
      <c r="AA145" s="27"/>
      <c r="AB145" s="230" t="s">
        <v>17</v>
      </c>
      <c r="AC145" s="134" t="s">
        <v>287</v>
      </c>
      <c r="AE145" s="230" t="s">
        <v>186</v>
      </c>
      <c r="AF145" s="134" t="s">
        <v>288</v>
      </c>
      <c r="AG145" s="158"/>
      <c r="AH145" s="158"/>
      <c r="AI145" s="158"/>
      <c r="AJ145" s="118"/>
      <c r="BO145" s="283"/>
      <c r="BP145" s="390"/>
      <c r="BQ145" s="283"/>
    </row>
    <row r="146" spans="1:69" ht="4.05" customHeight="1">
      <c r="A146" s="137"/>
      <c r="B146" s="137"/>
      <c r="C146" s="137"/>
      <c r="D146" s="137"/>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84"/>
      <c r="BO146" s="283"/>
      <c r="BP146" s="390"/>
      <c r="BQ146" s="283"/>
    </row>
    <row r="147" spans="1:69" ht="6" customHeight="1" thickBot="1">
      <c r="BO147" s="275"/>
      <c r="BP147" s="389"/>
      <c r="BQ147" s="249"/>
    </row>
    <row r="148" spans="1:69" ht="13.5" customHeight="1" thickTop="1">
      <c r="AI148" s="353"/>
      <c r="AJ148" s="352"/>
      <c r="BO148" s="275"/>
      <c r="BP148" s="389"/>
      <c r="BQ148" s="249"/>
    </row>
    <row r="149" spans="1:69" ht="13.5" customHeight="1">
      <c r="AI149" s="353"/>
      <c r="BO149" s="275"/>
      <c r="BP149" s="389"/>
      <c r="BQ149" s="249"/>
    </row>
    <row r="150" spans="1:69" ht="13.5" customHeight="1">
      <c r="BO150" s="275"/>
      <c r="BP150" s="389"/>
      <c r="BQ150" s="249"/>
    </row>
    <row r="151" spans="1:69" ht="13.5" customHeight="1">
      <c r="BO151" s="275"/>
      <c r="BP151" s="389"/>
      <c r="BQ151" s="249"/>
    </row>
    <row r="152" spans="1:69" ht="13.5" customHeight="1">
      <c r="BO152" s="275"/>
      <c r="BP152" s="389"/>
      <c r="BQ152" s="249"/>
    </row>
    <row r="153" spans="1:69" ht="13.5" customHeight="1">
      <c r="BO153" s="275"/>
      <c r="BP153" s="389"/>
      <c r="BQ153" s="249"/>
    </row>
    <row r="154" spans="1:69" ht="13.5" customHeight="1">
      <c r="BO154" s="275"/>
      <c r="BP154" s="389"/>
      <c r="BQ154" s="249"/>
    </row>
    <row r="155" spans="1:69" ht="13.5" customHeight="1">
      <c r="BO155" s="275"/>
      <c r="BP155" s="389"/>
      <c r="BQ155" s="249"/>
    </row>
    <row r="156" spans="1:69" ht="13.5" customHeight="1">
      <c r="BO156" s="275"/>
      <c r="BP156" s="389"/>
      <c r="BQ156" s="249"/>
    </row>
    <row r="157" spans="1:69" ht="13.5" customHeight="1">
      <c r="BO157" s="275"/>
      <c r="BP157" s="389"/>
      <c r="BQ157" s="249"/>
    </row>
    <row r="158" spans="1:69" ht="13.5" customHeight="1">
      <c r="BO158" s="275"/>
      <c r="BP158" s="389"/>
      <c r="BQ158" s="249"/>
    </row>
    <row r="159" spans="1:69" ht="13.5" customHeight="1">
      <c r="BO159" s="275"/>
      <c r="BP159" s="389"/>
      <c r="BQ159" s="249"/>
    </row>
    <row r="160" spans="1:69" ht="13.5" customHeight="1">
      <c r="BO160" s="275"/>
      <c r="BP160" s="389"/>
      <c r="BQ160" s="249"/>
    </row>
    <row r="161" spans="67:69">
      <c r="BO161" s="275"/>
      <c r="BP161" s="389"/>
      <c r="BQ161" s="249"/>
    </row>
    <row r="162" spans="67:69">
      <c r="BO162" s="275"/>
      <c r="BP162" s="389"/>
      <c r="BQ162" s="249"/>
    </row>
    <row r="163" spans="67:69">
      <c r="BO163" s="275"/>
      <c r="BP163" s="389"/>
      <c r="BQ163" s="249"/>
    </row>
    <row r="164" spans="67:69">
      <c r="BO164" s="275"/>
      <c r="BP164" s="389"/>
      <c r="BQ164" s="249"/>
    </row>
    <row r="165" spans="67:69">
      <c r="BO165" s="275"/>
      <c r="BP165" s="389"/>
      <c r="BQ165" s="249"/>
    </row>
    <row r="166" spans="67:69">
      <c r="BO166" s="275"/>
      <c r="BP166" s="389"/>
      <c r="BQ166" s="249"/>
    </row>
    <row r="167" spans="67:69">
      <c r="BO167" s="275"/>
      <c r="BP167" s="389"/>
      <c r="BQ167" s="249"/>
    </row>
    <row r="168" spans="67:69">
      <c r="BO168" s="275"/>
      <c r="BP168" s="389"/>
      <c r="BQ168" s="249"/>
    </row>
    <row r="169" spans="67:69">
      <c r="BO169" s="275"/>
      <c r="BP169" s="389"/>
      <c r="BQ169" s="249"/>
    </row>
    <row r="170" spans="67:69">
      <c r="BO170" s="275"/>
      <c r="BP170" s="389"/>
      <c r="BQ170" s="249"/>
    </row>
    <row r="171" spans="67:69">
      <c r="BO171" s="275"/>
      <c r="BP171" s="389"/>
      <c r="BQ171" s="249"/>
    </row>
    <row r="172" spans="67:69">
      <c r="BO172" s="275"/>
      <c r="BP172" s="389"/>
      <c r="BQ172" s="249"/>
    </row>
    <row r="173" spans="67:69">
      <c r="BO173" s="275"/>
      <c r="BP173" s="389"/>
      <c r="BQ173" s="249"/>
    </row>
    <row r="174" spans="67:69">
      <c r="BO174" s="275"/>
      <c r="BP174" s="389"/>
      <c r="BQ174" s="249"/>
    </row>
    <row r="175" spans="67:69">
      <c r="BO175" s="275"/>
      <c r="BP175" s="389"/>
      <c r="BQ175" s="249"/>
    </row>
    <row r="176" spans="67:69">
      <c r="BO176" s="275"/>
      <c r="BP176" s="389"/>
      <c r="BQ176" s="249"/>
    </row>
    <row r="177" spans="67:69">
      <c r="BO177" s="275"/>
      <c r="BP177" s="389"/>
      <c r="BQ177" s="249"/>
    </row>
    <row r="178" spans="67:69">
      <c r="BO178" s="275"/>
      <c r="BP178" s="389"/>
      <c r="BQ178" s="249"/>
    </row>
    <row r="179" spans="67:69">
      <c r="BO179" s="275"/>
      <c r="BP179" s="389"/>
      <c r="BQ179" s="249"/>
    </row>
    <row r="180" spans="67:69">
      <c r="BO180" s="275"/>
      <c r="BP180" s="389"/>
      <c r="BQ180" s="249"/>
    </row>
    <row r="181" spans="67:69">
      <c r="BO181" s="275"/>
      <c r="BP181" s="389"/>
      <c r="BQ181" s="249"/>
    </row>
    <row r="182" spans="67:69">
      <c r="BO182" s="275"/>
      <c r="BP182" s="389"/>
      <c r="BQ182" s="249"/>
    </row>
    <row r="183" spans="67:69">
      <c r="BO183" s="275"/>
      <c r="BP183" s="389"/>
      <c r="BQ183" s="249"/>
    </row>
  </sheetData>
  <sheetProtection algorithmName="SHA-512" hashValue="rCGasWysi66bixnk18i2ME5YTPRM58heH1L16R2s3MZ95ZsK1dgPjrYoHa5vBOyMm/ECx9YB4LVPm+rcmFYcyg==" saltValue="0XjCd998mhJaArxT9M96tA==" spinCount="100000" sheet="1"/>
  <protectedRanges>
    <protectedRange sqref="T92:AE92" name="範囲8"/>
    <protectedRange sqref="J44 Q44" name="範囲6"/>
    <protectedRange sqref="M109 O109 Q109 M112 O112 Q112 F116:F118 K116:K118 M116:M118 O116:O118 R116:AH118 E123:AI132 E136:AI141 AB144:AB145 AE144:AE145" name="範囲5"/>
    <protectedRange sqref="N84:N85 K89:P91 J92 S89:X91 T92 E100:AI106" name="範囲4"/>
    <protectedRange sqref="K61 K63:P64 S61 S63:X64 K66:P76 S66:X76" name="範囲3"/>
    <protectedRange sqref="M28:P29 K33:P35 S33:X35 AA33:AF35 K37 S37 AA37 S39 AA39 O47 G50 J50 M50 P50 S50 W50 AC50 K54:K56 K39 S54:S56 AA56" name="範囲2"/>
    <protectedRange sqref="H6 H11 C15:C16 K15:K16 R15 Y15 H19 N19 T19 C23:C24 D24 N23:X24 Y23:AI23 AD24 AG24" name="範囲1"/>
    <protectedRange sqref="AM47:AV47" name="範囲7"/>
  </protectedRanges>
  <mergeCells count="147">
    <mergeCell ref="S64:X64"/>
    <mergeCell ref="O23:X23"/>
    <mergeCell ref="O24:X24"/>
    <mergeCell ref="D24:M24"/>
    <mergeCell ref="K33:P33"/>
    <mergeCell ref="S35:X35"/>
    <mergeCell ref="K39:P39"/>
    <mergeCell ref="AA34:AF34"/>
    <mergeCell ref="K54:P54"/>
    <mergeCell ref="S54:X54"/>
    <mergeCell ref="AA61:AF61"/>
    <mergeCell ref="K35:P35"/>
    <mergeCell ref="K41:P41"/>
    <mergeCell ref="J47:M47"/>
    <mergeCell ref="S37:X37"/>
    <mergeCell ref="M29:P29"/>
    <mergeCell ref="O47:AH47"/>
    <mergeCell ref="AA39:AF39"/>
    <mergeCell ref="K57:P57"/>
    <mergeCell ref="K56:P56"/>
    <mergeCell ref="S56:X56"/>
    <mergeCell ref="AA56:AF56"/>
    <mergeCell ref="E103:AI103"/>
    <mergeCell ref="K91:P91"/>
    <mergeCell ref="S91:X91"/>
    <mergeCell ref="K90:P90"/>
    <mergeCell ref="N84:P84"/>
    <mergeCell ref="S71:X71"/>
    <mergeCell ref="S72:X72"/>
    <mergeCell ref="B68:I68"/>
    <mergeCell ref="K70:P70"/>
    <mergeCell ref="S70:X70"/>
    <mergeCell ref="K77:P77"/>
    <mergeCell ref="J92:R92"/>
    <mergeCell ref="B76:I76"/>
    <mergeCell ref="B77:I77"/>
    <mergeCell ref="B78:I78"/>
    <mergeCell ref="AA71:AF71"/>
    <mergeCell ref="S69:X69"/>
    <mergeCell ref="AA69:AF69"/>
    <mergeCell ref="A1:AI2"/>
    <mergeCell ref="A32:F32"/>
    <mergeCell ref="Q50:R50"/>
    <mergeCell ref="K50:L50"/>
    <mergeCell ref="J44:O44"/>
    <mergeCell ref="AA37:AF37"/>
    <mergeCell ref="K37:P37"/>
    <mergeCell ref="S39:X39"/>
    <mergeCell ref="H11:AI11"/>
    <mergeCell ref="H50:I50"/>
    <mergeCell ref="T42:W42"/>
    <mergeCell ref="AA35:AF35"/>
    <mergeCell ref="AA33:AF33"/>
    <mergeCell ref="K40:P40"/>
    <mergeCell ref="D23:J23"/>
    <mergeCell ref="T43:W43"/>
    <mergeCell ref="S33:X33"/>
    <mergeCell ref="A50:F50"/>
    <mergeCell ref="K34:P34"/>
    <mergeCell ref="S34:X34"/>
    <mergeCell ref="Q44:AI44"/>
    <mergeCell ref="H6:AI8"/>
    <mergeCell ref="Z23:AI23"/>
    <mergeCell ref="M28:P28"/>
    <mergeCell ref="AM47:AV47"/>
    <mergeCell ref="N50:O50"/>
    <mergeCell ref="K78:P78"/>
    <mergeCell ref="N85:P85"/>
    <mergeCell ref="K63:P63"/>
    <mergeCell ref="S63:X63"/>
    <mergeCell ref="B64:I64"/>
    <mergeCell ref="K68:P68"/>
    <mergeCell ref="K75:P75"/>
    <mergeCell ref="AA75:AF75"/>
    <mergeCell ref="K66:P66"/>
    <mergeCell ref="S68:X68"/>
    <mergeCell ref="AA68:AF68"/>
    <mergeCell ref="K71:P71"/>
    <mergeCell ref="AA64:AF64"/>
    <mergeCell ref="S75:X75"/>
    <mergeCell ref="AA66:AF66"/>
    <mergeCell ref="AA54:AF54"/>
    <mergeCell ref="AA76:AF76"/>
    <mergeCell ref="AA63:AF63"/>
    <mergeCell ref="K69:P69"/>
    <mergeCell ref="K61:P61"/>
    <mergeCell ref="S61:X61"/>
    <mergeCell ref="K64:P64"/>
    <mergeCell ref="E139:AI139"/>
    <mergeCell ref="E141:AI141"/>
    <mergeCell ref="E140:AI140"/>
    <mergeCell ref="B42:S42"/>
    <mergeCell ref="B43:S43"/>
    <mergeCell ref="I116:J116"/>
    <mergeCell ref="I117:J117"/>
    <mergeCell ref="K89:P89"/>
    <mergeCell ref="E106:AI106"/>
    <mergeCell ref="E105:AI105"/>
    <mergeCell ref="E104:AI104"/>
    <mergeCell ref="S89:X89"/>
    <mergeCell ref="E138:AI138"/>
    <mergeCell ref="R116:AH116"/>
    <mergeCell ref="R118:AH118"/>
    <mergeCell ref="E101:AI101"/>
    <mergeCell ref="S90:X90"/>
    <mergeCell ref="S73:X73"/>
    <mergeCell ref="T92:AE92"/>
    <mergeCell ref="S66:X66"/>
    <mergeCell ref="K76:P76"/>
    <mergeCell ref="S76:X76"/>
    <mergeCell ref="B73:I73"/>
    <mergeCell ref="K72:P72"/>
    <mergeCell ref="E136:AI136"/>
    <mergeCell ref="E137:AI137"/>
    <mergeCell ref="E124:AI124"/>
    <mergeCell ref="E123:AI123"/>
    <mergeCell ref="AA72:AF72"/>
    <mergeCell ref="AA73:AF73"/>
    <mergeCell ref="AA70:AF70"/>
    <mergeCell ref="B71:I71"/>
    <mergeCell ref="K73:P73"/>
    <mergeCell ref="E132:AI132"/>
    <mergeCell ref="R117:AH117"/>
    <mergeCell ref="E128:AI128"/>
    <mergeCell ref="E129:AI129"/>
    <mergeCell ref="I118:J118"/>
    <mergeCell ref="E125:AI125"/>
    <mergeCell ref="E126:AI126"/>
    <mergeCell ref="E127:AI127"/>
    <mergeCell ref="E130:AI130"/>
    <mergeCell ref="E131:AI131"/>
    <mergeCell ref="K109:L109"/>
    <mergeCell ref="K112:L112"/>
    <mergeCell ref="E102:AI102"/>
    <mergeCell ref="E100:AI100"/>
    <mergeCell ref="B75:I75"/>
    <mergeCell ref="B67:I67"/>
    <mergeCell ref="K67:P67"/>
    <mergeCell ref="S67:X67"/>
    <mergeCell ref="AA67:AF67"/>
    <mergeCell ref="B74:I74"/>
    <mergeCell ref="K74:P74"/>
    <mergeCell ref="S74:X74"/>
    <mergeCell ref="AA74:AF74"/>
    <mergeCell ref="B69:I69"/>
    <mergeCell ref="B70:I70"/>
    <mergeCell ref="B72:I72"/>
  </mergeCells>
  <phoneticPr fontId="2"/>
  <conditionalFormatting sqref="J92">
    <cfRule type="containsBlanks" dxfId="30" priority="12">
      <formula>LEN(TRIM(J92))=0</formula>
    </cfRule>
  </conditionalFormatting>
  <conditionalFormatting sqref="O47:AH47">
    <cfRule type="containsBlanks" dxfId="29" priority="11" stopIfTrue="1">
      <formula>LEN(TRIM(O47))=0</formula>
    </cfRule>
  </conditionalFormatting>
  <conditionalFormatting sqref="N84:P85">
    <cfRule type="containsBlanks" dxfId="28" priority="2">
      <formula>LEN(TRIM(N84))=0</formula>
    </cfRule>
  </conditionalFormatting>
  <conditionalFormatting sqref="K89:P91">
    <cfRule type="containsBlanks" dxfId="27" priority="1">
      <formula>LEN(TRIM(K89))=0</formula>
    </cfRule>
  </conditionalFormatting>
  <dataValidations count="9">
    <dataValidation imeMode="off" allowBlank="1" showInputMessage="1" showErrorMessage="1" sqref="AA61:AF64 AK15 R40:R41 AL50:AN50 AA66:AF76 AM90:AQ90 Q84:R85 AM15:AO15 AA54:AF55" xr:uid="{00000000-0002-0000-0500-000000000000}"/>
    <dataValidation imeMode="halfAlpha" allowBlank="1" showInputMessage="1" showErrorMessage="1" sqref="O116:O118 AA37:AF37 K33:P34 S33:X34 AA33:AF34 K37:P37 K54:P56 S37:X37 AA39:AF39 W14 N84:P85 K39:P39 AA56:AF56 S61:X64 S39:X39 M28:P29 K89:X91 M109 O109 Q109 M112 O112 Q112 K116:K118 F116:F118 M116:M118 K61:P64 S66:X76 S54:X56 K66:P76" xr:uid="{00000000-0002-0000-0500-000001000000}"/>
    <dataValidation type="list" allowBlank="1" showInputMessage="1" showErrorMessage="1" sqref="C23:C24 Y15 R15 C15:C16 K15:K16 H19 N19 T19 G50 J50 M50 P50 S50 W50 AC50 Y23 AG24 N23:N24 AD24" xr:uid="{00000000-0002-0000-0500-000002000000}">
      <formula1>"■,□"</formula1>
    </dataValidation>
    <dataValidation imeMode="hiragana" allowBlank="1" showInputMessage="1" showErrorMessage="1" sqref="E100:E106 H6 H11 I44 E136:E146 F146:AJ146 E123:E132 P44:Q44" xr:uid="{00000000-0002-0000-0500-000003000000}"/>
    <dataValidation errorStyle="warning" imeMode="off" allowBlank="1" showInputMessage="1" showErrorMessage="1" sqref="T42:T43 AF41 K77:K78 AO78:AS78 K57" xr:uid="{00000000-0002-0000-0500-000006000000}"/>
    <dataValidation type="list" imeMode="halfAlpha" allowBlank="1" showInputMessage="1" showErrorMessage="1" sqref="J25 T25 M49 C25" xr:uid="{00000000-0002-0000-0500-000007000000}">
      <formula1>"■,□"</formula1>
    </dataValidation>
    <dataValidation type="list" imeMode="hiragana" allowBlank="1" showInputMessage="1" showErrorMessage="1" sqref="J44:O44" xr:uid="{00000000-0002-0000-0500-000008000000}">
      <formula1>"　　　　,角地等"</formula1>
    </dataValidation>
    <dataValidation type="list" allowBlank="1" showInputMessage="1" showErrorMessage="1" sqref="K112 K109 I116:I118" xr:uid="{00000000-0002-0000-0500-000009000000}">
      <formula1>"平成,令和"</formula1>
    </dataValidation>
    <dataValidation type="list" allowBlank="1" showInputMessage="1" showErrorMessage="1" sqref="AB144:AB145 AE144:AE145" xr:uid="{00000000-0002-0000-0500-00000A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rowBreaks count="1" manualBreakCount="1">
    <brk id="80" max="34"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B000000}">
          <x14:formula1>
            <xm:f>利用方法!$AY$2:$AY$15</xm:f>
          </x14:formula1>
          <xm:sqref>AA35:AF35 S35:X35</xm:sqref>
        </x14:dataValidation>
        <x14:dataValidation type="list" allowBlank="1" showInputMessage="1" showErrorMessage="1" xr:uid="{67EEC208-98E2-4766-804F-0F12FDF30A0C}">
          <x14:formula1>
            <xm:f>利用方法!$AX$2:$AX$16</xm:f>
          </x14:formula1>
          <xm:sqref>J92</xm:sqref>
        </x14:dataValidation>
        <x14:dataValidation type="list" allowBlank="1" showInputMessage="1" showErrorMessage="1" xr:uid="{00000000-0002-0000-0500-00000C000000}">
          <x14:formula1>
            <xm:f>利用方法!$BA$2:$BA$74</xm:f>
          </x14:formula1>
          <xm:sqref>AM47:AV47</xm:sqref>
        </x14:dataValidation>
        <x14:dataValidation type="list" allowBlank="1" showInputMessage="1" showErrorMessage="1" xr:uid="{1DDCF900-A026-4E7C-BB41-7B3C499FED59}">
          <x14:formula1>
            <xm:f>利用方法!$AX$18:$AX$32</xm:f>
          </x14:formula1>
          <xm:sqref>T92 AF92:AG92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190"/>
  <sheetViews>
    <sheetView view="pageBreakPreview" zoomScaleNormal="100" zoomScaleSheetLayoutView="100" workbookViewId="0">
      <selection sqref="A1:AI1"/>
    </sheetView>
  </sheetViews>
  <sheetFormatPr defaultColWidth="2.6640625" defaultRowHeight="13.2"/>
  <cols>
    <col min="1" max="4" width="2.6640625" style="134" customWidth="1"/>
    <col min="5" max="6" width="2.6640625" style="134"/>
    <col min="7" max="8" width="2.6640625" style="134" customWidth="1"/>
    <col min="9" max="12" width="2.6640625" style="134"/>
    <col min="13" max="13" width="2.6640625" style="134" customWidth="1"/>
    <col min="14" max="37" width="2.6640625" style="134"/>
    <col min="38" max="38" width="3.44140625" style="134" customWidth="1"/>
    <col min="39" max="40" width="5.77734375" style="134" customWidth="1"/>
    <col min="41" max="41" width="2.44140625" style="134" customWidth="1"/>
    <col min="42" max="43" width="5.77734375" style="134" customWidth="1"/>
    <col min="44" max="44" width="6.44140625" style="134" customWidth="1"/>
    <col min="45" max="46" width="5.77734375" style="134" customWidth="1"/>
    <col min="47" max="47" width="5.21875" style="134" customWidth="1"/>
    <col min="48" max="49" width="5.77734375" style="134" customWidth="1"/>
    <col min="50" max="50" width="1" style="134" customWidth="1"/>
    <col min="51" max="63" width="5.77734375" style="134" customWidth="1"/>
    <col min="64" max="68" width="5.6640625" style="134" customWidth="1"/>
    <col min="69" max="69" width="5.109375" style="134" customWidth="1"/>
    <col min="70" max="73" width="5.77734375" style="134" customWidth="1"/>
    <col min="74" max="90" width="5.6640625" style="134" customWidth="1"/>
    <col min="91" max="16384" width="2.6640625" style="134"/>
  </cols>
  <sheetData>
    <row r="1" spans="1:57" ht="19.2" customHeight="1">
      <c r="A1" s="847" t="s">
        <v>275</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row>
    <row r="2" spans="1:57" ht="12.75" customHeight="1">
      <c r="A2" s="230"/>
      <c r="B2" s="152" t="s">
        <v>318</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row>
    <row r="3" spans="1:57" ht="6.4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row>
    <row r="4" spans="1:57" ht="6.45" customHeight="1"/>
    <row r="5" spans="1:57">
      <c r="A5" s="134" t="s">
        <v>276</v>
      </c>
      <c r="F5" s="154"/>
      <c r="G5" s="154"/>
      <c r="H5" s="878">
        <v>1</v>
      </c>
      <c r="I5" s="878"/>
      <c r="J5" s="878"/>
      <c r="AJ5" s="199"/>
      <c r="AL5" s="199" t="s">
        <v>790</v>
      </c>
    </row>
    <row r="6" spans="1:57" ht="6.45" customHeight="1">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row>
    <row r="7" spans="1:57" ht="6.45" customHeight="1">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row>
    <row r="8" spans="1:57" ht="13.5" customHeight="1">
      <c r="A8" s="134" t="s">
        <v>277</v>
      </c>
      <c r="E8" s="135" t="s">
        <v>1000</v>
      </c>
      <c r="F8" s="134" t="s">
        <v>248</v>
      </c>
      <c r="H8" s="849" t="str">
        <f>IF(AL8="","",VLOOKUP(AL8,利用方法!$BA$2:$BC$74,2))</f>
        <v/>
      </c>
      <c r="I8" s="849"/>
      <c r="J8" s="849"/>
      <c r="K8" s="134" t="s">
        <v>1001</v>
      </c>
      <c r="M8" s="854"/>
      <c r="N8" s="854"/>
      <c r="O8" s="854"/>
      <c r="P8" s="854"/>
      <c r="Q8" s="854"/>
      <c r="R8" s="854"/>
      <c r="S8" s="854"/>
      <c r="T8" s="854"/>
      <c r="U8" s="854"/>
      <c r="V8" s="854"/>
      <c r="W8" s="854"/>
      <c r="X8" s="854"/>
      <c r="Y8" s="854"/>
      <c r="Z8" s="854"/>
      <c r="AA8" s="854"/>
      <c r="AB8" s="854"/>
      <c r="AC8" s="854"/>
      <c r="AD8" s="854"/>
      <c r="AE8" s="854"/>
      <c r="AF8" s="854"/>
      <c r="AL8" s="876"/>
      <c r="AM8" s="876"/>
      <c r="AN8" s="876"/>
      <c r="AO8" s="876"/>
      <c r="AP8" s="876"/>
      <c r="AQ8" s="876"/>
      <c r="AR8" s="876"/>
      <c r="AS8" s="876"/>
      <c r="AT8" s="876"/>
      <c r="AU8" s="876"/>
      <c r="AV8" s="876"/>
      <c r="AW8" s="496"/>
      <c r="AX8" s="496"/>
      <c r="AY8" s="496"/>
      <c r="AZ8" s="496"/>
      <c r="BA8" s="496"/>
      <c r="BB8" s="496"/>
      <c r="BC8" s="496"/>
      <c r="BD8" s="496"/>
      <c r="BE8" s="496"/>
    </row>
    <row r="9" spans="1:57" ht="13.5" customHeight="1">
      <c r="E9" s="135" t="s">
        <v>1002</v>
      </c>
      <c r="F9" s="134" t="s">
        <v>248</v>
      </c>
      <c r="H9" s="849" t="str">
        <f>IF(AL9="","",VLOOKUP(AL9,利用方法!$BA$2:$BC$74,2))</f>
        <v/>
      </c>
      <c r="I9" s="849"/>
      <c r="J9" s="849"/>
      <c r="K9" s="134" t="s">
        <v>1001</v>
      </c>
      <c r="M9" s="854"/>
      <c r="N9" s="854"/>
      <c r="O9" s="854"/>
      <c r="P9" s="854"/>
      <c r="Q9" s="854"/>
      <c r="R9" s="854"/>
      <c r="S9" s="854"/>
      <c r="T9" s="854"/>
      <c r="U9" s="854"/>
      <c r="V9" s="854"/>
      <c r="W9" s="854"/>
      <c r="X9" s="854"/>
      <c r="Y9" s="854"/>
      <c r="Z9" s="854"/>
      <c r="AA9" s="854"/>
      <c r="AB9" s="854"/>
      <c r="AC9" s="854"/>
      <c r="AD9" s="854"/>
      <c r="AE9" s="854"/>
      <c r="AF9" s="854"/>
      <c r="AL9" s="876"/>
      <c r="AM9" s="876"/>
      <c r="AN9" s="876"/>
      <c r="AO9" s="876"/>
      <c r="AP9" s="876"/>
      <c r="AQ9" s="876"/>
      <c r="AR9" s="876"/>
      <c r="AS9" s="876"/>
      <c r="AT9" s="876"/>
      <c r="AU9" s="876"/>
      <c r="AV9" s="876"/>
      <c r="AW9" s="496"/>
      <c r="AX9" s="496"/>
      <c r="AY9" s="496"/>
      <c r="AZ9" s="496"/>
      <c r="BA9" s="496"/>
      <c r="BB9" s="496"/>
      <c r="BC9" s="496"/>
      <c r="BD9" s="496"/>
      <c r="BE9" s="496"/>
    </row>
    <row r="10" spans="1:57" ht="13.5" customHeight="1">
      <c r="E10" s="135" t="s">
        <v>1002</v>
      </c>
      <c r="F10" s="134" t="s">
        <v>248</v>
      </c>
      <c r="H10" s="849" t="str">
        <f>IF(AL10="","",VLOOKUP(AL10,利用方法!$BA$2:$BC$74,2))</f>
        <v/>
      </c>
      <c r="I10" s="849"/>
      <c r="J10" s="849"/>
      <c r="K10" s="134" t="s">
        <v>1001</v>
      </c>
      <c r="M10" s="854"/>
      <c r="N10" s="854"/>
      <c r="O10" s="854"/>
      <c r="P10" s="854"/>
      <c r="Q10" s="854"/>
      <c r="R10" s="854"/>
      <c r="S10" s="854"/>
      <c r="T10" s="854"/>
      <c r="U10" s="854"/>
      <c r="V10" s="854"/>
      <c r="W10" s="854"/>
      <c r="X10" s="854"/>
      <c r="Y10" s="854"/>
      <c r="Z10" s="854"/>
      <c r="AA10" s="854"/>
      <c r="AB10" s="854"/>
      <c r="AC10" s="854"/>
      <c r="AD10" s="854"/>
      <c r="AE10" s="854"/>
      <c r="AF10" s="854"/>
      <c r="AL10" s="876"/>
      <c r="AM10" s="876"/>
      <c r="AN10" s="876"/>
      <c r="AO10" s="876"/>
      <c r="AP10" s="876"/>
      <c r="AQ10" s="876"/>
      <c r="AR10" s="876"/>
      <c r="AS10" s="876"/>
      <c r="AT10" s="876"/>
      <c r="AU10" s="876"/>
      <c r="AV10" s="876"/>
      <c r="AW10" s="496"/>
      <c r="AX10" s="496"/>
      <c r="AY10" s="496"/>
      <c r="AZ10" s="496"/>
      <c r="BA10" s="496"/>
      <c r="BB10" s="496"/>
      <c r="BC10" s="496"/>
      <c r="BD10" s="496"/>
      <c r="BE10" s="496"/>
    </row>
    <row r="11" spans="1:57" ht="13.5" customHeight="1">
      <c r="E11" s="135" t="s">
        <v>1002</v>
      </c>
      <c r="F11" s="134" t="s">
        <v>248</v>
      </c>
      <c r="H11" s="849" t="str">
        <f>IF(AL11="","",VLOOKUP(AL11,利用方法!$BA$2:$BC$74,2))</f>
        <v/>
      </c>
      <c r="I11" s="849"/>
      <c r="J11" s="849"/>
      <c r="K11" s="134" t="s">
        <v>1001</v>
      </c>
      <c r="M11" s="854"/>
      <c r="N11" s="854"/>
      <c r="O11" s="854"/>
      <c r="P11" s="854"/>
      <c r="Q11" s="854"/>
      <c r="R11" s="854"/>
      <c r="S11" s="854"/>
      <c r="T11" s="854"/>
      <c r="U11" s="854"/>
      <c r="V11" s="854"/>
      <c r="W11" s="854"/>
      <c r="X11" s="854"/>
      <c r="Y11" s="854"/>
      <c r="Z11" s="854"/>
      <c r="AA11" s="854"/>
      <c r="AB11" s="854"/>
      <c r="AC11" s="854"/>
      <c r="AD11" s="854"/>
      <c r="AE11" s="854"/>
      <c r="AF11" s="854"/>
      <c r="AL11" s="876"/>
      <c r="AM11" s="876"/>
      <c r="AN11" s="876"/>
      <c r="AO11" s="876"/>
      <c r="AP11" s="876"/>
      <c r="AQ11" s="876"/>
      <c r="AR11" s="876"/>
      <c r="AS11" s="876"/>
      <c r="AT11" s="876"/>
      <c r="AU11" s="876"/>
      <c r="AV11" s="876"/>
      <c r="AW11" s="496"/>
      <c r="AX11" s="496"/>
      <c r="AY11" s="496"/>
      <c r="AZ11" s="496"/>
      <c r="BA11" s="496"/>
      <c r="BB11" s="496"/>
      <c r="BC11" s="496"/>
      <c r="BD11" s="496"/>
      <c r="BE11" s="496"/>
    </row>
    <row r="12" spans="1:57" ht="13.5" customHeight="1">
      <c r="E12" s="135" t="s">
        <v>1002</v>
      </c>
      <c r="F12" s="134" t="s">
        <v>248</v>
      </c>
      <c r="H12" s="849" t="str">
        <f>IF(AL12="","",VLOOKUP(AL12,利用方法!$BA$2:$BC$74,2))</f>
        <v/>
      </c>
      <c r="I12" s="849"/>
      <c r="J12" s="849"/>
      <c r="K12" s="134" t="s">
        <v>1001</v>
      </c>
      <c r="M12" s="854"/>
      <c r="N12" s="854"/>
      <c r="O12" s="854"/>
      <c r="P12" s="854"/>
      <c r="Q12" s="854"/>
      <c r="R12" s="854"/>
      <c r="S12" s="854"/>
      <c r="T12" s="854"/>
      <c r="U12" s="854"/>
      <c r="V12" s="854"/>
      <c r="W12" s="854"/>
      <c r="X12" s="854"/>
      <c r="Y12" s="854"/>
      <c r="Z12" s="854"/>
      <c r="AA12" s="854"/>
      <c r="AB12" s="854"/>
      <c r="AC12" s="854"/>
      <c r="AD12" s="854"/>
      <c r="AE12" s="854"/>
      <c r="AF12" s="854"/>
      <c r="AL12" s="876"/>
      <c r="AM12" s="876"/>
      <c r="AN12" s="876"/>
      <c r="AO12" s="876"/>
      <c r="AP12" s="876"/>
      <c r="AQ12" s="876"/>
      <c r="AR12" s="876"/>
      <c r="AS12" s="876"/>
      <c r="AT12" s="876"/>
      <c r="AU12" s="876"/>
      <c r="AV12" s="876"/>
      <c r="AW12" s="496"/>
      <c r="AX12" s="496"/>
      <c r="AY12" s="496"/>
      <c r="AZ12" s="496"/>
      <c r="BA12" s="496"/>
      <c r="BB12" s="496"/>
      <c r="BC12" s="496"/>
      <c r="BD12" s="496"/>
      <c r="BE12" s="496"/>
    </row>
    <row r="13" spans="1:57" ht="6.45" customHeight="1">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row>
    <row r="14" spans="1:57" ht="6.45" customHeight="1">
      <c r="A14" s="177"/>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row>
    <row r="15" spans="1:57" ht="13.5" customHeight="1">
      <c r="A15" s="134" t="s">
        <v>278</v>
      </c>
    </row>
    <row r="16" spans="1:57" ht="13.5" customHeight="1">
      <c r="D16" s="230" t="s">
        <v>17</v>
      </c>
      <c r="E16" s="134" t="s">
        <v>250</v>
      </c>
      <c r="G16" s="230" t="s">
        <v>17</v>
      </c>
      <c r="H16" s="134" t="s">
        <v>251</v>
      </c>
      <c r="J16" s="230" t="s">
        <v>17</v>
      </c>
      <c r="K16" s="134" t="s">
        <v>252</v>
      </c>
      <c r="M16" s="230" t="s">
        <v>17</v>
      </c>
      <c r="N16" s="134" t="s">
        <v>279</v>
      </c>
      <c r="P16" s="230" t="s">
        <v>17</v>
      </c>
      <c r="Q16" s="134" t="s">
        <v>253</v>
      </c>
      <c r="U16" s="230" t="s">
        <v>17</v>
      </c>
      <c r="V16" s="134" t="s">
        <v>280</v>
      </c>
      <c r="AB16" s="230" t="s">
        <v>17</v>
      </c>
      <c r="AC16" s="134" t="s">
        <v>307</v>
      </c>
    </row>
    <row r="17" spans="1:38" ht="6.4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row>
    <row r="18" spans="1:38" ht="6.4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row>
    <row r="19" spans="1:38" ht="13.5" customHeight="1">
      <c r="A19" s="134" t="s">
        <v>281</v>
      </c>
      <c r="H19" s="854"/>
      <c r="I19" s="854"/>
      <c r="J19" s="854"/>
      <c r="K19" s="854"/>
      <c r="L19" s="854"/>
      <c r="M19" s="854"/>
      <c r="N19" s="854"/>
      <c r="O19" s="854"/>
      <c r="P19" s="854"/>
      <c r="Q19" s="854"/>
      <c r="R19" s="854"/>
      <c r="S19" s="854"/>
      <c r="T19" s="854"/>
      <c r="U19" s="854"/>
      <c r="V19" s="854"/>
      <c r="W19" s="854"/>
      <c r="X19" s="854"/>
      <c r="Y19" s="854"/>
      <c r="Z19" s="854"/>
      <c r="AA19" s="854"/>
      <c r="AB19" s="854"/>
      <c r="AC19" s="854"/>
      <c r="AD19" s="854"/>
      <c r="AE19" s="854"/>
      <c r="AF19" s="854"/>
      <c r="AL19" s="134" t="s">
        <v>1554</v>
      </c>
    </row>
    <row r="20" spans="1:38" ht="6.45" customHeight="1">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row>
    <row r="21" spans="1:38" ht="6.45" customHeight="1"/>
    <row r="22" spans="1:38" ht="13.5" customHeight="1">
      <c r="A22" s="134" t="s">
        <v>1194</v>
      </c>
      <c r="H22" s="134" t="s">
        <v>17</v>
      </c>
      <c r="I22" s="134" t="s">
        <v>1195</v>
      </c>
      <c r="AL22" s="134" t="s">
        <v>986</v>
      </c>
    </row>
    <row r="23" spans="1:38" ht="13.5" customHeight="1">
      <c r="H23" s="134" t="s">
        <v>17</v>
      </c>
      <c r="I23" s="134" t="s">
        <v>1196</v>
      </c>
    </row>
    <row r="24" spans="1:38" ht="13.5" customHeight="1">
      <c r="H24" s="134" t="s">
        <v>17</v>
      </c>
      <c r="I24" s="134" t="s">
        <v>1197</v>
      </c>
      <c r="S24" s="847"/>
      <c r="T24" s="847"/>
    </row>
    <row r="25" spans="1:38" ht="13.5" customHeight="1">
      <c r="H25" s="134" t="s">
        <v>17</v>
      </c>
      <c r="I25" s="134" t="s">
        <v>1198</v>
      </c>
    </row>
    <row r="26" spans="1:38" ht="13.5" customHeight="1">
      <c r="H26" s="134" t="s">
        <v>17</v>
      </c>
      <c r="I26" s="134" t="s">
        <v>1199</v>
      </c>
    </row>
    <row r="27" spans="1:38" ht="13.5" customHeight="1">
      <c r="H27" s="134" t="s">
        <v>17</v>
      </c>
      <c r="I27" s="134" t="s">
        <v>202</v>
      </c>
    </row>
    <row r="28" spans="1:38" ht="6.45" customHeight="1"/>
    <row r="29" spans="1:38" ht="6.45" customHeight="1">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38" ht="13.5" customHeight="1">
      <c r="A30" s="134" t="s">
        <v>1202</v>
      </c>
      <c r="X30" s="152"/>
      <c r="AA30" s="152"/>
      <c r="AB30" s="152"/>
      <c r="AC30" s="152"/>
      <c r="AD30" s="152"/>
      <c r="AE30" s="152"/>
    </row>
    <row r="31" spans="1:38" ht="13.5" customHeight="1">
      <c r="H31" s="134" t="s">
        <v>17</v>
      </c>
      <c r="I31" s="134" t="s">
        <v>1200</v>
      </c>
      <c r="R31" s="152"/>
      <c r="V31" s="152"/>
      <c r="Z31" s="152"/>
      <c r="AA31" s="152"/>
      <c r="AB31" s="152"/>
      <c r="AC31" s="152"/>
      <c r="AD31" s="152"/>
      <c r="AE31" s="152"/>
      <c r="AL31" s="134" t="s">
        <v>986</v>
      </c>
    </row>
    <row r="32" spans="1:38" ht="13.5" customHeight="1">
      <c r="H32" s="134" t="s">
        <v>17</v>
      </c>
      <c r="I32" s="134" t="s">
        <v>1287</v>
      </c>
      <c r="R32" s="152"/>
      <c r="V32" s="152"/>
      <c r="Z32" s="152"/>
      <c r="AA32" s="152"/>
      <c r="AB32" s="152"/>
      <c r="AC32" s="152"/>
      <c r="AD32" s="152"/>
      <c r="AE32" s="152"/>
    </row>
    <row r="33" spans="1:38" ht="13.5" customHeight="1">
      <c r="H33" s="134" t="s">
        <v>17</v>
      </c>
      <c r="I33" s="134" t="s">
        <v>1201</v>
      </c>
      <c r="R33" s="152"/>
      <c r="V33" s="152"/>
      <c r="Z33" s="152"/>
      <c r="AA33" s="152"/>
      <c r="AB33" s="152"/>
      <c r="AC33" s="152"/>
      <c r="AD33" s="152"/>
      <c r="AE33" s="152"/>
    </row>
    <row r="34" spans="1:38" ht="13.5" customHeight="1">
      <c r="H34" s="134" t="s">
        <v>17</v>
      </c>
      <c r="I34" s="134" t="s">
        <v>202</v>
      </c>
      <c r="R34" s="152"/>
      <c r="V34" s="152"/>
      <c r="Z34" s="152"/>
      <c r="AA34" s="152"/>
      <c r="AB34" s="152"/>
      <c r="AC34" s="152"/>
      <c r="AD34" s="152"/>
      <c r="AE34" s="152"/>
    </row>
    <row r="35" spans="1:38" ht="13.5" customHeight="1">
      <c r="H35" s="134" t="s">
        <v>17</v>
      </c>
      <c r="I35" s="134" t="s">
        <v>1234</v>
      </c>
      <c r="R35" s="152"/>
      <c r="V35" s="152"/>
      <c r="Z35" s="152"/>
      <c r="AA35" s="152"/>
      <c r="AB35" s="152"/>
      <c r="AC35" s="152"/>
      <c r="AD35" s="152"/>
      <c r="AE35" s="152"/>
    </row>
    <row r="36" spans="1:38" ht="6.4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row>
    <row r="37" spans="1:38" ht="6.45" customHeight="1">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1:38" ht="13.5" customHeight="1">
      <c r="A38" s="134" t="s">
        <v>1236</v>
      </c>
    </row>
    <row r="39" spans="1:38" ht="13.5" customHeight="1">
      <c r="H39" s="134" t="s">
        <v>17</v>
      </c>
      <c r="I39" s="134" t="s">
        <v>1235</v>
      </c>
      <c r="AL39" s="134" t="s">
        <v>986</v>
      </c>
    </row>
    <row r="40" spans="1:38" ht="13.5" customHeight="1">
      <c r="H40" s="134" t="s">
        <v>17</v>
      </c>
      <c r="I40" s="134" t="s">
        <v>1203</v>
      </c>
    </row>
    <row r="41" spans="1:38" ht="13.5" customHeight="1">
      <c r="H41" s="134" t="s">
        <v>17</v>
      </c>
      <c r="I41" s="134" t="s">
        <v>1237</v>
      </c>
    </row>
    <row r="42" spans="1:38" ht="13.5" customHeight="1">
      <c r="H42" s="134" t="s">
        <v>17</v>
      </c>
      <c r="I42" s="134" t="s">
        <v>1204</v>
      </c>
    </row>
    <row r="43" spans="1:38" ht="13.5" customHeight="1">
      <c r="H43" s="134" t="s">
        <v>17</v>
      </c>
      <c r="I43" s="134" t="s">
        <v>202</v>
      </c>
    </row>
    <row r="44" spans="1:38" ht="13.5" customHeight="1">
      <c r="H44" s="134" t="s">
        <v>17</v>
      </c>
      <c r="I44" s="134" t="s">
        <v>1238</v>
      </c>
    </row>
    <row r="45" spans="1:38" ht="6.45" customHeight="1"/>
    <row r="46" spans="1:38" ht="6.45"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1:38" ht="13.5" customHeight="1">
      <c r="A47" s="134" t="s">
        <v>1205</v>
      </c>
    </row>
    <row r="48" spans="1:38" ht="13.5" customHeight="1">
      <c r="B48" s="134" t="s">
        <v>282</v>
      </c>
      <c r="M48" s="879"/>
      <c r="N48" s="879"/>
      <c r="O48" s="879"/>
      <c r="P48" s="134" t="s">
        <v>317</v>
      </c>
    </row>
    <row r="49" spans="1:71" ht="13.5" customHeight="1">
      <c r="B49" s="134" t="s">
        <v>283</v>
      </c>
      <c r="M49" s="879"/>
      <c r="N49" s="879"/>
      <c r="O49" s="879"/>
      <c r="P49" s="134" t="s">
        <v>317</v>
      </c>
    </row>
    <row r="50" spans="1:71" ht="13.5" customHeight="1">
      <c r="B50" s="134" t="s">
        <v>284</v>
      </c>
      <c r="M50" s="879"/>
      <c r="N50" s="879"/>
      <c r="O50" s="879"/>
      <c r="P50" s="134" t="s">
        <v>317</v>
      </c>
    </row>
    <row r="51" spans="1:71" ht="13.5" customHeight="1">
      <c r="B51" s="134" t="s">
        <v>285</v>
      </c>
      <c r="M51" s="879"/>
      <c r="N51" s="879"/>
      <c r="O51" s="879"/>
      <c r="P51" s="134" t="s">
        <v>317</v>
      </c>
    </row>
    <row r="52" spans="1:71" ht="6.4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row r="53" spans="1:71" ht="6.45"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row>
    <row r="54" spans="1:71" ht="13.5" customHeight="1">
      <c r="A54" s="134" t="s">
        <v>1206</v>
      </c>
    </row>
    <row r="55" spans="1:71" ht="13.5" customHeight="1">
      <c r="B55" s="134" t="s">
        <v>262</v>
      </c>
      <c r="M55" s="877"/>
      <c r="N55" s="877"/>
      <c r="O55" s="877"/>
      <c r="P55" s="134" t="s">
        <v>1003</v>
      </c>
      <c r="AL55" s="134" t="s">
        <v>987</v>
      </c>
    </row>
    <row r="56" spans="1:71" ht="13.5" customHeight="1">
      <c r="B56" s="134" t="s">
        <v>286</v>
      </c>
      <c r="M56" s="877"/>
      <c r="N56" s="877"/>
      <c r="O56" s="877"/>
      <c r="P56" s="134" t="s">
        <v>1003</v>
      </c>
      <c r="AL56" s="134" t="s">
        <v>1555</v>
      </c>
    </row>
    <row r="57" spans="1:71" ht="6.4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row>
    <row r="58" spans="1:71" ht="6.45"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L58" s="296"/>
      <c r="AM58" s="177"/>
      <c r="AN58" s="177"/>
      <c r="AO58" s="177"/>
      <c r="AP58" s="177"/>
      <c r="AQ58" s="177"/>
      <c r="AR58" s="177"/>
      <c r="AS58" s="177"/>
      <c r="AT58" s="177"/>
      <c r="AU58" s="177"/>
      <c r="AV58" s="177"/>
      <c r="AW58" s="177"/>
      <c r="AX58" s="177"/>
      <c r="AY58" s="177"/>
      <c r="AZ58" s="177"/>
      <c r="BA58" s="177"/>
      <c r="BB58" s="298"/>
      <c r="BC58" s="285"/>
    </row>
    <row r="59" spans="1:71" ht="13.5" customHeight="1">
      <c r="A59" s="134" t="s">
        <v>1207</v>
      </c>
      <c r="H59" s="230"/>
      <c r="J59" s="282"/>
      <c r="K59" s="230"/>
      <c r="N59" s="230"/>
      <c r="Q59" s="230"/>
      <c r="T59" s="230"/>
      <c r="W59" s="230"/>
      <c r="Z59" s="230"/>
      <c r="AC59" s="230"/>
      <c r="AL59" s="285"/>
      <c r="AM59" s="339" t="s">
        <v>17</v>
      </c>
      <c r="AN59" s="134" t="s">
        <v>920</v>
      </c>
      <c r="AP59" s="339" t="s">
        <v>17</v>
      </c>
      <c r="AQ59" s="134" t="s">
        <v>1399</v>
      </c>
      <c r="AS59" s="500" t="s">
        <v>17</v>
      </c>
      <c r="AT59" s="134" t="s">
        <v>1400</v>
      </c>
      <c r="AU59" s="339"/>
      <c r="AV59" s="500" t="s">
        <v>17</v>
      </c>
      <c r="AW59" s="134" t="s">
        <v>921</v>
      </c>
      <c r="AY59" s="500" t="s">
        <v>17</v>
      </c>
      <c r="AZ59" s="134" t="s">
        <v>922</v>
      </c>
      <c r="BB59" s="494"/>
      <c r="BC59" s="285"/>
    </row>
    <row r="60" spans="1:71" ht="13.5" customHeight="1">
      <c r="B60" s="134" t="s">
        <v>1004</v>
      </c>
      <c r="D60" s="284"/>
      <c r="E60" s="284"/>
      <c r="F60" s="284"/>
      <c r="H60" s="152" t="str">
        <f>IF($AM$59="■","電気、","")&amp;IF($AP$59="■","ガス(都市ｶﾞｽ)、","")&amp;IF($AS$59="■","ガス(ﾌﾟﾛﾊﾟﾝ)、","")&amp;IF($AV$59="■","給水、","")&amp;IF($AY$59="■","排水、","")&amp;IF($AM$60="■","換気、","")&amp;IF($AP$60="■","暖房、","")&amp;IF($AS$60="■","冷房、","")&amp;IF($AV$60="■","消火、","")&amp;IF($AY$60="■","排煙、","")&amp;IF($AM$61="■","浄化槽、","")&amp;IF($AP$61="■","煙突、","")&amp;IF($AS$61="■","昇降機、","")&amp;IF($AV$61="■","避雷針、","")&amp;IF($AY$61="■","住宅用火災警報器","")</f>
        <v/>
      </c>
      <c r="J60" s="282"/>
      <c r="K60" s="230"/>
      <c r="N60" s="230"/>
      <c r="Q60" s="230"/>
      <c r="T60" s="230"/>
      <c r="W60" s="230"/>
      <c r="X60" s="230"/>
      <c r="Z60" s="230"/>
      <c r="AC60" s="230"/>
      <c r="AL60" s="285"/>
      <c r="AM60" s="339" t="s">
        <v>17</v>
      </c>
      <c r="AN60" s="134" t="s">
        <v>923</v>
      </c>
      <c r="AP60" s="339" t="s">
        <v>17</v>
      </c>
      <c r="AQ60" s="134" t="s">
        <v>924</v>
      </c>
      <c r="AS60" s="500" t="s">
        <v>17</v>
      </c>
      <c r="AT60" s="134" t="s">
        <v>925</v>
      </c>
      <c r="AU60" s="339"/>
      <c r="AV60" s="500" t="s">
        <v>17</v>
      </c>
      <c r="AW60" s="134" t="s">
        <v>984</v>
      </c>
      <c r="AY60" s="500" t="s">
        <v>17</v>
      </c>
      <c r="AZ60" s="134" t="s">
        <v>926</v>
      </c>
      <c r="BB60" s="494"/>
      <c r="BC60" s="285"/>
    </row>
    <row r="61" spans="1:71" ht="13.5" customHeight="1">
      <c r="D61" s="284"/>
      <c r="E61" s="284"/>
      <c r="F61" s="28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135"/>
      <c r="AL61" s="285"/>
      <c r="AM61" s="339" t="s">
        <v>17</v>
      </c>
      <c r="AN61" s="134" t="s">
        <v>985</v>
      </c>
      <c r="AO61" s="493"/>
      <c r="AP61" s="339" t="s">
        <v>17</v>
      </c>
      <c r="AQ61" s="152" t="s">
        <v>927</v>
      </c>
      <c r="AS61" s="500" t="s">
        <v>17</v>
      </c>
      <c r="AT61" s="134" t="s">
        <v>928</v>
      </c>
      <c r="AU61" s="339"/>
      <c r="AV61" s="500" t="s">
        <v>17</v>
      </c>
      <c r="AW61" s="134" t="s">
        <v>929</v>
      </c>
      <c r="AY61" s="500" t="s">
        <v>17</v>
      </c>
      <c r="AZ61" s="134" t="s">
        <v>1179</v>
      </c>
      <c r="BB61" s="494"/>
      <c r="BC61" s="285"/>
      <c r="BF61" s="339"/>
      <c r="BG61" s="339"/>
    </row>
    <row r="62" spans="1:71" ht="6.4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L62" s="340"/>
      <c r="AM62" s="137"/>
      <c r="AN62" s="137"/>
      <c r="AO62" s="137"/>
      <c r="AP62" s="137"/>
      <c r="AQ62" s="137"/>
      <c r="AR62" s="137"/>
      <c r="AS62" s="137"/>
      <c r="AT62" s="137"/>
      <c r="AU62" s="137"/>
      <c r="AV62" s="137"/>
      <c r="AW62" s="137"/>
      <c r="AX62" s="137"/>
      <c r="AY62" s="137"/>
      <c r="AZ62" s="137"/>
      <c r="BA62" s="137"/>
      <c r="BB62" s="495"/>
      <c r="BC62" s="285"/>
    </row>
    <row r="63" spans="1:71" ht="6.45"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row>
    <row r="64" spans="1:71" ht="13.5" customHeight="1">
      <c r="A64" s="134" t="s">
        <v>1208</v>
      </c>
      <c r="BS64" s="230">
        <v>1</v>
      </c>
    </row>
    <row r="65" spans="1:73" ht="13.5" customHeight="1">
      <c r="B65" s="134" t="s">
        <v>991</v>
      </c>
      <c r="Z65" s="230" t="s">
        <v>17</v>
      </c>
      <c r="AA65" s="134" t="s">
        <v>287</v>
      </c>
      <c r="AC65" s="230" t="s">
        <v>17</v>
      </c>
      <c r="AD65" s="134" t="s">
        <v>288</v>
      </c>
      <c r="AL65" s="134" t="s">
        <v>1005</v>
      </c>
      <c r="BS65" s="230">
        <v>2</v>
      </c>
    </row>
    <row r="66" spans="1:73" ht="13.5" customHeight="1">
      <c r="B66" s="134" t="s">
        <v>1006</v>
      </c>
      <c r="AA66" s="230"/>
      <c r="AD66" s="230"/>
      <c r="AM66" s="134" t="s">
        <v>1007</v>
      </c>
      <c r="BS66" s="230">
        <v>3</v>
      </c>
    </row>
    <row r="67" spans="1:73" ht="13.5" customHeight="1">
      <c r="B67" s="134" t="s">
        <v>919</v>
      </c>
      <c r="G67" s="230"/>
      <c r="L67" s="230"/>
      <c r="Z67" s="230" t="s">
        <v>17</v>
      </c>
      <c r="AA67" s="134" t="s">
        <v>287</v>
      </c>
      <c r="AC67" s="230" t="s">
        <v>17</v>
      </c>
      <c r="AD67" s="134" t="s">
        <v>288</v>
      </c>
      <c r="BS67" s="230">
        <v>4</v>
      </c>
    </row>
    <row r="68" spans="1:73" ht="13.5" customHeight="1">
      <c r="B68" s="134" t="s">
        <v>1008</v>
      </c>
      <c r="Z68" s="134" t="s">
        <v>221</v>
      </c>
      <c r="AA68" s="847"/>
      <c r="AB68" s="847"/>
      <c r="AC68" s="847"/>
      <c r="AD68" s="134" t="s">
        <v>216</v>
      </c>
      <c r="BS68" s="230" t="s">
        <v>1129</v>
      </c>
    </row>
    <row r="69" spans="1:73" ht="13.5" customHeight="1">
      <c r="B69" s="134" t="s">
        <v>1018</v>
      </c>
      <c r="Q69" s="134" t="s">
        <v>221</v>
      </c>
      <c r="R69" s="855"/>
      <c r="S69" s="855"/>
      <c r="T69" s="855"/>
      <c r="U69" s="855"/>
      <c r="V69" s="855"/>
      <c r="W69" s="855"/>
      <c r="X69" s="855"/>
      <c r="Y69" s="855"/>
      <c r="Z69" s="855"/>
      <c r="AA69" s="855"/>
      <c r="AB69" s="855"/>
      <c r="AC69" s="855"/>
      <c r="AD69" s="134" t="s">
        <v>216</v>
      </c>
      <c r="BS69" s="230" t="s">
        <v>1130</v>
      </c>
    </row>
    <row r="70" spans="1:73" ht="13.5" customHeight="1">
      <c r="B70" s="134" t="s">
        <v>1009</v>
      </c>
      <c r="R70" s="27"/>
      <c r="S70" s="27"/>
      <c r="T70" s="27"/>
      <c r="U70" s="27"/>
      <c r="V70" s="27"/>
      <c r="W70" s="27"/>
      <c r="X70" s="27"/>
      <c r="Y70" s="27"/>
      <c r="Z70" s="27"/>
      <c r="AA70" s="27"/>
      <c r="AB70" s="27"/>
      <c r="AC70" s="27"/>
    </row>
    <row r="71" spans="1:73" ht="13.5" customHeight="1">
      <c r="H71" s="230" t="s">
        <v>17</v>
      </c>
      <c r="I71" s="134" t="s">
        <v>1010</v>
      </c>
      <c r="R71" s="27"/>
      <c r="S71" s="27"/>
      <c r="T71" s="27"/>
      <c r="U71" s="27"/>
      <c r="V71" s="27"/>
      <c r="W71" s="27"/>
      <c r="X71" s="27"/>
      <c r="Y71" s="27"/>
      <c r="Z71" s="27"/>
      <c r="AA71" s="27"/>
      <c r="AB71" s="27"/>
      <c r="AC71" s="27"/>
    </row>
    <row r="72" spans="1:73" ht="13.5" customHeight="1">
      <c r="H72" s="230" t="s">
        <v>17</v>
      </c>
      <c r="I72" s="134" t="s">
        <v>1011</v>
      </c>
    </row>
    <row r="73" spans="1:73" ht="13.5" customHeight="1">
      <c r="B73" s="134" t="s">
        <v>1019</v>
      </c>
      <c r="H73" s="230"/>
      <c r="I73" s="230"/>
      <c r="J73" s="230"/>
      <c r="K73" s="230"/>
      <c r="L73" s="230"/>
      <c r="M73" s="230"/>
      <c r="N73" s="230"/>
      <c r="O73" s="230"/>
      <c r="P73" s="230"/>
      <c r="Q73" s="134" t="s">
        <v>221</v>
      </c>
      <c r="R73" s="855"/>
      <c r="S73" s="855"/>
      <c r="T73" s="855"/>
      <c r="U73" s="855"/>
      <c r="V73" s="855"/>
      <c r="W73" s="855"/>
      <c r="X73" s="855"/>
      <c r="Y73" s="855"/>
      <c r="Z73" s="855"/>
      <c r="AA73" s="855"/>
      <c r="AB73" s="855"/>
      <c r="AC73" s="855"/>
      <c r="AD73" s="134" t="s">
        <v>216</v>
      </c>
    </row>
    <row r="74" spans="1:73" ht="6.4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row>
    <row r="75" spans="1:73" ht="6.45" customHeight="1" thickBot="1">
      <c r="BS75" s="275"/>
      <c r="BT75" s="341"/>
      <c r="BU75" s="341"/>
    </row>
    <row r="76" spans="1:73" ht="13.5" customHeight="1" thickTop="1">
      <c r="AJ76" s="352"/>
      <c r="AK76" s="352"/>
      <c r="BS76" s="275"/>
      <c r="BT76" s="341"/>
      <c r="BU76" s="341"/>
    </row>
    <row r="77" spans="1:73" ht="13.5" customHeight="1">
      <c r="BS77" s="275"/>
      <c r="BT77" s="341"/>
      <c r="BU77" s="341"/>
    </row>
    <row r="78" spans="1:73" ht="6.45" customHeight="1">
      <c r="BS78" s="275"/>
      <c r="BT78" s="341"/>
      <c r="BU78" s="341"/>
    </row>
    <row r="79" spans="1:73" ht="6.4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row>
    <row r="80" spans="1:73" ht="13.5" customHeight="1">
      <c r="A80" s="134" t="s">
        <v>1209</v>
      </c>
      <c r="J80" s="135" t="s">
        <v>1012</v>
      </c>
      <c r="K80" s="848" t="s">
        <v>256</v>
      </c>
      <c r="L80" s="848"/>
      <c r="M80" s="848"/>
      <c r="N80" s="848"/>
      <c r="O80" s="848"/>
      <c r="P80" s="134" t="s">
        <v>1013</v>
      </c>
      <c r="Q80" s="135" t="s">
        <v>1012</v>
      </c>
      <c r="R80" s="852" t="s">
        <v>257</v>
      </c>
      <c r="S80" s="852"/>
      <c r="T80" s="852"/>
      <c r="U80" s="852"/>
      <c r="V80" s="852"/>
      <c r="W80" s="134" t="s">
        <v>1013</v>
      </c>
      <c r="X80" s="135" t="s">
        <v>1012</v>
      </c>
      <c r="Y80" s="848" t="s">
        <v>138</v>
      </c>
      <c r="Z80" s="848"/>
      <c r="AA80" s="848"/>
      <c r="AB80" s="848"/>
      <c r="AC80" s="848"/>
      <c r="AD80" s="134" t="s">
        <v>1013</v>
      </c>
      <c r="AL80" s="134" t="s">
        <v>930</v>
      </c>
    </row>
    <row r="81" spans="1:73" ht="13.5" customHeight="1">
      <c r="B81" s="134" t="s">
        <v>289</v>
      </c>
      <c r="F81" s="135" t="s">
        <v>1012</v>
      </c>
      <c r="G81" s="343"/>
      <c r="H81" s="134" t="s">
        <v>317</v>
      </c>
      <c r="I81" s="134" t="s">
        <v>1014</v>
      </c>
      <c r="J81" s="135" t="s">
        <v>1015</v>
      </c>
      <c r="K81" s="857"/>
      <c r="L81" s="857"/>
      <c r="M81" s="857"/>
      <c r="N81" s="857"/>
      <c r="O81" s="857"/>
      <c r="P81" s="134" t="s">
        <v>1014</v>
      </c>
      <c r="Q81" s="135" t="s">
        <v>1015</v>
      </c>
      <c r="R81" s="857"/>
      <c r="S81" s="857"/>
      <c r="T81" s="857"/>
      <c r="U81" s="857"/>
      <c r="V81" s="857"/>
      <c r="W81" s="134" t="s">
        <v>1014</v>
      </c>
      <c r="X81" s="135" t="s">
        <v>1015</v>
      </c>
      <c r="Y81" s="863" t="str">
        <f t="shared" ref="Y81:Y86" si="0">IF(K81+R81=0,"",K81+R81)</f>
        <v/>
      </c>
      <c r="Z81" s="863"/>
      <c r="AA81" s="863"/>
      <c r="AB81" s="863"/>
      <c r="AC81" s="863"/>
      <c r="AD81" s="134" t="s">
        <v>1014</v>
      </c>
      <c r="AE81" s="134" t="s">
        <v>1016</v>
      </c>
      <c r="AJ81" s="199"/>
      <c r="AK81" s="199"/>
      <c r="AM81" s="134" t="s">
        <v>931</v>
      </c>
      <c r="AN81" s="134" t="s">
        <v>932</v>
      </c>
    </row>
    <row r="82" spans="1:73" ht="13.5" customHeight="1">
      <c r="F82" s="135" t="s">
        <v>1015</v>
      </c>
      <c r="G82" s="343"/>
      <c r="H82" s="134" t="s">
        <v>317</v>
      </c>
      <c r="I82" s="134" t="s">
        <v>1014</v>
      </c>
      <c r="J82" s="135" t="s">
        <v>1015</v>
      </c>
      <c r="K82" s="857"/>
      <c r="L82" s="857"/>
      <c r="M82" s="857"/>
      <c r="N82" s="857"/>
      <c r="O82" s="857"/>
      <c r="P82" s="134" t="s">
        <v>1014</v>
      </c>
      <c r="Q82" s="135" t="s">
        <v>1015</v>
      </c>
      <c r="R82" s="857"/>
      <c r="S82" s="857"/>
      <c r="T82" s="857"/>
      <c r="U82" s="857"/>
      <c r="V82" s="857"/>
      <c r="W82" s="134" t="s">
        <v>1014</v>
      </c>
      <c r="X82" s="135" t="s">
        <v>1015</v>
      </c>
      <c r="Y82" s="863" t="str">
        <f t="shared" si="0"/>
        <v/>
      </c>
      <c r="Z82" s="863"/>
      <c r="AA82" s="863"/>
      <c r="AB82" s="863"/>
      <c r="AC82" s="863"/>
      <c r="AD82" s="134" t="s">
        <v>1014</v>
      </c>
      <c r="AE82" s="134" t="s">
        <v>1016</v>
      </c>
      <c r="AN82" s="134" t="s">
        <v>933</v>
      </c>
    </row>
    <row r="83" spans="1:73" ht="13.5" customHeight="1">
      <c r="F83" s="135" t="s">
        <v>1015</v>
      </c>
      <c r="G83" s="343"/>
      <c r="H83" s="134" t="s">
        <v>317</v>
      </c>
      <c r="I83" s="134" t="s">
        <v>1014</v>
      </c>
      <c r="J83" s="135" t="s">
        <v>1015</v>
      </c>
      <c r="K83" s="857"/>
      <c r="L83" s="857"/>
      <c r="M83" s="857"/>
      <c r="N83" s="857"/>
      <c r="O83" s="857"/>
      <c r="P83" s="134" t="s">
        <v>1014</v>
      </c>
      <c r="Q83" s="135" t="s">
        <v>1015</v>
      </c>
      <c r="R83" s="857"/>
      <c r="S83" s="857"/>
      <c r="T83" s="857"/>
      <c r="U83" s="857"/>
      <c r="V83" s="857"/>
      <c r="W83" s="134" t="s">
        <v>1014</v>
      </c>
      <c r="X83" s="135" t="s">
        <v>1015</v>
      </c>
      <c r="Y83" s="863" t="str">
        <f t="shared" si="0"/>
        <v/>
      </c>
      <c r="Z83" s="863"/>
      <c r="AA83" s="863"/>
      <c r="AB83" s="863"/>
      <c r="AC83" s="863"/>
      <c r="AD83" s="134" t="s">
        <v>1014</v>
      </c>
      <c r="AE83" s="134" t="s">
        <v>1016</v>
      </c>
      <c r="AN83" s="134" t="s">
        <v>934</v>
      </c>
    </row>
    <row r="84" spans="1:73" ht="13.5" customHeight="1">
      <c r="F84" s="135" t="s">
        <v>13</v>
      </c>
      <c r="G84" s="343"/>
      <c r="H84" s="134" t="s">
        <v>317</v>
      </c>
      <c r="I84" s="134" t="s">
        <v>16</v>
      </c>
      <c r="J84" s="135" t="s">
        <v>13</v>
      </c>
      <c r="K84" s="857"/>
      <c r="L84" s="857"/>
      <c r="M84" s="857"/>
      <c r="N84" s="857"/>
      <c r="O84" s="857"/>
      <c r="P84" s="134" t="s">
        <v>16</v>
      </c>
      <c r="Q84" s="135" t="s">
        <v>13</v>
      </c>
      <c r="R84" s="857"/>
      <c r="S84" s="857"/>
      <c r="T84" s="857"/>
      <c r="U84" s="857"/>
      <c r="V84" s="857"/>
      <c r="W84" s="134" t="s">
        <v>16</v>
      </c>
      <c r="X84" s="135" t="s">
        <v>13</v>
      </c>
      <c r="Y84" s="863" t="str">
        <f t="shared" si="0"/>
        <v/>
      </c>
      <c r="Z84" s="863"/>
      <c r="AA84" s="863"/>
      <c r="AB84" s="863"/>
      <c r="AC84" s="863"/>
      <c r="AD84" s="134" t="s">
        <v>16</v>
      </c>
      <c r="AE84" s="134" t="s">
        <v>96</v>
      </c>
      <c r="BS84" s="275"/>
      <c r="BT84" s="341"/>
      <c r="BU84" s="341"/>
    </row>
    <row r="85" spans="1:73" ht="13.5" customHeight="1">
      <c r="F85" s="135" t="s">
        <v>1015</v>
      </c>
      <c r="G85" s="343"/>
      <c r="H85" s="134" t="s">
        <v>317</v>
      </c>
      <c r="I85" s="134" t="s">
        <v>1014</v>
      </c>
      <c r="J85" s="135" t="s">
        <v>1015</v>
      </c>
      <c r="K85" s="857"/>
      <c r="L85" s="857"/>
      <c r="M85" s="857"/>
      <c r="N85" s="857"/>
      <c r="O85" s="857"/>
      <c r="P85" s="134" t="s">
        <v>1014</v>
      </c>
      <c r="Q85" s="135" t="s">
        <v>1015</v>
      </c>
      <c r="R85" s="857"/>
      <c r="S85" s="857"/>
      <c r="T85" s="857"/>
      <c r="U85" s="857"/>
      <c r="V85" s="857"/>
      <c r="W85" s="134" t="s">
        <v>1014</v>
      </c>
      <c r="X85" s="135" t="s">
        <v>1015</v>
      </c>
      <c r="Y85" s="863" t="str">
        <f t="shared" si="0"/>
        <v/>
      </c>
      <c r="Z85" s="863"/>
      <c r="AA85" s="863"/>
      <c r="AB85" s="863"/>
      <c r="AC85" s="863"/>
      <c r="AD85" s="134" t="s">
        <v>1014</v>
      </c>
      <c r="AE85" s="134" t="s">
        <v>1016</v>
      </c>
    </row>
    <row r="86" spans="1:73" ht="13.5" customHeight="1">
      <c r="F86" s="135" t="s">
        <v>1015</v>
      </c>
      <c r="G86" s="343"/>
      <c r="H86" s="134" t="s">
        <v>317</v>
      </c>
      <c r="I86" s="134" t="s">
        <v>1014</v>
      </c>
      <c r="J86" s="135" t="s">
        <v>1015</v>
      </c>
      <c r="K86" s="857"/>
      <c r="L86" s="857"/>
      <c r="M86" s="857"/>
      <c r="N86" s="857"/>
      <c r="O86" s="857"/>
      <c r="P86" s="134" t="s">
        <v>1014</v>
      </c>
      <c r="Q86" s="135" t="s">
        <v>1015</v>
      </c>
      <c r="R86" s="857"/>
      <c r="S86" s="857"/>
      <c r="T86" s="857"/>
      <c r="U86" s="857"/>
      <c r="V86" s="857"/>
      <c r="W86" s="134" t="s">
        <v>1014</v>
      </c>
      <c r="X86" s="135" t="s">
        <v>1015</v>
      </c>
      <c r="Y86" s="863" t="str">
        <f t="shared" si="0"/>
        <v/>
      </c>
      <c r="Z86" s="863"/>
      <c r="AA86" s="863"/>
      <c r="AB86" s="863"/>
      <c r="AC86" s="863"/>
      <c r="AD86" s="134" t="s">
        <v>1014</v>
      </c>
      <c r="AE86" s="134" t="s">
        <v>1016</v>
      </c>
    </row>
    <row r="87" spans="1:73" ht="13.5" customHeight="1">
      <c r="B87" s="134" t="s">
        <v>290</v>
      </c>
      <c r="J87" s="135" t="s">
        <v>1015</v>
      </c>
      <c r="K87" s="863">
        <f>SUM(K81:O86)</f>
        <v>0</v>
      </c>
      <c r="L87" s="863"/>
      <c r="M87" s="863"/>
      <c r="N87" s="863"/>
      <c r="O87" s="863"/>
      <c r="P87" s="134" t="s">
        <v>1014</v>
      </c>
      <c r="Q87" s="135" t="s">
        <v>1015</v>
      </c>
      <c r="R87" s="863" t="str">
        <f>IF(SUM(R81:R86)=0,"",SUM(R81:R86))</f>
        <v/>
      </c>
      <c r="S87" s="863"/>
      <c r="T87" s="863"/>
      <c r="U87" s="863"/>
      <c r="V87" s="863"/>
      <c r="W87" s="134" t="s">
        <v>1014</v>
      </c>
      <c r="X87" s="135" t="s">
        <v>1015</v>
      </c>
      <c r="Y87" s="863">
        <f>SUM(Y81:AC86)</f>
        <v>0</v>
      </c>
      <c r="Z87" s="863"/>
      <c r="AA87" s="863"/>
      <c r="AB87" s="863"/>
      <c r="AC87" s="863"/>
      <c r="AD87" s="134" t="s">
        <v>1014</v>
      </c>
      <c r="AE87" s="134" t="s">
        <v>1016</v>
      </c>
    </row>
    <row r="88" spans="1:73" ht="6.4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row>
    <row r="89" spans="1:73" ht="6.4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row>
    <row r="90" spans="1:73">
      <c r="A90" s="134" t="s">
        <v>1210</v>
      </c>
      <c r="G90" s="136"/>
      <c r="H90" s="136"/>
      <c r="I90" s="859"/>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c r="AG90" s="859"/>
      <c r="AH90" s="859"/>
      <c r="AI90" s="859"/>
      <c r="AL90" s="134" t="s">
        <v>1239</v>
      </c>
    </row>
    <row r="91" spans="1:73">
      <c r="G91" s="136"/>
      <c r="H91" s="136"/>
      <c r="I91" s="859"/>
      <c r="J91" s="859"/>
      <c r="K91" s="859"/>
      <c r="L91" s="859"/>
      <c r="M91" s="859"/>
      <c r="N91" s="859"/>
      <c r="O91" s="859"/>
      <c r="P91" s="859"/>
      <c r="Q91" s="859"/>
      <c r="R91" s="859"/>
      <c r="S91" s="859"/>
      <c r="T91" s="859"/>
      <c r="U91" s="859"/>
      <c r="V91" s="859"/>
      <c r="W91" s="859"/>
      <c r="X91" s="859"/>
      <c r="Y91" s="859"/>
      <c r="Z91" s="859"/>
      <c r="AA91" s="859"/>
      <c r="AB91" s="859"/>
      <c r="AC91" s="859"/>
      <c r="AD91" s="859"/>
      <c r="AE91" s="859"/>
      <c r="AF91" s="859"/>
      <c r="AG91" s="859"/>
      <c r="AH91" s="859"/>
      <c r="AI91" s="859"/>
      <c r="AL91" s="134" t="s">
        <v>1240</v>
      </c>
      <c r="BS91" s="275"/>
      <c r="BT91" s="341"/>
      <c r="BU91" s="341"/>
    </row>
    <row r="92" spans="1:73" ht="6.4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row>
    <row r="93" spans="1:73" ht="6.4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row>
    <row r="94" spans="1:73">
      <c r="A94" s="134" t="s">
        <v>1211</v>
      </c>
      <c r="G94" s="136"/>
      <c r="H94" s="136"/>
      <c r="I94" s="859"/>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c r="AH94" s="859"/>
      <c r="AI94" s="859"/>
      <c r="AL94" s="134" t="s">
        <v>936</v>
      </c>
    </row>
    <row r="95" spans="1:73">
      <c r="G95" s="136"/>
      <c r="H95" s="136"/>
      <c r="I95" s="859"/>
      <c r="J95" s="859"/>
      <c r="K95" s="859"/>
      <c r="L95" s="859"/>
      <c r="M95" s="859"/>
      <c r="N95" s="859"/>
      <c r="O95" s="859"/>
      <c r="P95" s="859"/>
      <c r="Q95" s="859"/>
      <c r="R95" s="859"/>
      <c r="S95" s="859"/>
      <c r="T95" s="859"/>
      <c r="U95" s="859"/>
      <c r="V95" s="859"/>
      <c r="W95" s="859"/>
      <c r="X95" s="859"/>
      <c r="Y95" s="859"/>
      <c r="Z95" s="859"/>
      <c r="AA95" s="859"/>
      <c r="AB95" s="859"/>
      <c r="AC95" s="859"/>
      <c r="AD95" s="859"/>
      <c r="AE95" s="859"/>
      <c r="AF95" s="859"/>
      <c r="AG95" s="859"/>
      <c r="AH95" s="859"/>
      <c r="AI95" s="859"/>
      <c r="BS95" s="275"/>
      <c r="BT95" s="341"/>
      <c r="BU95" s="341"/>
    </row>
    <row r="96" spans="1:73" ht="6.4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row>
    <row r="97" spans="1:82" ht="6.4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row>
    <row r="98" spans="1:82">
      <c r="A98" s="134" t="s">
        <v>1212</v>
      </c>
      <c r="G98" s="136"/>
      <c r="H98" s="136"/>
      <c r="I98" s="859"/>
      <c r="J98" s="859"/>
      <c r="K98" s="859"/>
      <c r="L98" s="859"/>
      <c r="M98" s="859"/>
      <c r="N98" s="859"/>
      <c r="O98" s="859"/>
      <c r="P98" s="859"/>
      <c r="Q98" s="859"/>
      <c r="R98" s="859"/>
      <c r="S98" s="859"/>
      <c r="T98" s="859"/>
      <c r="U98" s="859"/>
      <c r="V98" s="859"/>
      <c r="W98" s="859"/>
      <c r="X98" s="859"/>
      <c r="Y98" s="859"/>
      <c r="Z98" s="859"/>
      <c r="AA98" s="859"/>
      <c r="AB98" s="859"/>
      <c r="AC98" s="859"/>
      <c r="AD98" s="859"/>
      <c r="AE98" s="859"/>
      <c r="AF98" s="859"/>
      <c r="AG98" s="859"/>
      <c r="AH98" s="859"/>
      <c r="AI98" s="859"/>
      <c r="AL98" s="134" t="s">
        <v>936</v>
      </c>
    </row>
    <row r="99" spans="1:82">
      <c r="G99" s="136"/>
      <c r="H99" s="136"/>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BS99" s="275"/>
      <c r="BT99" s="341"/>
      <c r="BU99" s="341"/>
    </row>
    <row r="100" spans="1:82" ht="6.4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row>
    <row r="101" spans="1:82" ht="6.45"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row>
    <row r="102" spans="1:82">
      <c r="A102" s="134" t="s">
        <v>1213</v>
      </c>
      <c r="I102" s="880"/>
      <c r="J102" s="880"/>
      <c r="K102" s="880"/>
      <c r="L102" s="134" t="s">
        <v>1017</v>
      </c>
      <c r="N102" s="854"/>
      <c r="O102" s="854"/>
      <c r="P102" s="854"/>
      <c r="Q102" s="854"/>
      <c r="R102" s="854"/>
      <c r="S102" s="854"/>
      <c r="T102" s="854"/>
      <c r="U102" s="854"/>
      <c r="V102" s="854"/>
      <c r="W102" s="854"/>
      <c r="X102" s="854"/>
      <c r="Y102" s="854"/>
      <c r="Z102" s="854"/>
      <c r="AA102" s="854"/>
      <c r="AB102" s="854"/>
      <c r="AC102" s="854"/>
      <c r="AD102" s="854"/>
      <c r="AE102" s="854"/>
      <c r="AF102" s="854"/>
      <c r="AG102" s="854"/>
      <c r="AH102" s="854"/>
      <c r="AL102" s="134" t="s">
        <v>935</v>
      </c>
    </row>
    <row r="103" spans="1:82" ht="6.4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row>
    <row r="104" spans="1:82" ht="6.45"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row>
    <row r="105" spans="1:82">
      <c r="A105" s="134" t="s">
        <v>1214</v>
      </c>
      <c r="I105" s="854"/>
      <c r="J105" s="854"/>
      <c r="K105" s="854"/>
      <c r="L105" s="854"/>
      <c r="M105" s="854"/>
      <c r="N105" s="854"/>
      <c r="O105" s="854"/>
      <c r="P105" s="854"/>
      <c r="Q105" s="27"/>
      <c r="AL105" s="134" t="s">
        <v>988</v>
      </c>
    </row>
    <row r="106" spans="1:82" ht="6.4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BV106" s="286"/>
      <c r="BW106" s="286"/>
      <c r="BX106" s="286"/>
      <c r="BY106" s="286"/>
      <c r="BZ106" s="286"/>
      <c r="CA106" s="286"/>
      <c r="CB106" s="286"/>
      <c r="CC106" s="286"/>
      <c r="CD106" s="286"/>
    </row>
    <row r="107" spans="1:82" ht="6.45"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row>
    <row r="108" spans="1:82">
      <c r="A108" s="134" t="s">
        <v>273</v>
      </c>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row>
    <row r="109" spans="1:82">
      <c r="I109" s="859"/>
      <c r="J109" s="859"/>
      <c r="K109" s="859"/>
      <c r="L109" s="859"/>
      <c r="M109" s="859"/>
      <c r="N109" s="859"/>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BS109" s="275"/>
      <c r="BT109" s="341"/>
      <c r="BU109" s="341"/>
    </row>
    <row r="110" spans="1:82">
      <c r="I110" s="859"/>
      <c r="J110" s="859"/>
      <c r="K110" s="859"/>
      <c r="L110" s="859"/>
      <c r="M110" s="859"/>
      <c r="N110" s="859"/>
      <c r="O110" s="859"/>
      <c r="P110" s="859"/>
      <c r="Q110" s="859"/>
      <c r="R110" s="859"/>
      <c r="S110" s="859"/>
      <c r="T110" s="859"/>
      <c r="U110" s="859"/>
      <c r="V110" s="859"/>
      <c r="W110" s="859"/>
      <c r="X110" s="859"/>
      <c r="Y110" s="859"/>
      <c r="Z110" s="859"/>
      <c r="AA110" s="859"/>
      <c r="AB110" s="859"/>
      <c r="AC110" s="859"/>
      <c r="AD110" s="859"/>
      <c r="AE110" s="859"/>
      <c r="AF110" s="859"/>
      <c r="AG110" s="859"/>
      <c r="AH110" s="859"/>
      <c r="AI110" s="859"/>
      <c r="BS110" s="275"/>
      <c r="BT110" s="341"/>
      <c r="BU110" s="341"/>
    </row>
    <row r="111" spans="1:82" ht="6.4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row>
    <row r="112" spans="1:82" ht="6.45"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row>
    <row r="113" spans="1:73">
      <c r="A113" s="134" t="s">
        <v>274</v>
      </c>
      <c r="I113" s="874"/>
      <c r="J113" s="874"/>
      <c r="K113" s="874"/>
      <c r="L113" s="874"/>
      <c r="M113" s="874"/>
      <c r="N113" s="874"/>
      <c r="O113" s="874"/>
      <c r="P113" s="874"/>
      <c r="Q113" s="874"/>
      <c r="R113" s="874"/>
      <c r="S113" s="874"/>
      <c r="T113" s="874"/>
      <c r="U113" s="874"/>
      <c r="V113" s="874"/>
      <c r="W113" s="874"/>
      <c r="X113" s="874"/>
      <c r="Y113" s="874"/>
      <c r="Z113" s="874"/>
      <c r="AA113" s="874"/>
      <c r="AB113" s="874"/>
      <c r="AC113" s="874"/>
      <c r="AD113" s="874"/>
      <c r="AE113" s="874"/>
      <c r="AF113" s="874"/>
      <c r="AG113" s="874"/>
      <c r="AH113" s="874"/>
      <c r="AI113" s="874"/>
    </row>
    <row r="114" spans="1:73">
      <c r="D114" s="136"/>
      <c r="E114" s="136"/>
      <c r="F114" s="136"/>
      <c r="G114" s="136"/>
      <c r="H114" s="136"/>
      <c r="I114" s="874"/>
      <c r="J114" s="874"/>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row>
    <row r="115" spans="1:73" ht="10.5" customHeight="1">
      <c r="D115" s="136"/>
      <c r="E115" s="136"/>
      <c r="F115" s="136"/>
      <c r="G115" s="136"/>
      <c r="H115" s="136"/>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4"/>
      <c r="AG115" s="874"/>
      <c r="AH115" s="874"/>
      <c r="AI115" s="874"/>
    </row>
    <row r="116" spans="1:73" ht="6.45" customHeight="1">
      <c r="A116" s="137"/>
      <c r="B116" s="137"/>
      <c r="C116" s="137"/>
      <c r="D116" s="287"/>
      <c r="E116" s="287"/>
      <c r="F116" s="287"/>
      <c r="G116" s="287"/>
      <c r="H116" s="287"/>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row>
    <row r="117" spans="1:73" ht="6.45" customHeight="1" thickBo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354"/>
      <c r="AK117" s="354"/>
    </row>
    <row r="118" spans="1:73" ht="13.8" thickTop="1">
      <c r="AI118" s="353"/>
    </row>
    <row r="119" spans="1:73">
      <c r="AI119" s="353"/>
    </row>
    <row r="121" spans="1:73">
      <c r="BS121" s="275"/>
      <c r="BT121" s="342"/>
      <c r="BU121" s="341"/>
    </row>
    <row r="122" spans="1:73">
      <c r="BS122" s="275"/>
      <c r="BT122" s="341"/>
      <c r="BU122" s="341"/>
    </row>
    <row r="123" spans="1:73">
      <c r="BS123" s="275"/>
      <c r="BT123" s="341"/>
      <c r="BU123" s="341"/>
    </row>
    <row r="124" spans="1:73">
      <c r="BS124" s="275"/>
      <c r="BT124" s="341"/>
      <c r="BU124" s="341"/>
    </row>
    <row r="125" spans="1:73">
      <c r="BS125" s="275"/>
      <c r="BT125" s="341"/>
      <c r="BU125" s="341"/>
    </row>
    <row r="126" spans="1:73">
      <c r="BS126" s="275"/>
      <c r="BT126" s="341"/>
      <c r="BU126" s="341"/>
    </row>
    <row r="127" spans="1:73">
      <c r="BS127" s="275"/>
      <c r="BT127" s="341"/>
      <c r="BU127" s="341"/>
    </row>
    <row r="128" spans="1:73">
      <c r="BS128" s="275"/>
      <c r="BT128" s="341"/>
      <c r="BU128" s="341"/>
    </row>
    <row r="129" spans="71:73">
      <c r="BS129" s="275"/>
      <c r="BT129" s="341"/>
      <c r="BU129" s="341"/>
    </row>
    <row r="130" spans="71:73">
      <c r="BS130" s="275"/>
      <c r="BT130" s="341"/>
      <c r="BU130" s="341"/>
    </row>
    <row r="131" spans="71:73">
      <c r="BS131" s="275"/>
      <c r="BT131" s="341"/>
      <c r="BU131" s="341"/>
    </row>
    <row r="132" spans="71:73">
      <c r="BS132" s="275"/>
      <c r="BT132" s="341"/>
      <c r="BU132" s="341"/>
    </row>
    <row r="133" spans="71:73">
      <c r="BS133" s="275"/>
      <c r="BT133" s="341"/>
      <c r="BU133" s="341"/>
    </row>
    <row r="134" spans="71:73">
      <c r="BS134" s="275"/>
      <c r="BT134" s="344"/>
      <c r="BU134" s="341"/>
    </row>
    <row r="135" spans="71:73">
      <c r="BS135" s="275"/>
      <c r="BT135" s="341"/>
      <c r="BU135" s="341"/>
    </row>
    <row r="136" spans="71:73">
      <c r="BS136" s="275"/>
      <c r="BT136" s="341"/>
      <c r="BU136" s="341"/>
    </row>
    <row r="137" spans="71:73">
      <c r="BS137" s="275"/>
      <c r="BT137" s="341"/>
      <c r="BU137" s="341"/>
    </row>
    <row r="138" spans="71:73">
      <c r="BS138" s="275"/>
      <c r="BT138" s="341"/>
      <c r="BU138" s="341"/>
    </row>
    <row r="139" spans="71:73">
      <c r="BS139" s="275"/>
      <c r="BT139" s="341"/>
      <c r="BU139" s="341"/>
    </row>
    <row r="140" spans="71:73">
      <c r="BS140" s="275"/>
      <c r="BT140" s="341"/>
      <c r="BU140" s="341"/>
    </row>
    <row r="141" spans="71:73">
      <c r="BS141" s="275"/>
      <c r="BT141" s="341"/>
      <c r="BU141" s="341"/>
    </row>
    <row r="142" spans="71:73">
      <c r="BS142" s="275"/>
      <c r="BT142" s="341"/>
      <c r="BU142" s="341"/>
    </row>
    <row r="143" spans="71:73">
      <c r="BS143" s="275"/>
      <c r="BT143" s="341"/>
      <c r="BU143" s="341"/>
    </row>
    <row r="144" spans="71:73">
      <c r="BS144" s="275"/>
      <c r="BT144" s="341"/>
      <c r="BU144" s="341"/>
    </row>
    <row r="145" spans="71:73">
      <c r="BS145" s="275"/>
      <c r="BT145" s="341"/>
      <c r="BU145" s="341"/>
    </row>
    <row r="146" spans="71:73">
      <c r="BS146" s="275"/>
      <c r="BT146" s="341"/>
      <c r="BU146" s="341"/>
    </row>
    <row r="147" spans="71:73">
      <c r="BS147" s="275"/>
      <c r="BT147" s="341"/>
      <c r="BU147" s="341"/>
    </row>
    <row r="148" spans="71:73">
      <c r="BS148" s="275"/>
      <c r="BT148" s="344"/>
    </row>
    <row r="149" spans="71:73">
      <c r="BS149" s="275"/>
      <c r="BT149" s="344"/>
    </row>
    <row r="150" spans="71:73">
      <c r="BS150" s="275"/>
      <c r="BT150" s="341"/>
      <c r="BU150" s="341"/>
    </row>
    <row r="151" spans="71:73">
      <c r="BS151" s="275"/>
      <c r="BT151" s="341"/>
      <c r="BU151" s="341"/>
    </row>
    <row r="152" spans="71:73">
      <c r="BS152" s="275"/>
      <c r="BT152" s="341"/>
      <c r="BU152" s="341"/>
    </row>
    <row r="153" spans="71:73">
      <c r="BS153" s="275"/>
      <c r="BT153" s="341"/>
      <c r="BU153" s="341"/>
    </row>
    <row r="154" spans="71:73">
      <c r="BS154" s="275"/>
      <c r="BT154" s="341"/>
      <c r="BU154" s="341"/>
    </row>
    <row r="155" spans="71:73">
      <c r="BS155" s="275"/>
      <c r="BT155" s="341"/>
      <c r="BU155" s="341"/>
    </row>
    <row r="156" spans="71:73">
      <c r="BS156" s="275"/>
      <c r="BT156" s="341"/>
      <c r="BU156" s="341"/>
    </row>
    <row r="157" spans="71:73">
      <c r="BS157" s="275"/>
      <c r="BT157" s="341"/>
      <c r="BU157" s="341"/>
    </row>
    <row r="158" spans="71:73">
      <c r="BS158" s="275"/>
      <c r="BT158" s="341"/>
      <c r="BU158" s="341"/>
    </row>
    <row r="159" spans="71:73">
      <c r="BS159" s="275"/>
      <c r="BT159" s="341"/>
      <c r="BU159" s="341"/>
    </row>
    <row r="160" spans="71:73">
      <c r="BS160" s="275"/>
      <c r="BT160" s="341"/>
      <c r="BU160" s="341"/>
    </row>
    <row r="161" spans="71:73">
      <c r="BS161" s="275"/>
      <c r="BT161" s="341"/>
      <c r="BU161" s="341"/>
    </row>
    <row r="162" spans="71:73">
      <c r="BS162" s="275"/>
      <c r="BT162" s="341"/>
      <c r="BU162" s="341"/>
    </row>
    <row r="163" spans="71:73">
      <c r="BS163" s="275"/>
      <c r="BT163" s="341"/>
      <c r="BU163" s="341"/>
    </row>
    <row r="164" spans="71:73">
      <c r="BS164" s="275"/>
      <c r="BT164" s="341"/>
      <c r="BU164" s="341"/>
    </row>
    <row r="165" spans="71:73">
      <c r="BS165" s="275"/>
      <c r="BT165" s="341"/>
      <c r="BU165" s="341"/>
    </row>
    <row r="166" spans="71:73">
      <c r="BS166" s="275"/>
      <c r="BT166" s="341"/>
      <c r="BU166" s="341"/>
    </row>
    <row r="167" spans="71:73">
      <c r="BS167" s="275"/>
      <c r="BT167" s="341"/>
      <c r="BU167" s="341"/>
    </row>
    <row r="168" spans="71:73">
      <c r="BS168" s="275"/>
      <c r="BT168" s="341"/>
      <c r="BU168" s="341"/>
    </row>
    <row r="169" spans="71:73">
      <c r="BS169" s="275"/>
      <c r="BT169" s="341"/>
      <c r="BU169" s="341"/>
    </row>
    <row r="170" spans="71:73">
      <c r="BS170" s="275"/>
      <c r="BT170" s="341"/>
      <c r="BU170" s="341"/>
    </row>
    <row r="171" spans="71:73">
      <c r="BS171" s="275"/>
      <c r="BT171" s="341"/>
      <c r="BU171" s="341"/>
    </row>
    <row r="172" spans="71:73">
      <c r="BS172" s="275"/>
      <c r="BT172" s="341"/>
      <c r="BU172" s="341"/>
    </row>
    <row r="173" spans="71:73">
      <c r="BS173" s="275"/>
      <c r="BT173" s="341"/>
      <c r="BU173" s="341"/>
    </row>
    <row r="174" spans="71:73">
      <c r="BS174" s="275"/>
      <c r="BT174" s="341"/>
      <c r="BU174" s="341"/>
    </row>
    <row r="175" spans="71:73">
      <c r="BS175" s="275"/>
      <c r="BT175" s="341"/>
      <c r="BU175" s="341"/>
    </row>
    <row r="176" spans="71:73">
      <c r="BS176" s="275"/>
      <c r="BT176" s="341"/>
      <c r="BU176" s="341"/>
    </row>
    <row r="177" spans="71:73">
      <c r="BS177" s="275"/>
      <c r="BT177" s="341"/>
      <c r="BU177" s="341"/>
    </row>
    <row r="178" spans="71:73">
      <c r="BS178" s="275"/>
      <c r="BT178" s="341"/>
      <c r="BU178" s="341"/>
    </row>
    <row r="179" spans="71:73">
      <c r="BS179" s="275"/>
      <c r="BT179" s="341"/>
      <c r="BU179" s="341"/>
    </row>
    <row r="180" spans="71:73">
      <c r="BS180" s="275"/>
      <c r="BT180" s="341"/>
      <c r="BU180" s="341"/>
    </row>
    <row r="181" spans="71:73">
      <c r="BS181" s="275"/>
      <c r="BT181" s="341"/>
      <c r="BU181" s="341"/>
    </row>
    <row r="182" spans="71:73">
      <c r="BS182" s="275"/>
      <c r="BT182" s="341"/>
      <c r="BU182" s="341"/>
    </row>
    <row r="183" spans="71:73">
      <c r="BS183" s="275"/>
      <c r="BT183" s="341"/>
      <c r="BU183" s="341"/>
    </row>
    <row r="184" spans="71:73">
      <c r="BS184" s="275"/>
      <c r="BT184" s="341"/>
      <c r="BU184" s="341"/>
    </row>
    <row r="185" spans="71:73">
      <c r="BS185" s="275"/>
      <c r="BT185" s="341"/>
      <c r="BU185" s="341"/>
    </row>
    <row r="186" spans="71:73">
      <c r="BS186" s="275"/>
      <c r="BT186" s="341"/>
      <c r="BU186" s="341"/>
    </row>
    <row r="187" spans="71:73">
      <c r="BS187" s="275"/>
      <c r="BT187" s="344"/>
      <c r="BU187" s="341"/>
    </row>
    <row r="188" spans="71:73">
      <c r="BS188" s="275"/>
      <c r="BT188" s="344"/>
      <c r="BU188" s="341"/>
    </row>
    <row r="189" spans="71:73">
      <c r="BS189" s="275"/>
      <c r="BT189" s="344"/>
      <c r="BU189" s="341"/>
    </row>
    <row r="190" spans="71:73">
      <c r="BS190" s="275"/>
      <c r="BT190" s="344"/>
      <c r="BU190" s="341"/>
    </row>
  </sheetData>
  <sheetProtection algorithmName="SHA-512" hashValue="WgcAEhkgMEF405l2AU54oa0XQEqx7Ur7IBtUJjIPGjcw9w4lGm5t2DuoXqi8XSkd/j05+EcgejWGv6LkpTDLew==" saltValue="+snB54b0trmy5CQM9ir6mg==" spinCount="100000" sheet="1" objects="1" scenarios="1"/>
  <protectedRanges>
    <protectedRange sqref="S19:U19" name="範囲6"/>
    <protectedRange sqref="H19" name="範囲12"/>
    <protectedRange sqref="H5 M8:AF12 D16 G16 J16 M16 P16 U16 AB16 V19 P30:P34 Y30:Y35 D40:D41 H22:H27 H30:H35 H39:H44" name="範囲1"/>
    <protectedRange sqref="M48:O51 M55:O56 H61 AL8:BE12" name="範囲2"/>
    <protectedRange sqref="Z65 AC65 Z67 AC67 AA68 R69 H71:H72 R73 AM59:AM61 AP59:AP61 AU59:AV61 AY59:AY61" name="範囲3"/>
    <protectedRange sqref="I102 I105 N102 I108:I110 I94:I95 I90:I91 I113:I115 G81:G86 K81:O86 R81:V86 I98:I99" name="範囲4"/>
  </protectedRanges>
  <mergeCells count="68">
    <mergeCell ref="AL9:AV9"/>
    <mergeCell ref="AL10:AV10"/>
    <mergeCell ref="AL11:AV11"/>
    <mergeCell ref="AL12:AV12"/>
    <mergeCell ref="I105:P105"/>
    <mergeCell ref="K87:O87"/>
    <mergeCell ref="R87:V87"/>
    <mergeCell ref="Y87:AC87"/>
    <mergeCell ref="I90:AI90"/>
    <mergeCell ref="I94:AI94"/>
    <mergeCell ref="I98:AI98"/>
    <mergeCell ref="I102:K102"/>
    <mergeCell ref="K83:O83"/>
    <mergeCell ref="R83:V83"/>
    <mergeCell ref="Y83:AC83"/>
    <mergeCell ref="N102:AH102"/>
    <mergeCell ref="K85:O85"/>
    <mergeCell ref="R85:V85"/>
    <mergeCell ref="Y85:AC85"/>
    <mergeCell ref="K86:O86"/>
    <mergeCell ref="R86:V86"/>
    <mergeCell ref="Y86:AC86"/>
    <mergeCell ref="K81:O81"/>
    <mergeCell ref="R81:V81"/>
    <mergeCell ref="Y81:AC81"/>
    <mergeCell ref="K82:O82"/>
    <mergeCell ref="R82:V82"/>
    <mergeCell ref="Y82:AC82"/>
    <mergeCell ref="H61:AF61"/>
    <mergeCell ref="AA68:AC68"/>
    <mergeCell ref="R69:AC69"/>
    <mergeCell ref="R73:AC73"/>
    <mergeCell ref="K80:O80"/>
    <mergeCell ref="R80:V80"/>
    <mergeCell ref="Y80:AC80"/>
    <mergeCell ref="M49:O49"/>
    <mergeCell ref="M50:O50"/>
    <mergeCell ref="M51:O51"/>
    <mergeCell ref="S24:T24"/>
    <mergeCell ref="M55:O55"/>
    <mergeCell ref="M48:O48"/>
    <mergeCell ref="M10:AF10"/>
    <mergeCell ref="H11:J11"/>
    <mergeCell ref="M11:AF11"/>
    <mergeCell ref="H19:R19"/>
    <mergeCell ref="S19:AF19"/>
    <mergeCell ref="A1:AI1"/>
    <mergeCell ref="H5:J5"/>
    <mergeCell ref="H8:J8"/>
    <mergeCell ref="M8:AF8"/>
    <mergeCell ref="H9:J9"/>
    <mergeCell ref="M9:AF9"/>
    <mergeCell ref="AL8:AV8"/>
    <mergeCell ref="I115:AI115"/>
    <mergeCell ref="K84:O84"/>
    <mergeCell ref="R84:V84"/>
    <mergeCell ref="Y84:AC84"/>
    <mergeCell ref="I99:AI99"/>
    <mergeCell ref="I110:AI110"/>
    <mergeCell ref="I109:AI109"/>
    <mergeCell ref="I95:AI95"/>
    <mergeCell ref="I91:AI91"/>
    <mergeCell ref="I114:AI114"/>
    <mergeCell ref="I113:AI113"/>
    <mergeCell ref="H12:J12"/>
    <mergeCell ref="M12:AF12"/>
    <mergeCell ref="M56:O56"/>
    <mergeCell ref="H10:J10"/>
  </mergeCells>
  <phoneticPr fontId="2"/>
  <conditionalFormatting sqref="H5:J5">
    <cfRule type="containsBlanks" dxfId="26" priority="3" stopIfTrue="1">
      <formula>LEN(TRIM(H5))=0</formula>
    </cfRule>
  </conditionalFormatting>
  <conditionalFormatting sqref="H19">
    <cfRule type="containsBlanks" dxfId="25" priority="1" stopIfTrue="1">
      <formula>LEN(TRIM(H19))=0</formula>
    </cfRule>
  </conditionalFormatting>
  <dataValidations count="6">
    <dataValidation type="list" allowBlank="1" showInputMessage="1" showErrorMessage="1" sqref="N32:N35 W32:W35 H22:H27 P32:P35 H31:H35 AM59:AM61 AV59:AV61 AS59:AS61 H39:H44 AP59:AP61 Y32:Y34 AY59:AY61 BF61" xr:uid="{00000000-0002-0000-0600-000000000000}">
      <formula1>"□,■"</formula1>
    </dataValidation>
    <dataValidation type="list" allowBlank="1" showInputMessage="1" showErrorMessage="1" sqref="I105:P105" xr:uid="{00000000-0002-0000-0600-000001000000}">
      <formula1>"水洗(公共下水道）,水洗(集落排水）,水洗（合併浄化槽）,水洗(団地浄化槽）,汲取り,なし"</formula1>
    </dataValidation>
    <dataValidation imeMode="halfAlpha" allowBlank="1" showInputMessage="1" showErrorMessage="1" sqref="M55:O56 I102:K102 G81:G86 K81:AC87" xr:uid="{00000000-0002-0000-0600-000004000000}"/>
    <dataValidation type="list" allowBlank="1" showInputMessage="1" showErrorMessage="1" sqref="D16 AB16 U16 P16 M16 J16 G16 AD66 L67 AA66 Z67 AC67 AC65 Z65 G67 H71:H72" xr:uid="{00000000-0002-0000-0600-000005000000}">
      <formula1>"■,□"</formula1>
    </dataValidation>
    <dataValidation imeMode="hiragana" allowBlank="1" showInputMessage="1" showErrorMessage="1" sqref="I116 G98:G99 D114:H116 G90:G91 G94:G95 D60:F61 I73:P73" xr:uid="{00000000-0002-0000-0600-000006000000}"/>
    <dataValidation imeMode="off" allowBlank="1" showInputMessage="1" showErrorMessage="1" sqref="M48:O51 F5" xr:uid="{00000000-0002-0000-0600-000007000000}"/>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Ｐ明朝,標準"&amp;9㈱北関東建築検査機構&amp;C&amp;"ＭＳ Ｐ明朝,標準"&amp;9NKBI-27tosikeigai   Ver.20.2&amp;R&amp;"ＭＳ Ｐ明朝,標準"&amp;9(R050401）</oddFooter>
  </headerFooter>
  <rowBreaks count="1" manualBreakCount="1">
    <brk id="75" max="34"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68FC013-047C-4BC2-93A0-6064D0736717}">
          <x14:formula1>
            <xm:f>利用方法!$AX$2:$AX$16</xm:f>
          </x14:formula1>
          <xm:sqref>H19</xm:sqref>
        </x14:dataValidation>
        <x14:dataValidation type="list" allowBlank="1" showInputMessage="1" showErrorMessage="1" xr:uid="{00000000-0002-0000-0600-000008000000}">
          <x14:formula1>
            <xm:f>利用方法!$BA$2:$BA$74</xm:f>
          </x14:formula1>
          <xm:sqref>AL8:AV8 AL9:AV9 AL10:AV10 AL11:AV11 AL12:AV12</xm:sqref>
        </x14:dataValidation>
        <x14:dataValidation type="list" allowBlank="1" showInputMessage="1" showErrorMessage="1" xr:uid="{D30CE54A-1C9F-431C-97D4-63C11DB5BEC2}">
          <x14:formula1>
            <xm:f>利用方法!$AX$18:$AX$32</xm:f>
          </x14:formula1>
          <xm:sqref>S19:AF19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HW113"/>
  <sheetViews>
    <sheetView view="pageBreakPreview" zoomScaleNormal="100" zoomScaleSheetLayoutView="100" workbookViewId="0">
      <selection sqref="A1:AI2"/>
    </sheetView>
  </sheetViews>
  <sheetFormatPr defaultColWidth="2.6640625" defaultRowHeight="13.2"/>
  <cols>
    <col min="1" max="33" width="2.6640625" style="27" customWidth="1"/>
    <col min="34" max="36" width="2.6640625" style="27"/>
    <col min="37" max="37" width="2.6640625" style="27" customWidth="1"/>
    <col min="38" max="64" width="5.77734375" style="27" customWidth="1"/>
    <col min="65" max="213" width="5.6640625" style="27" customWidth="1"/>
    <col min="214" max="16384" width="2.6640625" style="27"/>
  </cols>
  <sheetData>
    <row r="1" spans="1:35" ht="13.5" customHeight="1">
      <c r="A1" s="855" t="s">
        <v>291</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row>
    <row r="2" spans="1:35" ht="13.5" customHeight="1">
      <c r="A2" s="855"/>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row>
    <row r="3" spans="1:35">
      <c r="B3" s="27" t="s">
        <v>292</v>
      </c>
    </row>
    <row r="4" spans="1:35" ht="6.7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row>
    <row r="5" spans="1:35" ht="6.75"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row>
    <row r="6" spans="1:35">
      <c r="A6" s="27" t="s">
        <v>276</v>
      </c>
      <c r="F6" s="133"/>
      <c r="G6" s="133"/>
      <c r="H6" s="133"/>
      <c r="L6" s="819">
        <v>1</v>
      </c>
      <c r="M6" s="819"/>
      <c r="N6" s="819"/>
    </row>
    <row r="7" spans="1:35" ht="6.7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row>
    <row r="8" spans="1:35" ht="6.7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row>
    <row r="9" spans="1:35">
      <c r="A9" s="27" t="s">
        <v>293</v>
      </c>
      <c r="F9" s="133"/>
      <c r="G9" s="133"/>
      <c r="H9" s="133"/>
      <c r="L9" s="819" t="s">
        <v>1407</v>
      </c>
      <c r="M9" s="819"/>
      <c r="N9" s="819"/>
    </row>
    <row r="10" spans="1:35" ht="6.7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row>
    <row r="11" spans="1:35" ht="6.7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392"/>
      <c r="AH11" s="392"/>
      <c r="AI11" s="392"/>
    </row>
    <row r="12" spans="1:35">
      <c r="A12" s="27" t="s">
        <v>294</v>
      </c>
      <c r="L12" s="885"/>
      <c r="M12" s="885"/>
      <c r="N12" s="885"/>
      <c r="O12" s="27" t="s">
        <v>139</v>
      </c>
    </row>
    <row r="13" spans="1:35" ht="6.75" customHeight="1">
      <c r="A13" s="108"/>
      <c r="B13" s="108"/>
      <c r="C13" s="108"/>
      <c r="D13" s="108"/>
      <c r="E13" s="108"/>
      <c r="F13" s="108"/>
      <c r="G13" s="108"/>
      <c r="H13" s="108"/>
      <c r="I13" s="108"/>
      <c r="J13" s="108"/>
      <c r="K13" s="108"/>
      <c r="L13" s="393"/>
      <c r="M13" s="393"/>
      <c r="N13" s="393"/>
      <c r="O13" s="108"/>
      <c r="P13" s="108"/>
      <c r="Q13" s="108"/>
      <c r="R13" s="108"/>
      <c r="S13" s="108"/>
      <c r="T13" s="108"/>
      <c r="U13" s="108"/>
      <c r="V13" s="108"/>
      <c r="W13" s="108"/>
      <c r="X13" s="108"/>
      <c r="Y13" s="108"/>
      <c r="Z13" s="108"/>
      <c r="AA13" s="108"/>
      <c r="AB13" s="108"/>
      <c r="AC13" s="108"/>
      <c r="AD13" s="108"/>
      <c r="AE13" s="108"/>
      <c r="AF13" s="108"/>
      <c r="AG13" s="108"/>
      <c r="AH13" s="108"/>
      <c r="AI13" s="108"/>
    </row>
    <row r="14" spans="1:35" ht="6.75" customHeight="1">
      <c r="A14" s="120"/>
      <c r="B14" s="120"/>
      <c r="C14" s="120"/>
      <c r="D14" s="120"/>
      <c r="E14" s="120"/>
      <c r="F14" s="120"/>
      <c r="G14" s="120"/>
      <c r="H14" s="120"/>
      <c r="I14" s="120"/>
      <c r="J14" s="120"/>
      <c r="K14" s="120"/>
      <c r="L14" s="394"/>
      <c r="M14" s="394"/>
      <c r="N14" s="394"/>
      <c r="O14" s="120"/>
      <c r="P14" s="120"/>
      <c r="Q14" s="120"/>
      <c r="R14" s="120"/>
      <c r="S14" s="120"/>
      <c r="T14" s="120"/>
      <c r="U14" s="120"/>
      <c r="V14" s="120"/>
      <c r="W14" s="120"/>
      <c r="X14" s="120"/>
      <c r="Y14" s="120"/>
      <c r="Z14" s="120"/>
      <c r="AA14" s="120"/>
      <c r="AB14" s="120"/>
      <c r="AC14" s="120"/>
      <c r="AD14" s="120"/>
      <c r="AE14" s="120"/>
      <c r="AF14" s="120"/>
      <c r="AG14" s="120"/>
      <c r="AH14" s="120"/>
      <c r="AI14" s="120"/>
    </row>
    <row r="15" spans="1:35">
      <c r="A15" s="27" t="s">
        <v>295</v>
      </c>
      <c r="L15" s="885"/>
      <c r="M15" s="885"/>
      <c r="N15" s="885"/>
      <c r="O15" s="27" t="s">
        <v>139</v>
      </c>
    </row>
    <row r="16" spans="1:35" ht="6.75" customHeight="1">
      <c r="A16" s="108"/>
      <c r="B16" s="108"/>
      <c r="C16" s="108"/>
      <c r="D16" s="108"/>
      <c r="E16" s="108"/>
      <c r="F16" s="108"/>
      <c r="G16" s="108"/>
      <c r="H16" s="108"/>
      <c r="I16" s="108"/>
      <c r="J16" s="108"/>
      <c r="K16" s="108"/>
      <c r="L16" s="393"/>
      <c r="M16" s="393"/>
      <c r="N16" s="393"/>
      <c r="O16" s="108"/>
      <c r="P16" s="108"/>
      <c r="Q16" s="108"/>
      <c r="R16" s="108"/>
      <c r="S16" s="108"/>
      <c r="T16" s="108"/>
      <c r="U16" s="108"/>
      <c r="V16" s="108"/>
      <c r="W16" s="108"/>
      <c r="X16" s="108"/>
      <c r="Y16" s="108"/>
      <c r="Z16" s="108"/>
      <c r="AA16" s="108"/>
      <c r="AB16" s="108"/>
      <c r="AC16" s="108"/>
      <c r="AD16" s="108"/>
      <c r="AE16" s="108"/>
      <c r="AF16" s="108"/>
      <c r="AG16" s="108"/>
      <c r="AH16" s="108"/>
      <c r="AI16" s="108"/>
    </row>
    <row r="17" spans="1:62" ht="6.75" customHeight="1">
      <c r="A17" s="120"/>
      <c r="B17" s="120"/>
      <c r="C17" s="120"/>
      <c r="D17" s="120"/>
      <c r="E17" s="120"/>
      <c r="F17" s="120"/>
      <c r="G17" s="120"/>
      <c r="H17" s="120"/>
      <c r="I17" s="120"/>
      <c r="J17" s="120"/>
      <c r="K17" s="120"/>
      <c r="L17" s="394"/>
      <c r="M17" s="394"/>
      <c r="N17" s="394"/>
      <c r="O17" s="120"/>
      <c r="P17" s="120"/>
      <c r="Q17" s="120"/>
      <c r="R17" s="120"/>
      <c r="S17" s="120"/>
      <c r="T17" s="120"/>
      <c r="U17" s="120"/>
      <c r="V17" s="120"/>
      <c r="W17" s="120"/>
      <c r="X17" s="120"/>
      <c r="Y17" s="120"/>
      <c r="Z17" s="120"/>
      <c r="AA17" s="120"/>
      <c r="AB17" s="120"/>
      <c r="AC17" s="120"/>
      <c r="AD17" s="120"/>
      <c r="AE17" s="120"/>
      <c r="AF17" s="120"/>
      <c r="AG17" s="120"/>
      <c r="AH17" s="120"/>
      <c r="AI17" s="120"/>
    </row>
    <row r="18" spans="1:62">
      <c r="A18" s="27" t="s">
        <v>296</v>
      </c>
      <c r="L18" s="885"/>
      <c r="M18" s="885"/>
      <c r="N18" s="885"/>
      <c r="O18" s="27" t="s">
        <v>139</v>
      </c>
    </row>
    <row r="19" spans="1:62" ht="6.75" customHeight="1">
      <c r="A19" s="108"/>
      <c r="B19" s="108"/>
      <c r="C19" s="108"/>
      <c r="D19" s="108"/>
      <c r="E19" s="108"/>
      <c r="F19" s="108"/>
      <c r="G19" s="108"/>
      <c r="H19" s="108"/>
      <c r="I19" s="108"/>
      <c r="J19" s="108"/>
      <c r="K19" s="108"/>
      <c r="L19" s="393"/>
      <c r="M19" s="393"/>
      <c r="N19" s="393"/>
      <c r="O19" s="108"/>
      <c r="P19" s="108"/>
      <c r="Q19" s="108"/>
      <c r="R19" s="108"/>
      <c r="S19" s="108"/>
      <c r="T19" s="108"/>
      <c r="U19" s="108"/>
      <c r="V19" s="108"/>
      <c r="W19" s="108"/>
      <c r="X19" s="108"/>
      <c r="Y19" s="108"/>
      <c r="Z19" s="108"/>
      <c r="AA19" s="108"/>
      <c r="AB19" s="108"/>
      <c r="AC19" s="108"/>
      <c r="AD19" s="108"/>
      <c r="AE19" s="108"/>
      <c r="AF19" s="108"/>
      <c r="AG19" s="108"/>
      <c r="AH19" s="108"/>
      <c r="AI19" s="108"/>
    </row>
    <row r="20" spans="1:62" ht="6.75" customHeight="1">
      <c r="A20" s="120"/>
      <c r="B20" s="120"/>
      <c r="C20" s="120"/>
      <c r="D20" s="120"/>
      <c r="E20" s="120"/>
      <c r="F20" s="120"/>
      <c r="G20" s="120"/>
      <c r="H20" s="120"/>
      <c r="I20" s="120"/>
      <c r="J20" s="120"/>
      <c r="K20" s="120"/>
      <c r="L20" s="394"/>
      <c r="M20" s="394"/>
      <c r="N20" s="394"/>
      <c r="O20" s="120"/>
      <c r="P20" s="120"/>
      <c r="Q20" s="120"/>
      <c r="R20" s="120"/>
      <c r="S20" s="120"/>
      <c r="T20" s="120"/>
      <c r="U20" s="120"/>
      <c r="V20" s="120"/>
      <c r="W20" s="120"/>
      <c r="X20" s="120"/>
      <c r="Y20" s="120"/>
      <c r="Z20" s="120"/>
      <c r="AA20" s="120"/>
      <c r="AB20" s="120"/>
      <c r="AC20" s="120"/>
      <c r="AD20" s="120"/>
      <c r="AE20" s="120"/>
      <c r="AF20" s="120"/>
      <c r="AG20" s="120"/>
      <c r="AH20" s="120"/>
      <c r="AI20" s="120"/>
    </row>
    <row r="21" spans="1:62">
      <c r="A21" s="27" t="s">
        <v>851</v>
      </c>
      <c r="L21" s="215"/>
      <c r="M21" s="215"/>
      <c r="N21" s="215"/>
    </row>
    <row r="22" spans="1:62">
      <c r="C22" s="27" t="s">
        <v>852</v>
      </c>
      <c r="L22" s="885"/>
      <c r="M22" s="885"/>
      <c r="N22" s="885"/>
      <c r="O22" s="27" t="s">
        <v>139</v>
      </c>
    </row>
    <row r="23" spans="1:62">
      <c r="C23" s="27" t="s">
        <v>853</v>
      </c>
      <c r="L23" s="214"/>
      <c r="M23" s="214"/>
      <c r="N23" s="214"/>
      <c r="W23" s="126" t="s">
        <v>17</v>
      </c>
      <c r="X23" s="27" t="s">
        <v>287</v>
      </c>
      <c r="Z23" s="126" t="s">
        <v>17</v>
      </c>
      <c r="AA23" s="27" t="s">
        <v>288</v>
      </c>
    </row>
    <row r="24" spans="1:62" ht="6.7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row>
    <row r="25" spans="1:62" ht="6.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row>
    <row r="26" spans="1:62">
      <c r="A26" s="27" t="s">
        <v>297</v>
      </c>
      <c r="AL26" s="127" t="s">
        <v>790</v>
      </c>
    </row>
    <row r="27" spans="1:62">
      <c r="F27" s="122" t="s">
        <v>13</v>
      </c>
      <c r="G27" s="27" t="s">
        <v>298</v>
      </c>
      <c r="K27" s="27" t="s">
        <v>16</v>
      </c>
      <c r="L27" s="122" t="s">
        <v>13</v>
      </c>
      <c r="M27" s="27" t="s">
        <v>299</v>
      </c>
      <c r="X27" s="27" t="s">
        <v>16</v>
      </c>
      <c r="Y27" s="122" t="s">
        <v>13</v>
      </c>
      <c r="Z27" s="27" t="s">
        <v>300</v>
      </c>
      <c r="AE27" s="27" t="s">
        <v>16</v>
      </c>
      <c r="AK27" s="127"/>
    </row>
    <row r="28" spans="1:62">
      <c r="C28" s="27" t="s">
        <v>163</v>
      </c>
      <c r="F28" s="122" t="s">
        <v>13</v>
      </c>
      <c r="G28" s="883" t="str">
        <f>IF(AL28="","",VLOOKUP($AL28,利用方法!$BA$2:$BC$74,2))</f>
        <v/>
      </c>
      <c r="H28" s="883"/>
      <c r="I28" s="883"/>
      <c r="J28" s="883"/>
      <c r="K28" s="27" t="s">
        <v>16</v>
      </c>
      <c r="L28" s="122" t="s">
        <v>13</v>
      </c>
      <c r="M28" s="882"/>
      <c r="N28" s="882"/>
      <c r="O28" s="882"/>
      <c r="P28" s="882"/>
      <c r="Q28" s="882"/>
      <c r="R28" s="882"/>
      <c r="S28" s="882"/>
      <c r="T28" s="882"/>
      <c r="U28" s="882"/>
      <c r="V28" s="882"/>
      <c r="W28" s="882"/>
      <c r="X28" s="27" t="s">
        <v>16</v>
      </c>
      <c r="Y28" s="122" t="s">
        <v>13</v>
      </c>
      <c r="Z28" s="884"/>
      <c r="AA28" s="884"/>
      <c r="AB28" s="884"/>
      <c r="AC28" s="884"/>
      <c r="AD28" s="884"/>
      <c r="AE28" s="27" t="s">
        <v>16</v>
      </c>
      <c r="AF28" s="27" t="s">
        <v>96</v>
      </c>
      <c r="AL28" s="881"/>
      <c r="AM28" s="881"/>
      <c r="AN28" s="881"/>
      <c r="AO28" s="881"/>
      <c r="AP28" s="881"/>
      <c r="AQ28" s="881"/>
      <c r="AR28" s="881"/>
      <c r="AS28" s="881"/>
      <c r="AT28" s="881"/>
      <c r="AU28" s="881"/>
      <c r="AV28" s="881"/>
      <c r="AW28" s="497"/>
      <c r="AX28" s="497"/>
      <c r="AY28" s="497"/>
      <c r="AZ28" s="497"/>
      <c r="BA28" s="497"/>
      <c r="BG28" s="275"/>
      <c r="BH28" s="342"/>
      <c r="BI28" s="341"/>
    </row>
    <row r="29" spans="1:62">
      <c r="C29" s="27" t="s">
        <v>164</v>
      </c>
      <c r="F29" s="122" t="s">
        <v>13</v>
      </c>
      <c r="G29" s="883" t="str">
        <f>IF(AL29="","",VLOOKUP($AL29,利用方法!$BA$2:$BC$74,2))</f>
        <v/>
      </c>
      <c r="H29" s="883"/>
      <c r="I29" s="883"/>
      <c r="J29" s="883"/>
      <c r="K29" s="27" t="s">
        <v>16</v>
      </c>
      <c r="L29" s="122" t="s">
        <v>13</v>
      </c>
      <c r="M29" s="882"/>
      <c r="N29" s="882"/>
      <c r="O29" s="882"/>
      <c r="P29" s="882"/>
      <c r="Q29" s="882"/>
      <c r="R29" s="882"/>
      <c r="S29" s="882"/>
      <c r="T29" s="882"/>
      <c r="U29" s="882"/>
      <c r="V29" s="882"/>
      <c r="W29" s="882"/>
      <c r="X29" s="27" t="s">
        <v>16</v>
      </c>
      <c r="Y29" s="122" t="s">
        <v>13</v>
      </c>
      <c r="Z29" s="884"/>
      <c r="AA29" s="884"/>
      <c r="AB29" s="884"/>
      <c r="AC29" s="884"/>
      <c r="AD29" s="884"/>
      <c r="AE29" s="27" t="s">
        <v>16</v>
      </c>
      <c r="AF29" s="27" t="s">
        <v>96</v>
      </c>
      <c r="AL29" s="881"/>
      <c r="AM29" s="881"/>
      <c r="AN29" s="881"/>
      <c r="AO29" s="881"/>
      <c r="AP29" s="881"/>
      <c r="AQ29" s="881"/>
      <c r="AR29" s="881"/>
      <c r="AS29" s="881"/>
      <c r="AT29" s="881"/>
      <c r="AU29" s="881"/>
      <c r="AV29" s="881"/>
      <c r="AW29" s="497"/>
      <c r="AX29" s="497"/>
      <c r="AY29" s="497"/>
      <c r="AZ29" s="497"/>
      <c r="BA29" s="497"/>
      <c r="BG29" s="275"/>
      <c r="BH29" s="341"/>
      <c r="BI29" s="341"/>
    </row>
    <row r="30" spans="1:62">
      <c r="C30" s="27" t="s">
        <v>165</v>
      </c>
      <c r="F30" s="122" t="s">
        <v>13</v>
      </c>
      <c r="G30" s="883" t="str">
        <f>IF(AL30="","",VLOOKUP($AL30,利用方法!$BA$2:$BC$74,2))</f>
        <v/>
      </c>
      <c r="H30" s="883"/>
      <c r="I30" s="883"/>
      <c r="J30" s="883"/>
      <c r="K30" s="27" t="s">
        <v>16</v>
      </c>
      <c r="L30" s="122" t="s">
        <v>13</v>
      </c>
      <c r="M30" s="882"/>
      <c r="N30" s="882"/>
      <c r="O30" s="882"/>
      <c r="P30" s="882"/>
      <c r="Q30" s="882"/>
      <c r="R30" s="882"/>
      <c r="S30" s="882"/>
      <c r="T30" s="882"/>
      <c r="U30" s="882"/>
      <c r="V30" s="882"/>
      <c r="W30" s="882"/>
      <c r="X30" s="27" t="s">
        <v>16</v>
      </c>
      <c r="Y30" s="122" t="s">
        <v>13</v>
      </c>
      <c r="Z30" s="884"/>
      <c r="AA30" s="884"/>
      <c r="AB30" s="884"/>
      <c r="AC30" s="884"/>
      <c r="AD30" s="884"/>
      <c r="AE30" s="27" t="s">
        <v>16</v>
      </c>
      <c r="AF30" s="27" t="s">
        <v>96</v>
      </c>
      <c r="AL30" s="881"/>
      <c r="AM30" s="881"/>
      <c r="AN30" s="881"/>
      <c r="AO30" s="881"/>
      <c r="AP30" s="881"/>
      <c r="AQ30" s="881"/>
      <c r="AR30" s="881"/>
      <c r="AS30" s="881"/>
      <c r="AT30" s="881"/>
      <c r="AU30" s="881"/>
      <c r="AV30" s="881"/>
      <c r="AW30" s="497"/>
      <c r="AX30" s="497"/>
      <c r="AY30" s="497"/>
      <c r="AZ30" s="497"/>
      <c r="BA30" s="497"/>
      <c r="BG30" s="275"/>
      <c r="BH30" s="341"/>
      <c r="BI30" s="341"/>
    </row>
    <row r="31" spans="1:62">
      <c r="C31" s="27" t="s">
        <v>166</v>
      </c>
      <c r="F31" s="122" t="s">
        <v>13</v>
      </c>
      <c r="G31" s="883" t="str">
        <f>IF(AL31="","",VLOOKUP($AL31,利用方法!$BA$2:$BC$74,2))</f>
        <v/>
      </c>
      <c r="H31" s="883"/>
      <c r="I31" s="883"/>
      <c r="J31" s="883"/>
      <c r="K31" s="27" t="s">
        <v>16</v>
      </c>
      <c r="L31" s="122" t="s">
        <v>13</v>
      </c>
      <c r="M31" s="882"/>
      <c r="N31" s="882"/>
      <c r="O31" s="882"/>
      <c r="P31" s="882"/>
      <c r="Q31" s="882"/>
      <c r="R31" s="882"/>
      <c r="S31" s="882"/>
      <c r="T31" s="882"/>
      <c r="U31" s="882"/>
      <c r="V31" s="882"/>
      <c r="W31" s="882"/>
      <c r="X31" s="27" t="s">
        <v>16</v>
      </c>
      <c r="Y31" s="122" t="s">
        <v>13</v>
      </c>
      <c r="Z31" s="884"/>
      <c r="AA31" s="884"/>
      <c r="AB31" s="884"/>
      <c r="AC31" s="884"/>
      <c r="AD31" s="884"/>
      <c r="AE31" s="27" t="s">
        <v>16</v>
      </c>
      <c r="AF31" s="27" t="s">
        <v>96</v>
      </c>
      <c r="AL31" s="881"/>
      <c r="AM31" s="881"/>
      <c r="AN31" s="881"/>
      <c r="AO31" s="881"/>
      <c r="AP31" s="881"/>
      <c r="AQ31" s="881"/>
      <c r="AR31" s="881"/>
      <c r="AS31" s="881"/>
      <c r="AT31" s="881"/>
      <c r="AU31" s="881"/>
      <c r="AV31" s="881"/>
      <c r="AW31" s="497"/>
      <c r="AX31" s="497"/>
      <c r="AY31" s="497"/>
      <c r="AZ31" s="497"/>
      <c r="BA31" s="497"/>
      <c r="BG31" s="275"/>
      <c r="BH31" s="341"/>
      <c r="BI31" s="341"/>
      <c r="BJ31" s="216"/>
    </row>
    <row r="32" spans="1:62">
      <c r="C32" s="27" t="s">
        <v>167</v>
      </c>
      <c r="F32" s="122" t="s">
        <v>13</v>
      </c>
      <c r="G32" s="883" t="str">
        <f>IF(AL32="","",VLOOKUP($AL32,利用方法!$BA$2:$BC$74,2))</f>
        <v/>
      </c>
      <c r="H32" s="883"/>
      <c r="I32" s="883"/>
      <c r="J32" s="883"/>
      <c r="K32" s="27" t="s">
        <v>16</v>
      </c>
      <c r="L32" s="122" t="s">
        <v>13</v>
      </c>
      <c r="M32" s="882"/>
      <c r="N32" s="882"/>
      <c r="O32" s="882"/>
      <c r="P32" s="882"/>
      <c r="Q32" s="882"/>
      <c r="R32" s="882"/>
      <c r="S32" s="882"/>
      <c r="T32" s="882"/>
      <c r="U32" s="882"/>
      <c r="V32" s="882"/>
      <c r="W32" s="882"/>
      <c r="X32" s="27" t="s">
        <v>16</v>
      </c>
      <c r="Y32" s="122" t="s">
        <v>13</v>
      </c>
      <c r="Z32" s="884"/>
      <c r="AA32" s="884"/>
      <c r="AB32" s="884"/>
      <c r="AC32" s="884"/>
      <c r="AD32" s="884"/>
      <c r="AE32" s="27" t="s">
        <v>16</v>
      </c>
      <c r="AF32" s="27" t="s">
        <v>96</v>
      </c>
      <c r="AL32" s="881"/>
      <c r="AM32" s="881"/>
      <c r="AN32" s="881"/>
      <c r="AO32" s="881"/>
      <c r="AP32" s="881"/>
      <c r="AQ32" s="881"/>
      <c r="AR32" s="881"/>
      <c r="AS32" s="881"/>
      <c r="AT32" s="881"/>
      <c r="AU32" s="881"/>
      <c r="AV32" s="881"/>
      <c r="AW32" s="497"/>
      <c r="AX32" s="497"/>
      <c r="AY32" s="497"/>
      <c r="AZ32" s="497"/>
      <c r="BA32" s="497"/>
      <c r="BG32" s="275"/>
      <c r="BH32" s="341"/>
      <c r="BI32" s="341"/>
      <c r="BJ32" s="216"/>
    </row>
    <row r="33" spans="1:95">
      <c r="C33" s="27" t="s">
        <v>168</v>
      </c>
      <c r="F33" s="122" t="s">
        <v>13</v>
      </c>
      <c r="G33" s="883" t="str">
        <f>IF(AL33="","",VLOOKUP($AL33,利用方法!$BA$2:$BC$74,2))</f>
        <v/>
      </c>
      <c r="H33" s="883"/>
      <c r="I33" s="883"/>
      <c r="J33" s="883"/>
      <c r="K33" s="27" t="s">
        <v>16</v>
      </c>
      <c r="L33" s="122" t="s">
        <v>13</v>
      </c>
      <c r="M33" s="882"/>
      <c r="N33" s="882"/>
      <c r="O33" s="882"/>
      <c r="P33" s="882"/>
      <c r="Q33" s="882"/>
      <c r="R33" s="882"/>
      <c r="S33" s="882"/>
      <c r="T33" s="882"/>
      <c r="U33" s="882"/>
      <c r="V33" s="882"/>
      <c r="W33" s="882"/>
      <c r="X33" s="27" t="s">
        <v>16</v>
      </c>
      <c r="Y33" s="122" t="s">
        <v>13</v>
      </c>
      <c r="Z33" s="884"/>
      <c r="AA33" s="884"/>
      <c r="AB33" s="884"/>
      <c r="AC33" s="884"/>
      <c r="AD33" s="884"/>
      <c r="AE33" s="27" t="s">
        <v>16</v>
      </c>
      <c r="AF33" s="27" t="s">
        <v>96</v>
      </c>
      <c r="AL33" s="881"/>
      <c r="AM33" s="881"/>
      <c r="AN33" s="881"/>
      <c r="AO33" s="881"/>
      <c r="AP33" s="881"/>
      <c r="AQ33" s="881"/>
      <c r="AR33" s="881"/>
      <c r="AS33" s="881"/>
      <c r="AT33" s="881"/>
      <c r="AU33" s="881"/>
      <c r="AV33" s="881"/>
      <c r="AW33" s="497"/>
      <c r="AX33" s="497"/>
      <c r="AY33" s="497"/>
      <c r="AZ33" s="497"/>
      <c r="BA33" s="497"/>
      <c r="BG33" s="275"/>
      <c r="BH33" s="341"/>
      <c r="BI33" s="341"/>
      <c r="BJ33" s="216"/>
    </row>
    <row r="34" spans="1:95" ht="6.7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BG34" s="275"/>
      <c r="BH34" s="341"/>
      <c r="BI34" s="341"/>
      <c r="BJ34" s="216"/>
    </row>
    <row r="35" spans="1:95" ht="6.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BG35" s="275"/>
      <c r="BH35" s="341"/>
      <c r="BI35" s="341"/>
      <c r="BJ35" s="216"/>
    </row>
    <row r="36" spans="1:95" ht="13.5" customHeight="1">
      <c r="A36" s="27" t="s">
        <v>301</v>
      </c>
      <c r="AL36" s="27" t="s">
        <v>865</v>
      </c>
      <c r="AO36" s="229" t="str">
        <f>SUM(Z28:AD33)&amp;"㎡"</f>
        <v>0㎡</v>
      </c>
      <c r="BG36" s="275"/>
      <c r="BH36" s="341"/>
      <c r="BI36" s="341"/>
      <c r="BJ36" s="216"/>
    </row>
    <row r="37" spans="1:95" ht="13.5" customHeight="1">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L37" s="27" t="s">
        <v>866</v>
      </c>
      <c r="BG37" s="275"/>
      <c r="BH37" s="341"/>
      <c r="BI37" s="341"/>
      <c r="BJ37" s="216"/>
    </row>
    <row r="38" spans="1:95" ht="13.5" customHeight="1">
      <c r="G38" s="886"/>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BG38" s="275"/>
      <c r="BH38" s="341"/>
      <c r="BI38" s="341"/>
      <c r="BJ38" s="216"/>
    </row>
    <row r="39" spans="1:95">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K39" s="132"/>
      <c r="AL39" s="132"/>
      <c r="AM39" s="132"/>
      <c r="BG39" s="275"/>
      <c r="BH39" s="341"/>
      <c r="BI39" s="341"/>
      <c r="BJ39" s="216"/>
    </row>
    <row r="40" spans="1:95" ht="6.7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BG40" s="275"/>
      <c r="BH40" s="341"/>
      <c r="BI40" s="341"/>
      <c r="BJ40" s="216"/>
    </row>
    <row r="41" spans="1:95" ht="6.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BG41" s="275"/>
      <c r="BH41" s="344"/>
      <c r="BI41" s="341"/>
      <c r="BJ41" s="216"/>
    </row>
    <row r="42" spans="1:95">
      <c r="A42" s="27" t="s">
        <v>302</v>
      </c>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BG42" s="275"/>
      <c r="BH42" s="341"/>
      <c r="BI42" s="341"/>
      <c r="BJ42" s="216"/>
    </row>
    <row r="43" spans="1:95">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BG43" s="275"/>
      <c r="BH43" s="341"/>
      <c r="BI43" s="341"/>
      <c r="BJ43" s="216"/>
    </row>
    <row r="44" spans="1:95">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BG44" s="275"/>
      <c r="BH44" s="341"/>
      <c r="BI44" s="341"/>
      <c r="BJ44" s="216"/>
    </row>
    <row r="45" spans="1:95">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BG45" s="275"/>
      <c r="BH45" s="341"/>
      <c r="BI45" s="341"/>
      <c r="BJ45" s="216"/>
    </row>
    <row r="46" spans="1:95" ht="6.7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BG46" s="275"/>
      <c r="BH46" s="341"/>
      <c r="BI46" s="341"/>
      <c r="BJ46" s="216"/>
    </row>
    <row r="47" spans="1:95" ht="6.75" customHeight="1">
      <c r="BG47" s="275"/>
      <c r="BH47" s="341"/>
      <c r="BI47" s="341"/>
      <c r="BJ47" s="216"/>
      <c r="CO47" s="208"/>
      <c r="CP47" s="175"/>
      <c r="CQ47" s="208"/>
    </row>
    <row r="48" spans="1:95" ht="13.5" customHeight="1">
      <c r="BG48" s="275"/>
      <c r="BH48" s="341"/>
      <c r="BI48" s="341"/>
      <c r="BJ48" s="216"/>
      <c r="CO48" s="208"/>
      <c r="CP48" s="208"/>
      <c r="CQ48" s="208"/>
    </row>
    <row r="49" spans="6:231" ht="13.5" customHeight="1">
      <c r="BG49" s="275"/>
      <c r="BH49" s="341"/>
      <c r="BI49" s="341"/>
      <c r="BJ49" s="216"/>
      <c r="CO49" s="208"/>
      <c r="CP49" s="208"/>
      <c r="CQ49" s="208"/>
    </row>
    <row r="50" spans="6:231" ht="13.5" customHeight="1">
      <c r="BG50" s="275"/>
      <c r="BH50" s="341"/>
      <c r="BI50" s="341"/>
      <c r="BJ50" s="216"/>
      <c r="CO50" s="208"/>
      <c r="CP50" s="208"/>
      <c r="CQ50" s="208"/>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c r="GT50" s="216"/>
      <c r="GU50" s="216"/>
      <c r="GV50" s="216"/>
      <c r="GW50" s="216"/>
      <c r="GX50" s="216"/>
      <c r="GY50" s="216"/>
      <c r="GZ50" s="216"/>
      <c r="HA50" s="216"/>
      <c r="HB50" s="216"/>
      <c r="HC50" s="216"/>
      <c r="HD50" s="216"/>
      <c r="HE50" s="216"/>
      <c r="HF50" s="216"/>
      <c r="HG50" s="216"/>
      <c r="HH50" s="216"/>
      <c r="HI50" s="216"/>
      <c r="HJ50" s="216"/>
      <c r="HK50" s="216"/>
      <c r="HL50" s="216"/>
      <c r="HM50" s="216"/>
      <c r="HN50" s="216"/>
      <c r="HO50" s="216"/>
      <c r="HP50" s="216"/>
      <c r="HQ50" s="216"/>
      <c r="HR50" s="216"/>
      <c r="HS50" s="216"/>
      <c r="HT50" s="216"/>
      <c r="HU50" s="216"/>
      <c r="HV50" s="216"/>
      <c r="HW50" s="216"/>
    </row>
    <row r="51" spans="6:231" ht="13.5" customHeight="1">
      <c r="F51" s="133"/>
      <c r="G51" s="133"/>
      <c r="H51" s="133"/>
      <c r="L51" s="5"/>
      <c r="M51" s="5"/>
      <c r="N51" s="5"/>
      <c r="BG51" s="275"/>
      <c r="BH51" s="341"/>
      <c r="BI51" s="341"/>
      <c r="BJ51" s="216"/>
      <c r="CO51" s="208"/>
      <c r="CP51" s="208"/>
      <c r="CQ51" s="208"/>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c r="GT51" s="216"/>
      <c r="GU51" s="216"/>
      <c r="GV51" s="216"/>
      <c r="GW51" s="216"/>
      <c r="GX51" s="216"/>
      <c r="GY51" s="216"/>
      <c r="GZ51" s="216"/>
      <c r="HA51" s="216"/>
      <c r="HB51" s="216"/>
      <c r="HC51" s="216"/>
      <c r="HD51" s="216"/>
      <c r="HE51" s="216"/>
      <c r="HF51" s="216"/>
      <c r="HG51" s="216"/>
      <c r="HH51" s="216"/>
      <c r="HI51" s="216"/>
      <c r="HJ51" s="216"/>
      <c r="HK51" s="216"/>
      <c r="HL51" s="216"/>
      <c r="HM51" s="216"/>
      <c r="HN51" s="216"/>
      <c r="HO51" s="216"/>
      <c r="HP51" s="216"/>
      <c r="HQ51" s="216"/>
      <c r="HR51" s="216"/>
      <c r="HS51" s="216"/>
      <c r="HT51" s="216"/>
      <c r="HU51" s="216"/>
      <c r="HV51" s="216"/>
      <c r="HW51" s="216"/>
    </row>
    <row r="52" spans="6:231" ht="13.5" customHeight="1">
      <c r="BG52" s="275"/>
      <c r="BH52" s="341"/>
      <c r="BI52" s="341"/>
      <c r="BJ52" s="216"/>
      <c r="CO52" s="208"/>
      <c r="CP52" s="208"/>
      <c r="CQ52" s="208"/>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c r="GT52" s="216"/>
      <c r="GU52" s="216"/>
      <c r="GV52" s="216"/>
      <c r="GW52" s="216"/>
      <c r="GX52" s="216"/>
      <c r="GY52" s="216"/>
      <c r="GZ52" s="216"/>
      <c r="HA52" s="216"/>
      <c r="HB52" s="216"/>
      <c r="HC52" s="216"/>
      <c r="HD52" s="216"/>
      <c r="HE52" s="216"/>
      <c r="HF52" s="216"/>
      <c r="HG52" s="216"/>
      <c r="HH52" s="216"/>
      <c r="HI52" s="216"/>
      <c r="HJ52" s="216"/>
      <c r="HK52" s="216"/>
      <c r="HL52" s="216"/>
      <c r="HM52" s="216"/>
      <c r="HN52" s="216"/>
      <c r="HO52" s="216"/>
      <c r="HP52" s="216"/>
      <c r="HQ52" s="216"/>
      <c r="HR52" s="216"/>
      <c r="HS52" s="216"/>
      <c r="HT52" s="216"/>
      <c r="HU52" s="216"/>
      <c r="HV52" s="216"/>
      <c r="HW52" s="216"/>
    </row>
    <row r="53" spans="6:231" ht="13.5" customHeight="1">
      <c r="BG53" s="275"/>
      <c r="BH53" s="341"/>
      <c r="BI53" s="341"/>
      <c r="BJ53" s="216"/>
      <c r="CO53" s="208"/>
      <c r="CP53" s="208"/>
      <c r="CQ53" s="208"/>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c r="GT53" s="216"/>
      <c r="GU53" s="216"/>
      <c r="GV53" s="216"/>
      <c r="GW53" s="216"/>
      <c r="GX53" s="216"/>
      <c r="GY53" s="216"/>
      <c r="GZ53" s="216"/>
      <c r="HA53" s="216"/>
      <c r="HB53" s="216"/>
      <c r="HC53" s="216"/>
      <c r="HD53" s="216"/>
      <c r="HE53" s="216"/>
      <c r="HF53" s="216"/>
      <c r="HG53" s="216"/>
      <c r="HH53" s="216"/>
      <c r="HI53" s="216"/>
      <c r="HJ53" s="216"/>
      <c r="HK53" s="216"/>
      <c r="HL53" s="216"/>
      <c r="HM53" s="216"/>
      <c r="HN53" s="216"/>
      <c r="HO53" s="216"/>
      <c r="HP53" s="216"/>
      <c r="HQ53" s="216"/>
      <c r="HR53" s="216"/>
      <c r="HS53" s="216"/>
      <c r="HT53" s="216"/>
      <c r="HU53" s="216"/>
      <c r="HV53" s="216"/>
      <c r="HW53" s="216"/>
    </row>
    <row r="54" spans="6:231" ht="13.5" customHeight="1">
      <c r="F54" s="133"/>
      <c r="G54" s="133"/>
      <c r="H54" s="133"/>
      <c r="L54" s="5"/>
      <c r="M54" s="5"/>
      <c r="N54" s="5"/>
      <c r="BG54" s="275"/>
      <c r="BH54" s="341"/>
      <c r="BI54" s="341"/>
      <c r="BJ54" s="216"/>
      <c r="CO54" s="208"/>
      <c r="CP54" s="208"/>
      <c r="CQ54" s="208"/>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c r="GT54" s="216"/>
      <c r="GU54" s="216"/>
      <c r="GV54" s="216"/>
      <c r="GW54" s="216"/>
      <c r="GX54" s="216"/>
      <c r="GY54" s="216"/>
      <c r="GZ54" s="216"/>
      <c r="HA54" s="216"/>
      <c r="HB54" s="216"/>
      <c r="HC54" s="216"/>
      <c r="HD54" s="216"/>
      <c r="HE54" s="216"/>
      <c r="HF54" s="216"/>
      <c r="HG54" s="216"/>
      <c r="HH54" s="216"/>
      <c r="HI54" s="216"/>
      <c r="HJ54" s="216"/>
      <c r="HK54" s="216"/>
      <c r="HL54" s="216"/>
      <c r="HM54" s="216"/>
      <c r="HN54" s="216"/>
      <c r="HO54" s="216"/>
      <c r="HP54" s="216"/>
      <c r="HQ54" s="216"/>
      <c r="HR54" s="216"/>
      <c r="HS54" s="216"/>
      <c r="HT54" s="216"/>
      <c r="HU54" s="216"/>
      <c r="HV54" s="216"/>
      <c r="HW54" s="216"/>
    </row>
    <row r="55" spans="6:231" ht="13.5" customHeight="1">
      <c r="BG55" s="275"/>
      <c r="BH55" s="344"/>
      <c r="BI55" s="134"/>
      <c r="BJ55" s="216"/>
      <c r="CO55" s="208"/>
      <c r="CP55" s="208"/>
      <c r="CQ55" s="208"/>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c r="GT55" s="216"/>
      <c r="GU55" s="216"/>
      <c r="GV55" s="216"/>
      <c r="GW55" s="216"/>
      <c r="GX55" s="216"/>
      <c r="GY55" s="216"/>
      <c r="GZ55" s="216"/>
      <c r="HA55" s="216"/>
      <c r="HB55" s="216"/>
      <c r="HC55" s="216"/>
      <c r="HD55" s="216"/>
      <c r="HE55" s="216"/>
      <c r="HF55" s="216"/>
      <c r="HG55" s="216"/>
      <c r="HH55" s="216"/>
      <c r="HI55" s="216"/>
      <c r="HJ55" s="216"/>
      <c r="HK55" s="216"/>
      <c r="HL55" s="216"/>
      <c r="HM55" s="216"/>
      <c r="HN55" s="216"/>
      <c r="HO55" s="216"/>
      <c r="HP55" s="216"/>
      <c r="HQ55" s="216"/>
      <c r="HR55" s="216"/>
      <c r="HS55" s="216"/>
      <c r="HT55" s="216"/>
      <c r="HU55" s="216"/>
      <c r="HV55" s="216"/>
      <c r="HW55" s="216"/>
    </row>
    <row r="56" spans="6:231" ht="13.5" customHeight="1">
      <c r="AG56" s="122"/>
      <c r="AH56" s="122"/>
      <c r="AI56" s="122"/>
      <c r="BG56" s="275"/>
      <c r="BH56" s="344"/>
      <c r="BI56" s="134"/>
      <c r="BJ56" s="216"/>
      <c r="CO56" s="208"/>
      <c r="CP56" s="208"/>
      <c r="CQ56" s="208"/>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c r="GT56" s="216"/>
      <c r="GU56" s="216"/>
      <c r="GV56" s="216"/>
      <c r="GW56" s="216"/>
      <c r="GX56" s="216"/>
      <c r="GY56" s="216"/>
      <c r="GZ56" s="216"/>
      <c r="HA56" s="216"/>
      <c r="HB56" s="216"/>
      <c r="HC56" s="216"/>
      <c r="HD56" s="216"/>
      <c r="HE56" s="216"/>
      <c r="HF56" s="216"/>
      <c r="HG56" s="216"/>
      <c r="HH56" s="216"/>
      <c r="HI56" s="216"/>
      <c r="HJ56" s="216"/>
      <c r="HK56" s="216"/>
      <c r="HL56" s="216"/>
      <c r="HM56" s="216"/>
      <c r="HN56" s="216"/>
      <c r="HO56" s="216"/>
      <c r="HP56" s="216"/>
      <c r="HQ56" s="216"/>
      <c r="HR56" s="216"/>
      <c r="HS56" s="216"/>
      <c r="HT56" s="216"/>
      <c r="HU56" s="216"/>
      <c r="HV56" s="216"/>
      <c r="HW56" s="216"/>
    </row>
    <row r="57" spans="6:231" ht="13.5" customHeight="1">
      <c r="L57" s="483"/>
      <c r="M57" s="483"/>
      <c r="N57" s="483"/>
      <c r="BG57" s="275"/>
      <c r="BH57" s="341"/>
      <c r="BI57" s="341"/>
      <c r="BJ57" s="216"/>
      <c r="CO57" s="208"/>
      <c r="CP57" s="208"/>
      <c r="CQ57" s="208"/>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c r="GT57" s="216"/>
      <c r="GU57" s="216"/>
      <c r="GV57" s="216"/>
      <c r="GW57" s="216"/>
      <c r="GX57" s="216"/>
      <c r="GY57" s="216"/>
      <c r="GZ57" s="216"/>
      <c r="HA57" s="216"/>
      <c r="HB57" s="216"/>
      <c r="HC57" s="216"/>
      <c r="HD57" s="216"/>
      <c r="HE57" s="216"/>
      <c r="HF57" s="216"/>
      <c r="HG57" s="216"/>
      <c r="HH57" s="216"/>
      <c r="HI57" s="216"/>
      <c r="HJ57" s="216"/>
      <c r="HK57" s="216"/>
      <c r="HL57" s="216"/>
      <c r="HM57" s="216"/>
      <c r="HN57" s="216"/>
      <c r="HO57" s="216"/>
      <c r="HP57" s="216"/>
      <c r="HQ57" s="216"/>
      <c r="HR57" s="216"/>
      <c r="HS57" s="216"/>
      <c r="HT57" s="216"/>
      <c r="HU57" s="216"/>
      <c r="HV57" s="216"/>
      <c r="HW57" s="216"/>
    </row>
    <row r="58" spans="6:231" ht="13.5" customHeight="1">
      <c r="L58" s="132"/>
      <c r="M58" s="132"/>
      <c r="N58" s="132"/>
      <c r="BG58" s="275"/>
      <c r="BH58" s="341"/>
      <c r="BI58" s="341"/>
      <c r="BJ58" s="217"/>
      <c r="CO58" s="208"/>
      <c r="CP58" s="208"/>
      <c r="CQ58" s="208"/>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c r="GT58" s="216"/>
      <c r="GU58" s="216"/>
      <c r="GV58" s="216"/>
      <c r="GW58" s="216"/>
      <c r="GX58" s="216"/>
      <c r="GY58" s="216"/>
      <c r="GZ58" s="216"/>
      <c r="HA58" s="216"/>
      <c r="HB58" s="216"/>
      <c r="HC58" s="216"/>
      <c r="HD58" s="216"/>
      <c r="HE58" s="216"/>
      <c r="HF58" s="216"/>
      <c r="HG58" s="216"/>
      <c r="HH58" s="216"/>
      <c r="HI58" s="216"/>
      <c r="HJ58" s="216"/>
      <c r="HK58" s="216"/>
      <c r="HL58" s="216"/>
      <c r="HM58" s="216"/>
      <c r="HN58" s="216"/>
      <c r="HO58" s="216"/>
      <c r="HP58" s="216"/>
      <c r="HQ58" s="216"/>
      <c r="HR58" s="216"/>
      <c r="HS58" s="216"/>
      <c r="HT58" s="216"/>
      <c r="HU58" s="216"/>
      <c r="HV58" s="216"/>
      <c r="HW58" s="216"/>
    </row>
    <row r="59" spans="6:231" ht="13.5" customHeight="1">
      <c r="L59" s="132"/>
      <c r="M59" s="132"/>
      <c r="N59" s="132"/>
      <c r="BG59" s="275"/>
      <c r="BH59" s="341"/>
      <c r="BI59" s="341"/>
      <c r="BJ59" s="216"/>
      <c r="CO59" s="208"/>
      <c r="CP59" s="208"/>
      <c r="CQ59" s="208"/>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c r="GT59" s="216"/>
      <c r="GU59" s="216"/>
      <c r="GV59" s="216"/>
      <c r="GW59" s="216"/>
      <c r="GX59" s="216"/>
      <c r="GY59" s="216"/>
      <c r="GZ59" s="216"/>
      <c r="HA59" s="216"/>
      <c r="HB59" s="216"/>
      <c r="HC59" s="216"/>
      <c r="HD59" s="216"/>
      <c r="HE59" s="216"/>
      <c r="HF59" s="216"/>
      <c r="HG59" s="216"/>
      <c r="HH59" s="216"/>
      <c r="HI59" s="216"/>
      <c r="HJ59" s="216"/>
      <c r="HK59" s="216"/>
      <c r="HL59" s="216"/>
      <c r="HM59" s="216"/>
      <c r="HN59" s="216"/>
      <c r="HO59" s="216"/>
      <c r="HP59" s="216"/>
      <c r="HQ59" s="216"/>
      <c r="HR59" s="216"/>
      <c r="HS59" s="216"/>
      <c r="HT59" s="216"/>
      <c r="HU59" s="216"/>
      <c r="HV59" s="216"/>
      <c r="HW59" s="216"/>
    </row>
    <row r="60" spans="6:231" ht="13.5" customHeight="1">
      <c r="L60" s="483"/>
      <c r="M60" s="483"/>
      <c r="N60" s="483"/>
      <c r="BG60" s="275"/>
      <c r="BH60" s="341"/>
      <c r="BI60" s="341"/>
      <c r="BJ60" s="216"/>
      <c r="CO60" s="208"/>
      <c r="CP60" s="208"/>
      <c r="CQ60" s="208"/>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c r="GT60" s="216"/>
      <c r="GU60" s="216"/>
      <c r="GV60" s="216"/>
      <c r="GW60" s="216"/>
      <c r="GX60" s="216"/>
      <c r="GY60" s="216"/>
      <c r="GZ60" s="216"/>
      <c r="HA60" s="216"/>
      <c r="HB60" s="216"/>
      <c r="HC60" s="216"/>
      <c r="HD60" s="216"/>
      <c r="HE60" s="216"/>
      <c r="HF60" s="216"/>
      <c r="HG60" s="216"/>
      <c r="HH60" s="216"/>
      <c r="HI60" s="216"/>
      <c r="HJ60" s="216"/>
      <c r="HK60" s="216"/>
      <c r="HL60" s="216"/>
      <c r="HM60" s="216"/>
      <c r="HN60" s="216"/>
      <c r="HO60" s="216"/>
      <c r="HP60" s="216"/>
      <c r="HQ60" s="216"/>
      <c r="HR60" s="216"/>
      <c r="HS60" s="216"/>
      <c r="HT60" s="216"/>
      <c r="HU60" s="216"/>
      <c r="HV60" s="216"/>
      <c r="HW60" s="216"/>
    </row>
    <row r="61" spans="6:231" ht="13.5" customHeight="1">
      <c r="L61" s="132"/>
      <c r="M61" s="132"/>
      <c r="N61" s="132"/>
      <c r="BG61" s="275"/>
      <c r="BH61" s="341"/>
      <c r="BI61" s="341"/>
      <c r="BJ61" s="216"/>
      <c r="CO61" s="208"/>
      <c r="CP61" s="208"/>
      <c r="CQ61" s="208"/>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c r="GT61" s="216"/>
      <c r="GU61" s="216"/>
      <c r="GV61" s="216"/>
      <c r="GW61" s="216"/>
      <c r="GX61" s="216"/>
      <c r="GY61" s="216"/>
      <c r="GZ61" s="216"/>
      <c r="HA61" s="216"/>
      <c r="HB61" s="216"/>
      <c r="HC61" s="216"/>
      <c r="HD61" s="216"/>
      <c r="HE61" s="216"/>
      <c r="HF61" s="216"/>
      <c r="HG61" s="216"/>
      <c r="HH61" s="216"/>
      <c r="HI61" s="216"/>
      <c r="HJ61" s="216"/>
      <c r="HK61" s="216"/>
      <c r="HL61" s="216"/>
      <c r="HM61" s="216"/>
      <c r="HN61" s="216"/>
      <c r="HO61" s="216"/>
      <c r="HP61" s="216"/>
      <c r="HQ61" s="216"/>
      <c r="HR61" s="216"/>
      <c r="HS61" s="216"/>
      <c r="HT61" s="216"/>
      <c r="HU61" s="216"/>
      <c r="HV61" s="216"/>
      <c r="HW61" s="216"/>
    </row>
    <row r="62" spans="6:231" ht="13.5" customHeight="1">
      <c r="L62" s="132"/>
      <c r="M62" s="132"/>
      <c r="N62" s="132"/>
      <c r="BG62" s="275"/>
      <c r="BH62" s="341"/>
      <c r="BI62" s="341"/>
      <c r="BJ62" s="216"/>
      <c r="CO62" s="208"/>
      <c r="CP62" s="208"/>
      <c r="CQ62" s="208"/>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16"/>
      <c r="GW62" s="216"/>
      <c r="GX62" s="216"/>
      <c r="GY62" s="216"/>
      <c r="GZ62" s="216"/>
      <c r="HA62" s="216"/>
      <c r="HB62" s="216"/>
      <c r="HC62" s="216"/>
      <c r="HD62" s="216"/>
      <c r="HE62" s="216"/>
      <c r="HF62" s="216"/>
      <c r="HG62" s="216"/>
      <c r="HH62" s="216"/>
      <c r="HI62" s="216"/>
      <c r="HJ62" s="216"/>
      <c r="HK62" s="216"/>
      <c r="HL62" s="216"/>
      <c r="HM62" s="216"/>
      <c r="HN62" s="216"/>
      <c r="HO62" s="216"/>
      <c r="HP62" s="216"/>
      <c r="HQ62" s="216"/>
      <c r="HR62" s="216"/>
      <c r="HS62" s="216"/>
      <c r="HT62" s="216"/>
      <c r="HU62" s="216"/>
      <c r="HV62" s="216"/>
      <c r="HW62" s="216"/>
    </row>
    <row r="63" spans="6:231" ht="13.5" customHeight="1">
      <c r="L63" s="483"/>
      <c r="M63" s="483"/>
      <c r="N63" s="483"/>
      <c r="BG63" s="275"/>
      <c r="BH63" s="341"/>
      <c r="BI63" s="341"/>
      <c r="BJ63" s="216"/>
      <c r="CO63" s="208"/>
      <c r="CP63" s="208"/>
      <c r="CQ63" s="208"/>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c r="GT63" s="216"/>
      <c r="GU63" s="216"/>
      <c r="GV63" s="216"/>
      <c r="GW63" s="216"/>
      <c r="GX63" s="216"/>
      <c r="GY63" s="216"/>
      <c r="GZ63" s="216"/>
      <c r="HA63" s="216"/>
      <c r="HB63" s="216"/>
      <c r="HC63" s="216"/>
      <c r="HD63" s="216"/>
      <c r="HE63" s="216"/>
      <c r="HF63" s="216"/>
      <c r="HG63" s="216"/>
      <c r="HH63" s="216"/>
      <c r="HI63" s="216"/>
      <c r="HJ63" s="216"/>
      <c r="HK63" s="216"/>
      <c r="HL63" s="216"/>
      <c r="HM63" s="216"/>
      <c r="HN63" s="216"/>
      <c r="HO63" s="216"/>
      <c r="HP63" s="216"/>
      <c r="HQ63" s="216"/>
      <c r="HR63" s="216"/>
      <c r="HS63" s="216"/>
      <c r="HT63" s="216"/>
      <c r="HU63" s="216"/>
      <c r="HV63" s="216"/>
      <c r="HW63" s="216"/>
    </row>
    <row r="64" spans="6:231" ht="13.5" customHeight="1">
      <c r="L64" s="215"/>
      <c r="M64" s="215"/>
      <c r="N64" s="215"/>
      <c r="BG64" s="275"/>
      <c r="BH64" s="341"/>
      <c r="BI64" s="341"/>
      <c r="BJ64" s="216"/>
      <c r="CO64" s="208"/>
      <c r="CP64" s="208"/>
      <c r="CQ64" s="208"/>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c r="GT64" s="216"/>
      <c r="GU64" s="216"/>
      <c r="GV64" s="216"/>
      <c r="GW64" s="216"/>
      <c r="GX64" s="216"/>
      <c r="GY64" s="216"/>
      <c r="GZ64" s="216"/>
      <c r="HA64" s="216"/>
      <c r="HB64" s="216"/>
      <c r="HC64" s="216"/>
      <c r="HD64" s="216"/>
      <c r="HE64" s="216"/>
      <c r="HF64" s="216"/>
      <c r="HG64" s="216"/>
      <c r="HH64" s="216"/>
      <c r="HI64" s="216"/>
      <c r="HJ64" s="216"/>
      <c r="HK64" s="216"/>
      <c r="HL64" s="216"/>
      <c r="HM64" s="216"/>
      <c r="HN64" s="216"/>
      <c r="HO64" s="216"/>
      <c r="HP64" s="216"/>
      <c r="HQ64" s="216"/>
      <c r="HR64" s="216"/>
      <c r="HS64" s="216"/>
      <c r="HT64" s="216"/>
      <c r="HU64" s="216"/>
      <c r="HV64" s="216"/>
      <c r="HW64" s="216"/>
    </row>
    <row r="65" spans="6:231" ht="13.5" customHeight="1">
      <c r="L65" s="215"/>
      <c r="M65" s="215"/>
      <c r="N65" s="215"/>
      <c r="BG65" s="275"/>
      <c r="BH65" s="341"/>
      <c r="BI65" s="341"/>
      <c r="BJ65" s="216"/>
      <c r="CO65" s="208"/>
      <c r="CP65" s="208"/>
      <c r="CQ65" s="208"/>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c r="GT65" s="216"/>
      <c r="GU65" s="216"/>
      <c r="GV65" s="216"/>
      <c r="GW65" s="216"/>
      <c r="GX65" s="216"/>
      <c r="GY65" s="216"/>
      <c r="GZ65" s="216"/>
      <c r="HA65" s="216"/>
      <c r="HB65" s="216"/>
      <c r="HC65" s="216"/>
      <c r="HD65" s="216"/>
      <c r="HE65" s="216"/>
      <c r="HF65" s="216"/>
      <c r="HG65" s="216"/>
      <c r="HH65" s="216"/>
      <c r="HI65" s="216"/>
      <c r="HJ65" s="216"/>
      <c r="HK65" s="216"/>
      <c r="HL65" s="216"/>
      <c r="HM65" s="216"/>
      <c r="HN65" s="216"/>
      <c r="HO65" s="216"/>
      <c r="HP65" s="216"/>
      <c r="HQ65" s="216"/>
      <c r="HR65" s="216"/>
      <c r="HS65" s="216"/>
      <c r="HT65" s="216"/>
      <c r="HU65" s="216"/>
      <c r="HV65" s="216"/>
      <c r="HW65" s="216"/>
    </row>
    <row r="66" spans="6:231" ht="13.5" customHeight="1">
      <c r="L66" s="214"/>
      <c r="M66" s="214"/>
      <c r="N66" s="214"/>
      <c r="W66" s="126"/>
      <c r="Z66" s="126"/>
      <c r="BG66" s="275"/>
      <c r="BH66" s="341"/>
      <c r="BI66" s="341"/>
      <c r="BJ66" s="216"/>
      <c r="CO66" s="208"/>
      <c r="CP66" s="208"/>
      <c r="CQ66" s="208"/>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c r="GT66" s="216"/>
      <c r="GU66" s="216"/>
      <c r="GV66" s="216"/>
      <c r="GW66" s="216"/>
      <c r="GX66" s="216"/>
      <c r="GY66" s="216"/>
      <c r="GZ66" s="216"/>
      <c r="HA66" s="216"/>
      <c r="HB66" s="216"/>
      <c r="HC66" s="216"/>
      <c r="HD66" s="216"/>
      <c r="HE66" s="216"/>
      <c r="HF66" s="216"/>
      <c r="HG66" s="216"/>
      <c r="HH66" s="216"/>
      <c r="HI66" s="216"/>
      <c r="HJ66" s="216"/>
      <c r="HK66" s="216"/>
      <c r="HL66" s="216"/>
      <c r="HM66" s="216"/>
      <c r="HN66" s="216"/>
      <c r="HO66" s="216"/>
      <c r="HP66" s="216"/>
      <c r="HQ66" s="216"/>
      <c r="HR66" s="216"/>
      <c r="HS66" s="216"/>
      <c r="HT66" s="216"/>
      <c r="HU66" s="216"/>
      <c r="HV66" s="216"/>
      <c r="HW66" s="216"/>
    </row>
    <row r="67" spans="6:231" ht="13.5" customHeight="1">
      <c r="BG67" s="275"/>
      <c r="BH67" s="341"/>
      <c r="BI67" s="341"/>
      <c r="BJ67" s="216"/>
      <c r="CO67" s="208"/>
      <c r="CP67" s="208"/>
      <c r="CQ67" s="208"/>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c r="GT67" s="216"/>
      <c r="GU67" s="216"/>
      <c r="GV67" s="216"/>
      <c r="GW67" s="216"/>
      <c r="GX67" s="216"/>
      <c r="GY67" s="216"/>
      <c r="GZ67" s="216"/>
      <c r="HA67" s="216"/>
      <c r="HB67" s="216"/>
      <c r="HC67" s="216"/>
      <c r="HD67" s="216"/>
      <c r="HE67" s="216"/>
      <c r="HF67" s="216"/>
      <c r="HG67" s="216"/>
      <c r="HH67" s="216"/>
      <c r="HI67" s="216"/>
      <c r="HJ67" s="216"/>
      <c r="HK67" s="216"/>
      <c r="HL67" s="216"/>
      <c r="HM67" s="216"/>
      <c r="HN67" s="216"/>
      <c r="HO67" s="216"/>
      <c r="HP67" s="216"/>
      <c r="HQ67" s="216"/>
      <c r="HR67" s="216"/>
      <c r="HS67" s="216"/>
      <c r="HT67" s="216"/>
      <c r="HU67" s="216"/>
      <c r="HV67" s="216"/>
      <c r="HW67" s="216"/>
    </row>
    <row r="68" spans="6:231" ht="13.5" customHeight="1">
      <c r="BG68" s="275"/>
      <c r="BH68" s="341"/>
      <c r="BI68" s="341"/>
      <c r="BJ68" s="216"/>
      <c r="CO68" s="208"/>
      <c r="CP68" s="208"/>
      <c r="CQ68" s="208"/>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c r="GT68" s="216"/>
      <c r="GU68" s="216"/>
      <c r="GV68" s="216"/>
      <c r="GW68" s="216"/>
      <c r="GX68" s="216"/>
      <c r="GY68" s="216"/>
      <c r="GZ68" s="216"/>
      <c r="HA68" s="216"/>
      <c r="HB68" s="216"/>
      <c r="HC68" s="216"/>
      <c r="HD68" s="216"/>
      <c r="HE68" s="216"/>
      <c r="HF68" s="216"/>
      <c r="HG68" s="216"/>
      <c r="HH68" s="216"/>
      <c r="HI68" s="216"/>
      <c r="HJ68" s="216"/>
      <c r="HK68" s="216"/>
      <c r="HL68" s="216"/>
      <c r="HM68" s="216"/>
      <c r="HN68" s="216"/>
      <c r="HO68" s="216"/>
      <c r="HP68" s="216"/>
      <c r="HQ68" s="216"/>
      <c r="HR68" s="216"/>
      <c r="HS68" s="216"/>
      <c r="HT68" s="216"/>
      <c r="HU68" s="216"/>
      <c r="HV68" s="216"/>
      <c r="HW68" s="216"/>
    </row>
    <row r="69" spans="6:231" ht="13.5" customHeight="1">
      <c r="AL69" s="127"/>
      <c r="BG69" s="275"/>
      <c r="BH69" s="341"/>
      <c r="BI69" s="341"/>
      <c r="BJ69" s="216"/>
      <c r="CO69" s="208"/>
      <c r="CP69" s="208"/>
      <c r="CQ69" s="208"/>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c r="GT69" s="216"/>
      <c r="GU69" s="216"/>
      <c r="GV69" s="216"/>
      <c r="GW69" s="216"/>
      <c r="GX69" s="216"/>
      <c r="GY69" s="216"/>
      <c r="GZ69" s="216"/>
      <c r="HA69" s="216"/>
      <c r="HB69" s="216"/>
      <c r="HC69" s="216"/>
      <c r="HD69" s="216"/>
      <c r="HE69" s="216"/>
      <c r="HF69" s="216"/>
      <c r="HG69" s="216"/>
      <c r="HH69" s="216"/>
      <c r="HI69" s="216"/>
      <c r="HJ69" s="216"/>
      <c r="HK69" s="216"/>
      <c r="HL69" s="216"/>
      <c r="HM69" s="216"/>
      <c r="HN69" s="216"/>
      <c r="HO69" s="216"/>
      <c r="HP69" s="216"/>
      <c r="HQ69" s="216"/>
      <c r="HR69" s="216"/>
      <c r="HS69" s="216"/>
      <c r="HT69" s="216"/>
      <c r="HU69" s="216"/>
      <c r="HV69" s="216"/>
      <c r="HW69" s="216"/>
    </row>
    <row r="70" spans="6:231" ht="13.5" customHeight="1" thickBot="1">
      <c r="F70" s="122"/>
      <c r="L70" s="122"/>
      <c r="Y70" s="122"/>
      <c r="AK70" s="127"/>
      <c r="BG70" s="275"/>
      <c r="BH70" s="341"/>
      <c r="BI70" s="341"/>
      <c r="BJ70" s="216"/>
      <c r="CO70" s="208"/>
      <c r="CP70" s="208"/>
      <c r="CQ70" s="208"/>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c r="GT70" s="216"/>
      <c r="GU70" s="216"/>
      <c r="GV70" s="216"/>
      <c r="GW70" s="216"/>
      <c r="GX70" s="216"/>
      <c r="GY70" s="216"/>
      <c r="GZ70" s="216"/>
      <c r="HA70" s="216"/>
      <c r="HB70" s="216"/>
      <c r="HC70" s="216"/>
      <c r="HD70" s="216"/>
      <c r="HE70" s="216"/>
      <c r="HF70" s="216"/>
      <c r="HG70" s="216"/>
      <c r="HH70" s="216"/>
      <c r="HI70" s="216"/>
      <c r="HJ70" s="216"/>
      <c r="HK70" s="216"/>
      <c r="HL70" s="216"/>
      <c r="HM70" s="216"/>
      <c r="HN70" s="216"/>
      <c r="HO70" s="216"/>
      <c r="HP70" s="216"/>
      <c r="HQ70" s="216"/>
      <c r="HR70" s="216"/>
      <c r="HS70" s="216"/>
      <c r="HT70" s="216"/>
      <c r="HU70" s="216"/>
      <c r="HV70" s="216"/>
      <c r="HW70" s="216"/>
    </row>
    <row r="71" spans="6:231" ht="13.5" customHeight="1" thickTop="1">
      <c r="F71" s="122"/>
      <c r="G71" s="883"/>
      <c r="H71" s="883"/>
      <c r="I71" s="883"/>
      <c r="J71" s="883"/>
      <c r="L71" s="122"/>
      <c r="M71" s="887"/>
      <c r="N71" s="887"/>
      <c r="O71" s="887"/>
      <c r="P71" s="887"/>
      <c r="Q71" s="887"/>
      <c r="R71" s="887"/>
      <c r="S71" s="887"/>
      <c r="T71" s="887"/>
      <c r="U71" s="887"/>
      <c r="V71" s="887"/>
      <c r="W71" s="887"/>
      <c r="Y71" s="122"/>
      <c r="Z71" s="884"/>
      <c r="AA71" s="884"/>
      <c r="AB71" s="884"/>
      <c r="AC71" s="884"/>
      <c r="AD71" s="884"/>
      <c r="AJ71" s="372"/>
      <c r="AK71" s="346"/>
      <c r="AL71" s="228"/>
      <c r="AM71" s="228"/>
      <c r="AN71" s="228"/>
      <c r="AO71" s="228"/>
      <c r="AP71" s="228"/>
      <c r="AQ71" s="228"/>
      <c r="AR71" s="228"/>
      <c r="AS71" s="228"/>
      <c r="AT71" s="228"/>
      <c r="AU71" s="228"/>
      <c r="AV71" s="228"/>
      <c r="AW71" s="228"/>
      <c r="AX71" s="228"/>
      <c r="AY71" s="228"/>
      <c r="AZ71" s="228"/>
      <c r="BA71" s="228"/>
      <c r="BG71" s="275"/>
      <c r="BH71" s="341"/>
      <c r="BI71" s="341"/>
      <c r="BJ71" s="216"/>
      <c r="CO71" s="208"/>
      <c r="CP71" s="208"/>
      <c r="CQ71" s="208"/>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c r="GT71" s="216"/>
      <c r="GU71" s="216"/>
      <c r="GV71" s="216"/>
      <c r="GW71" s="216"/>
      <c r="GX71" s="216"/>
      <c r="GY71" s="216"/>
      <c r="GZ71" s="216"/>
      <c r="HA71" s="216"/>
      <c r="HB71" s="216"/>
      <c r="HC71" s="216"/>
      <c r="HD71" s="216"/>
      <c r="HE71" s="216"/>
      <c r="HF71" s="216"/>
      <c r="HG71" s="216"/>
      <c r="HH71" s="216"/>
      <c r="HI71" s="216"/>
      <c r="HJ71" s="216"/>
      <c r="HK71" s="216"/>
      <c r="HL71" s="216"/>
      <c r="HM71" s="216"/>
      <c r="HN71" s="216"/>
      <c r="HO71" s="216"/>
      <c r="HP71" s="216"/>
      <c r="HQ71" s="216"/>
      <c r="HR71" s="216"/>
      <c r="HS71" s="216"/>
      <c r="HT71" s="216"/>
      <c r="HU71" s="216"/>
      <c r="HV71" s="216"/>
      <c r="HW71" s="216"/>
    </row>
    <row r="72" spans="6:231" ht="13.5" customHeight="1">
      <c r="F72" s="122"/>
      <c r="G72" s="883"/>
      <c r="H72" s="883"/>
      <c r="I72" s="883"/>
      <c r="J72" s="883"/>
      <c r="L72" s="122"/>
      <c r="M72" s="887"/>
      <c r="N72" s="887"/>
      <c r="O72" s="887"/>
      <c r="P72" s="887"/>
      <c r="Q72" s="887"/>
      <c r="R72" s="887"/>
      <c r="S72" s="887"/>
      <c r="T72" s="887"/>
      <c r="U72" s="887"/>
      <c r="V72" s="887"/>
      <c r="W72" s="887"/>
      <c r="Y72" s="122"/>
      <c r="Z72" s="884"/>
      <c r="AA72" s="884"/>
      <c r="AB72" s="884"/>
      <c r="AC72" s="884"/>
      <c r="AD72" s="884"/>
      <c r="AJ72" s="373"/>
      <c r="AL72" s="228"/>
      <c r="AM72" s="228"/>
      <c r="AN72" s="228"/>
      <c r="AO72" s="228"/>
      <c r="AP72" s="228"/>
      <c r="AQ72" s="228"/>
      <c r="AR72" s="228"/>
      <c r="AS72" s="228"/>
      <c r="AT72" s="228"/>
      <c r="AU72" s="228"/>
      <c r="AV72" s="228"/>
      <c r="AW72" s="228"/>
      <c r="AX72" s="228"/>
      <c r="AY72" s="228"/>
      <c r="AZ72" s="228"/>
      <c r="BA72" s="228"/>
      <c r="BG72" s="275"/>
      <c r="BH72" s="341"/>
      <c r="BI72" s="341"/>
      <c r="BJ72" s="216"/>
      <c r="CO72" s="208"/>
      <c r="CP72" s="208"/>
      <c r="CQ72" s="208"/>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c r="GT72" s="216"/>
      <c r="GU72" s="216"/>
      <c r="GV72" s="216"/>
      <c r="GW72" s="216"/>
      <c r="GX72" s="216"/>
      <c r="GY72" s="216"/>
      <c r="GZ72" s="216"/>
      <c r="HA72" s="216"/>
      <c r="HB72" s="216"/>
      <c r="HC72" s="216"/>
      <c r="HD72" s="216"/>
      <c r="HE72" s="216"/>
      <c r="HF72" s="216"/>
      <c r="HG72" s="216"/>
      <c r="HH72" s="216"/>
      <c r="HI72" s="216"/>
      <c r="HJ72" s="216"/>
      <c r="HK72" s="216"/>
      <c r="HL72" s="216"/>
      <c r="HM72" s="216"/>
      <c r="HN72" s="216"/>
      <c r="HO72" s="216"/>
      <c r="HP72" s="216"/>
      <c r="HQ72" s="216"/>
      <c r="HR72" s="216"/>
      <c r="HS72" s="216"/>
      <c r="HT72" s="216"/>
      <c r="HU72" s="216"/>
      <c r="HV72" s="216"/>
      <c r="HW72" s="216"/>
    </row>
    <row r="73" spans="6:231" ht="13.5" customHeight="1">
      <c r="F73" s="122"/>
      <c r="G73" s="883"/>
      <c r="H73" s="883"/>
      <c r="I73" s="883"/>
      <c r="J73" s="883"/>
      <c r="L73" s="122"/>
      <c r="M73" s="887"/>
      <c r="N73" s="887"/>
      <c r="O73" s="887"/>
      <c r="P73" s="887"/>
      <c r="Q73" s="887"/>
      <c r="R73" s="887"/>
      <c r="S73" s="887"/>
      <c r="T73" s="887"/>
      <c r="U73" s="887"/>
      <c r="V73" s="887"/>
      <c r="W73" s="887"/>
      <c r="Y73" s="122"/>
      <c r="Z73" s="884"/>
      <c r="AA73" s="884"/>
      <c r="AB73" s="884"/>
      <c r="AC73" s="884"/>
      <c r="AD73" s="884"/>
      <c r="AL73" s="228"/>
      <c r="AM73" s="228"/>
      <c r="AN73" s="228"/>
      <c r="AO73" s="228"/>
      <c r="AP73" s="228"/>
      <c r="AQ73" s="228"/>
      <c r="AR73" s="228"/>
      <c r="AS73" s="228"/>
      <c r="AT73" s="228"/>
      <c r="AU73" s="228"/>
      <c r="AV73" s="228"/>
      <c r="AW73" s="228"/>
      <c r="AX73" s="228"/>
      <c r="AY73" s="228"/>
      <c r="AZ73" s="228"/>
      <c r="BA73" s="228"/>
      <c r="BG73" s="275"/>
      <c r="BH73" s="341"/>
      <c r="BI73" s="341"/>
      <c r="BJ73" s="216"/>
      <c r="CO73" s="208"/>
      <c r="CP73" s="208"/>
      <c r="CQ73" s="208"/>
      <c r="CR73" s="217"/>
      <c r="CS73" s="217"/>
      <c r="CT73" s="217"/>
      <c r="CU73" s="217"/>
      <c r="CV73" s="217"/>
      <c r="CW73" s="217"/>
      <c r="CX73" s="217"/>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c r="GT73" s="216"/>
      <c r="GU73" s="216"/>
      <c r="GV73" s="216"/>
      <c r="GW73" s="216"/>
      <c r="GX73" s="216"/>
      <c r="GY73" s="216"/>
      <c r="GZ73" s="216"/>
      <c r="HA73" s="216"/>
      <c r="HB73" s="216"/>
      <c r="HC73" s="216"/>
      <c r="HD73" s="216"/>
      <c r="HE73" s="216"/>
      <c r="HF73" s="216"/>
      <c r="HG73" s="216"/>
      <c r="HH73" s="216"/>
      <c r="HI73" s="216"/>
      <c r="HJ73" s="216"/>
      <c r="HK73" s="216"/>
      <c r="HL73" s="216"/>
      <c r="HM73" s="216"/>
      <c r="HN73" s="216"/>
      <c r="HO73" s="216"/>
      <c r="HP73" s="216"/>
      <c r="HQ73" s="216"/>
      <c r="HR73" s="216"/>
      <c r="HS73" s="216"/>
      <c r="HT73" s="216"/>
      <c r="HU73" s="216"/>
      <c r="HV73" s="216"/>
      <c r="HW73" s="216"/>
    </row>
    <row r="74" spans="6:231" ht="13.5" customHeight="1">
      <c r="F74" s="122"/>
      <c r="G74" s="883"/>
      <c r="H74" s="883"/>
      <c r="I74" s="883"/>
      <c r="J74" s="883"/>
      <c r="L74" s="122"/>
      <c r="M74" s="887"/>
      <c r="N74" s="887"/>
      <c r="O74" s="887"/>
      <c r="P74" s="887"/>
      <c r="Q74" s="887"/>
      <c r="R74" s="887"/>
      <c r="S74" s="887"/>
      <c r="T74" s="887"/>
      <c r="U74" s="887"/>
      <c r="V74" s="887"/>
      <c r="W74" s="887"/>
      <c r="Y74" s="122"/>
      <c r="Z74" s="884"/>
      <c r="AA74" s="884"/>
      <c r="AB74" s="884"/>
      <c r="AC74" s="884"/>
      <c r="AD74" s="884"/>
      <c r="AL74" s="228"/>
      <c r="AM74" s="228"/>
      <c r="AN74" s="228"/>
      <c r="AO74" s="228"/>
      <c r="AP74" s="228"/>
      <c r="AQ74" s="228"/>
      <c r="AR74" s="228"/>
      <c r="AS74" s="228"/>
      <c r="AT74" s="228"/>
      <c r="AU74" s="228"/>
      <c r="AV74" s="228"/>
      <c r="AW74" s="228"/>
      <c r="AX74" s="228"/>
      <c r="AY74" s="228"/>
      <c r="AZ74" s="228"/>
      <c r="BA74" s="228"/>
      <c r="BG74" s="275"/>
      <c r="BH74" s="341"/>
      <c r="BI74" s="341"/>
      <c r="BJ74" s="216"/>
      <c r="CO74" s="208"/>
      <c r="CP74" s="208"/>
      <c r="CQ74" s="208"/>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c r="GT74" s="216"/>
      <c r="GU74" s="216"/>
      <c r="GV74" s="216"/>
      <c r="GW74" s="216"/>
      <c r="GX74" s="216"/>
      <c r="GY74" s="216"/>
      <c r="GZ74" s="216"/>
      <c r="HA74" s="216"/>
      <c r="HB74" s="216"/>
      <c r="HC74" s="216"/>
      <c r="HD74" s="216"/>
      <c r="HE74" s="216"/>
      <c r="HF74" s="216"/>
      <c r="HG74" s="216"/>
      <c r="HH74" s="216"/>
      <c r="HI74" s="216"/>
      <c r="HJ74" s="216"/>
      <c r="HK74" s="216"/>
      <c r="HL74" s="216"/>
      <c r="HM74" s="216"/>
      <c r="HN74" s="216"/>
      <c r="HO74" s="216"/>
      <c r="HP74" s="216"/>
      <c r="HQ74" s="216"/>
      <c r="HR74" s="216"/>
      <c r="HS74" s="216"/>
      <c r="HT74" s="216"/>
      <c r="HU74" s="216"/>
      <c r="HV74" s="216"/>
      <c r="HW74" s="216"/>
    </row>
    <row r="75" spans="6:231" ht="13.5" customHeight="1">
      <c r="BG75" s="275"/>
      <c r="BH75" s="341"/>
      <c r="BI75" s="341"/>
      <c r="BJ75" s="216"/>
      <c r="CO75" s="208"/>
      <c r="CP75" s="208"/>
      <c r="CQ75" s="208"/>
      <c r="CR75" s="216"/>
      <c r="CS75" s="216"/>
      <c r="CT75" s="216"/>
      <c r="CU75" s="216"/>
      <c r="CV75" s="216"/>
      <c r="CW75" s="216"/>
      <c r="CX75" s="216"/>
      <c r="CY75" s="217"/>
      <c r="CZ75" s="217"/>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c r="GT75" s="216"/>
      <c r="GU75" s="216"/>
      <c r="GV75" s="216"/>
      <c r="GW75" s="216"/>
      <c r="GX75" s="216"/>
      <c r="GY75" s="216"/>
      <c r="GZ75" s="216"/>
      <c r="HA75" s="216"/>
      <c r="HB75" s="216"/>
      <c r="HC75" s="216"/>
      <c r="HD75" s="216"/>
      <c r="HE75" s="216"/>
      <c r="HF75" s="216"/>
      <c r="HG75" s="216"/>
      <c r="HH75" s="216"/>
      <c r="HI75" s="216"/>
      <c r="HJ75" s="216"/>
      <c r="HK75" s="216"/>
      <c r="HL75" s="216"/>
      <c r="HM75" s="216"/>
      <c r="HN75" s="216"/>
      <c r="HO75" s="216"/>
      <c r="HP75" s="216"/>
      <c r="HQ75" s="216"/>
      <c r="HR75" s="216"/>
      <c r="HS75" s="216"/>
      <c r="HT75" s="216"/>
      <c r="HU75" s="216"/>
      <c r="HV75" s="216"/>
      <c r="HW75" s="216"/>
    </row>
    <row r="76" spans="6:231" ht="13.5" customHeight="1">
      <c r="BG76" s="275"/>
      <c r="BH76" s="341"/>
      <c r="BI76" s="341"/>
      <c r="BJ76" s="216"/>
      <c r="CO76" s="208"/>
      <c r="CP76" s="208"/>
      <c r="CQ76" s="208"/>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c r="GT76" s="216"/>
      <c r="GU76" s="216"/>
      <c r="GV76" s="216"/>
      <c r="GW76" s="216"/>
      <c r="GX76" s="216"/>
      <c r="GY76" s="216"/>
      <c r="GZ76" s="216"/>
      <c r="HA76" s="216"/>
      <c r="HB76" s="216"/>
      <c r="HC76" s="216"/>
      <c r="HD76" s="216"/>
      <c r="HE76" s="216"/>
      <c r="HF76" s="216"/>
      <c r="HG76" s="216"/>
      <c r="HH76" s="216"/>
      <c r="HI76" s="216"/>
      <c r="HJ76" s="216"/>
      <c r="HK76" s="216"/>
      <c r="HL76" s="216"/>
      <c r="HM76" s="216"/>
      <c r="HN76" s="216"/>
      <c r="HO76" s="216"/>
      <c r="HP76" s="216"/>
      <c r="HQ76" s="216"/>
      <c r="HR76" s="216"/>
      <c r="HS76" s="216"/>
      <c r="HT76" s="216"/>
      <c r="HU76" s="216"/>
      <c r="HV76" s="216"/>
      <c r="HW76" s="216"/>
    </row>
    <row r="77" spans="6:231" ht="13.5" customHeight="1">
      <c r="BG77" s="275"/>
      <c r="BH77" s="341"/>
      <c r="BI77" s="341"/>
      <c r="BJ77" s="216"/>
      <c r="CO77" s="208"/>
      <c r="CP77" s="208"/>
      <c r="CQ77" s="208"/>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c r="GT77" s="216"/>
      <c r="GU77" s="216"/>
      <c r="GV77" s="216"/>
      <c r="GW77" s="216"/>
      <c r="GX77" s="216"/>
      <c r="GY77" s="216"/>
      <c r="GZ77" s="216"/>
      <c r="HA77" s="216"/>
      <c r="HB77" s="216"/>
      <c r="HC77" s="216"/>
      <c r="HD77" s="216"/>
      <c r="HE77" s="216"/>
      <c r="HF77" s="216"/>
      <c r="HG77" s="216"/>
      <c r="HH77" s="216"/>
      <c r="HI77" s="216"/>
      <c r="HJ77" s="216"/>
      <c r="HK77" s="216"/>
      <c r="HL77" s="216"/>
      <c r="HM77" s="216"/>
      <c r="HN77" s="216"/>
      <c r="HO77" s="216"/>
      <c r="HP77" s="216"/>
      <c r="HQ77" s="216"/>
      <c r="HR77" s="216"/>
      <c r="HS77" s="216"/>
      <c r="HT77" s="216"/>
      <c r="HU77" s="216"/>
      <c r="HV77" s="216"/>
      <c r="HW77" s="216"/>
    </row>
    <row r="78" spans="6:231" ht="13.5" customHeight="1">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BG78" s="275"/>
      <c r="BH78" s="341"/>
      <c r="BI78" s="341"/>
      <c r="BJ78" s="216"/>
      <c r="CO78" s="208"/>
      <c r="CP78" s="208"/>
      <c r="CQ78" s="208"/>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c r="GT78" s="216"/>
      <c r="GU78" s="216"/>
      <c r="GV78" s="216"/>
      <c r="GW78" s="216"/>
      <c r="GX78" s="216"/>
      <c r="GY78" s="216"/>
      <c r="GZ78" s="216"/>
      <c r="HA78" s="216"/>
      <c r="HB78" s="216"/>
      <c r="HC78" s="216"/>
      <c r="HD78" s="216"/>
      <c r="HE78" s="216"/>
      <c r="HF78" s="216"/>
      <c r="HG78" s="216"/>
      <c r="HH78" s="216"/>
      <c r="HI78" s="216"/>
      <c r="HJ78" s="216"/>
      <c r="HK78" s="216"/>
      <c r="HL78" s="216"/>
      <c r="HM78" s="216"/>
      <c r="HN78" s="216"/>
      <c r="HO78" s="216"/>
      <c r="HP78" s="216"/>
      <c r="HQ78" s="216"/>
      <c r="HR78" s="216"/>
      <c r="HS78" s="216"/>
      <c r="HT78" s="216"/>
      <c r="HU78" s="216"/>
      <c r="HV78" s="216"/>
      <c r="HW78" s="216"/>
    </row>
    <row r="79" spans="6:231" ht="13.5" customHeight="1">
      <c r="BG79" s="275"/>
      <c r="BH79" s="341"/>
      <c r="BI79" s="341"/>
      <c r="BJ79" s="216"/>
      <c r="CO79" s="208"/>
      <c r="CP79" s="208"/>
      <c r="CQ79" s="208"/>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c r="GT79" s="216"/>
      <c r="GU79" s="216"/>
      <c r="GV79" s="216"/>
      <c r="GW79" s="216"/>
      <c r="GX79" s="216"/>
      <c r="GY79" s="216"/>
      <c r="GZ79" s="216"/>
      <c r="HA79" s="216"/>
      <c r="HB79" s="216"/>
      <c r="HC79" s="216"/>
      <c r="HD79" s="216"/>
      <c r="HE79" s="216"/>
      <c r="HF79" s="216"/>
      <c r="HG79" s="216"/>
      <c r="HH79" s="216"/>
      <c r="HI79" s="216"/>
      <c r="HJ79" s="216"/>
      <c r="HK79" s="216"/>
      <c r="HL79" s="216"/>
      <c r="HM79" s="216"/>
      <c r="HN79" s="216"/>
      <c r="HO79" s="216"/>
      <c r="HP79" s="216"/>
      <c r="HQ79" s="216"/>
      <c r="HR79" s="216"/>
      <c r="HS79" s="216"/>
      <c r="HT79" s="216"/>
      <c r="HU79" s="216"/>
      <c r="HV79" s="216"/>
      <c r="HW79" s="216"/>
    </row>
    <row r="80" spans="6:231" ht="13.5" customHeight="1">
      <c r="BG80" s="275"/>
      <c r="BH80" s="341"/>
      <c r="BI80" s="341"/>
      <c r="BJ80" s="216"/>
      <c r="CO80" s="208"/>
      <c r="CP80" s="208"/>
      <c r="CQ80" s="208"/>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c r="GT80" s="216"/>
      <c r="GU80" s="216"/>
      <c r="GV80" s="216"/>
      <c r="GW80" s="216"/>
      <c r="GX80" s="216"/>
      <c r="GY80" s="216"/>
      <c r="GZ80" s="216"/>
      <c r="HA80" s="216"/>
      <c r="HB80" s="216"/>
      <c r="HC80" s="216"/>
      <c r="HD80" s="216"/>
      <c r="HE80" s="216"/>
      <c r="HF80" s="216"/>
      <c r="HG80" s="216"/>
      <c r="HH80" s="216"/>
      <c r="HI80" s="216"/>
      <c r="HJ80" s="216"/>
      <c r="HK80" s="216"/>
      <c r="HL80" s="216"/>
      <c r="HM80" s="216"/>
      <c r="HN80" s="216"/>
      <c r="HO80" s="216"/>
      <c r="HP80" s="216"/>
      <c r="HQ80" s="216"/>
      <c r="HR80" s="216"/>
      <c r="HS80" s="216"/>
      <c r="HT80" s="216"/>
      <c r="HU80" s="216"/>
      <c r="HV80" s="216"/>
      <c r="HW80" s="216"/>
    </row>
    <row r="81" spans="7:231" ht="13.5" customHeight="1">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BG81" s="275"/>
      <c r="BH81" s="341"/>
      <c r="BI81" s="341"/>
      <c r="BJ81" s="216"/>
      <c r="CO81" s="208"/>
      <c r="CP81" s="208"/>
      <c r="CQ81" s="208"/>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c r="GT81" s="216"/>
      <c r="GU81" s="216"/>
      <c r="GV81" s="216"/>
      <c r="GW81" s="216"/>
      <c r="GX81" s="216"/>
      <c r="GY81" s="216"/>
      <c r="GZ81" s="216"/>
      <c r="HA81" s="216"/>
      <c r="HB81" s="216"/>
      <c r="HC81" s="216"/>
      <c r="HD81" s="216"/>
      <c r="HE81" s="216"/>
      <c r="HF81" s="216"/>
      <c r="HG81" s="216"/>
      <c r="HH81" s="216"/>
      <c r="HI81" s="216"/>
      <c r="HJ81" s="216"/>
      <c r="HK81" s="216"/>
      <c r="HL81" s="216"/>
      <c r="HM81" s="216"/>
      <c r="HN81" s="216"/>
      <c r="HO81" s="216"/>
      <c r="HP81" s="216"/>
      <c r="HQ81" s="216"/>
      <c r="HR81" s="216"/>
      <c r="HS81" s="216"/>
      <c r="HT81" s="216"/>
      <c r="HU81" s="216"/>
      <c r="HV81" s="216"/>
      <c r="HW81" s="216"/>
    </row>
    <row r="82" spans="7:231" ht="13.5" customHeight="1">
      <c r="G82" s="854"/>
      <c r="H82" s="854"/>
      <c r="I82" s="854"/>
      <c r="J82" s="854"/>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4"/>
      <c r="BG82" s="275"/>
      <c r="BH82" s="341"/>
      <c r="BI82" s="341"/>
      <c r="BJ82" s="216"/>
      <c r="CO82" s="208"/>
      <c r="CP82" s="208"/>
      <c r="CQ82" s="208"/>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c r="FD82" s="216"/>
      <c r="FE82" s="216"/>
      <c r="FF82" s="216"/>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c r="GT82" s="216"/>
      <c r="GU82" s="216"/>
      <c r="GV82" s="216"/>
      <c r="GW82" s="216"/>
      <c r="GX82" s="216"/>
      <c r="GY82" s="216"/>
      <c r="GZ82" s="216"/>
      <c r="HA82" s="216"/>
      <c r="HB82" s="216"/>
      <c r="HC82" s="216"/>
      <c r="HD82" s="216"/>
      <c r="HE82" s="216"/>
      <c r="HF82" s="216"/>
      <c r="HG82" s="216"/>
      <c r="HH82" s="216"/>
      <c r="HI82" s="216"/>
      <c r="HJ82" s="216"/>
      <c r="HK82" s="216"/>
      <c r="HL82" s="216"/>
      <c r="HM82" s="216"/>
      <c r="HN82" s="216"/>
      <c r="HO82" s="216"/>
      <c r="HP82" s="216"/>
      <c r="HQ82" s="216"/>
      <c r="HR82" s="216"/>
      <c r="HS82" s="216"/>
      <c r="HT82" s="216"/>
      <c r="HU82" s="216"/>
      <c r="HV82" s="216"/>
      <c r="HW82" s="216"/>
    </row>
    <row r="83" spans="7:231" ht="13.5" customHeight="1">
      <c r="BG83" s="275"/>
      <c r="BH83" s="341"/>
      <c r="BI83" s="341"/>
      <c r="BJ83" s="216"/>
      <c r="CO83" s="208"/>
      <c r="CP83" s="208"/>
      <c r="CQ83" s="208"/>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c r="FD83" s="216"/>
      <c r="FE83" s="216"/>
      <c r="FF83" s="216"/>
      <c r="FG83" s="216"/>
      <c r="FH83" s="216"/>
      <c r="FI83" s="216"/>
      <c r="FJ83" s="216"/>
      <c r="FK83" s="216"/>
      <c r="FL83" s="216"/>
      <c r="FM83" s="216"/>
      <c r="FN83" s="216"/>
      <c r="FO83" s="216"/>
      <c r="FP83" s="216"/>
      <c r="FQ83" s="216"/>
      <c r="FR83" s="216"/>
      <c r="FS83" s="216"/>
      <c r="FT83" s="216"/>
      <c r="FU83" s="216"/>
      <c r="FV83" s="216"/>
      <c r="FW83" s="216"/>
      <c r="FX83" s="216"/>
      <c r="FY83" s="216"/>
      <c r="FZ83" s="216"/>
      <c r="GA83" s="216"/>
      <c r="GB83" s="216"/>
      <c r="GC83" s="216"/>
      <c r="GD83" s="216"/>
      <c r="GE83" s="216"/>
      <c r="GF83" s="216"/>
      <c r="GG83" s="216"/>
      <c r="GH83" s="216"/>
      <c r="GI83" s="216"/>
      <c r="GJ83" s="216"/>
      <c r="GK83" s="216"/>
      <c r="GL83" s="216"/>
      <c r="GM83" s="216"/>
      <c r="GN83" s="216"/>
      <c r="GO83" s="216"/>
      <c r="GP83" s="216"/>
      <c r="GQ83" s="216"/>
      <c r="GR83" s="216"/>
      <c r="GS83" s="216"/>
      <c r="GT83" s="216"/>
      <c r="GU83" s="216"/>
      <c r="GV83" s="216"/>
      <c r="GW83" s="216"/>
      <c r="GX83" s="216"/>
      <c r="GY83" s="216"/>
      <c r="GZ83" s="216"/>
      <c r="HA83" s="216"/>
      <c r="HB83" s="216"/>
      <c r="HC83" s="216"/>
      <c r="HD83" s="216"/>
      <c r="HE83" s="216"/>
      <c r="HF83" s="216"/>
      <c r="HG83" s="216"/>
      <c r="HH83" s="216"/>
      <c r="HI83" s="216"/>
      <c r="HJ83" s="216"/>
      <c r="HK83" s="216"/>
      <c r="HL83" s="216"/>
      <c r="HM83" s="216"/>
      <c r="HN83" s="216"/>
      <c r="HO83" s="216"/>
      <c r="HP83" s="216"/>
      <c r="HQ83" s="216"/>
      <c r="HR83" s="216"/>
      <c r="HS83" s="216"/>
      <c r="HT83" s="216"/>
      <c r="HU83" s="216"/>
      <c r="HV83" s="216"/>
      <c r="HW83" s="216"/>
    </row>
    <row r="84" spans="7:231" ht="13.5" customHeight="1">
      <c r="BG84" s="275"/>
      <c r="BH84" s="341"/>
      <c r="BI84" s="341"/>
      <c r="BJ84" s="216"/>
      <c r="CO84" s="208"/>
      <c r="CP84" s="208"/>
      <c r="CQ84" s="208"/>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c r="GT84" s="216"/>
      <c r="GU84" s="216"/>
      <c r="GV84" s="216"/>
      <c r="GW84" s="216"/>
      <c r="GX84" s="216"/>
      <c r="GY84" s="216"/>
      <c r="GZ84" s="216"/>
      <c r="HA84" s="216"/>
      <c r="HB84" s="216"/>
      <c r="HC84" s="216"/>
      <c r="HD84" s="216"/>
      <c r="HE84" s="216"/>
      <c r="HF84" s="216"/>
      <c r="HG84" s="216"/>
      <c r="HH84" s="216"/>
      <c r="HI84" s="216"/>
      <c r="HJ84" s="216"/>
      <c r="HK84" s="216"/>
      <c r="HL84" s="216"/>
      <c r="HM84" s="216"/>
      <c r="HN84" s="216"/>
      <c r="HO84" s="216"/>
      <c r="HP84" s="216"/>
      <c r="HQ84" s="216"/>
      <c r="HR84" s="216"/>
      <c r="HS84" s="216"/>
      <c r="HT84" s="216"/>
      <c r="HU84" s="216"/>
      <c r="HV84" s="216"/>
      <c r="HW84" s="216"/>
    </row>
    <row r="85" spans="7:231" ht="13.5" customHeight="1">
      <c r="BG85" s="275"/>
      <c r="BH85" s="341"/>
      <c r="BI85" s="341"/>
      <c r="BJ85" s="216"/>
      <c r="CO85" s="208"/>
      <c r="CP85" s="208"/>
      <c r="CQ85" s="208"/>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c r="GT85" s="216"/>
      <c r="GU85" s="216"/>
      <c r="GV85" s="216"/>
      <c r="GW85" s="216"/>
      <c r="GX85" s="216"/>
      <c r="GY85" s="216"/>
      <c r="GZ85" s="216"/>
      <c r="HA85" s="216"/>
      <c r="HB85" s="216"/>
      <c r="HC85" s="216"/>
      <c r="HD85" s="216"/>
      <c r="HE85" s="216"/>
      <c r="HF85" s="216"/>
      <c r="HG85" s="216"/>
      <c r="HH85" s="216"/>
      <c r="HI85" s="216"/>
      <c r="HJ85" s="216"/>
      <c r="HK85" s="216"/>
      <c r="HL85" s="216"/>
      <c r="HM85" s="216"/>
      <c r="HN85" s="216"/>
      <c r="HO85" s="216"/>
      <c r="HP85" s="216"/>
      <c r="HQ85" s="216"/>
      <c r="HR85" s="216"/>
      <c r="HS85" s="216"/>
      <c r="HT85" s="216"/>
      <c r="HU85" s="216"/>
      <c r="HV85" s="216"/>
      <c r="HW85" s="216"/>
    </row>
    <row r="86" spans="7:231" ht="13.5" customHeight="1">
      <c r="BG86" s="275"/>
      <c r="BH86" s="341"/>
      <c r="BI86" s="341"/>
      <c r="BJ86" s="216"/>
      <c r="CO86" s="208"/>
      <c r="CP86" s="208"/>
      <c r="CQ86" s="208"/>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c r="GT86" s="216"/>
      <c r="GU86" s="216"/>
      <c r="GV86" s="216"/>
      <c r="GW86" s="216"/>
      <c r="GX86" s="216"/>
      <c r="GY86" s="216"/>
      <c r="GZ86" s="216"/>
      <c r="HA86" s="216"/>
      <c r="HB86" s="216"/>
      <c r="HC86" s="216"/>
      <c r="HD86" s="216"/>
      <c r="HE86" s="216"/>
      <c r="HF86" s="216"/>
      <c r="HG86" s="216"/>
      <c r="HH86" s="216"/>
      <c r="HI86" s="216"/>
      <c r="HJ86" s="216"/>
      <c r="HK86" s="216"/>
      <c r="HL86" s="216"/>
      <c r="HM86" s="216"/>
      <c r="HN86" s="216"/>
      <c r="HO86" s="216"/>
      <c r="HP86" s="216"/>
      <c r="HQ86" s="216"/>
      <c r="HR86" s="216"/>
      <c r="HS86" s="216"/>
      <c r="HT86" s="216"/>
      <c r="HU86" s="216"/>
      <c r="HV86" s="216"/>
      <c r="HW86" s="216"/>
    </row>
    <row r="87" spans="7:231">
      <c r="BG87" s="275"/>
      <c r="BH87" s="341"/>
      <c r="BI87" s="341"/>
      <c r="BJ87" s="216"/>
      <c r="CO87" s="208"/>
      <c r="CP87" s="208"/>
      <c r="CQ87" s="208"/>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c r="GT87" s="216"/>
      <c r="GU87" s="216"/>
      <c r="GV87" s="216"/>
      <c r="GW87" s="216"/>
      <c r="GX87" s="216"/>
      <c r="GY87" s="216"/>
      <c r="GZ87" s="216"/>
      <c r="HA87" s="216"/>
      <c r="HB87" s="216"/>
      <c r="HC87" s="216"/>
      <c r="HD87" s="216"/>
      <c r="HE87" s="216"/>
      <c r="HF87" s="216"/>
      <c r="HG87" s="216"/>
      <c r="HH87" s="216"/>
      <c r="HI87" s="216"/>
      <c r="HJ87" s="216"/>
      <c r="HK87" s="216"/>
      <c r="HL87" s="216"/>
      <c r="HM87" s="216"/>
      <c r="HN87" s="216"/>
      <c r="HO87" s="216"/>
      <c r="HP87" s="216"/>
      <c r="HQ87" s="216"/>
      <c r="HR87" s="216"/>
      <c r="HS87" s="216"/>
      <c r="HT87" s="216"/>
      <c r="HU87" s="216"/>
      <c r="HV87" s="216"/>
      <c r="HW87" s="216"/>
    </row>
    <row r="88" spans="7:231">
      <c r="BG88" s="275"/>
      <c r="BH88" s="341"/>
      <c r="BI88" s="341"/>
      <c r="BJ88" s="216"/>
      <c r="CO88" s="208"/>
      <c r="CP88" s="208"/>
      <c r="CQ88" s="208"/>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c r="GT88" s="216"/>
      <c r="GU88" s="216"/>
      <c r="GV88" s="216"/>
      <c r="GW88" s="216"/>
      <c r="GX88" s="216"/>
      <c r="GY88" s="216"/>
      <c r="GZ88" s="216"/>
      <c r="HA88" s="216"/>
      <c r="HB88" s="216"/>
      <c r="HC88" s="216"/>
      <c r="HD88" s="216"/>
      <c r="HE88" s="216"/>
      <c r="HF88" s="216"/>
      <c r="HG88" s="216"/>
      <c r="HH88" s="216"/>
      <c r="HI88" s="216"/>
      <c r="HJ88" s="216"/>
      <c r="HK88" s="216"/>
      <c r="HL88" s="216"/>
      <c r="HM88" s="216"/>
      <c r="HN88" s="216"/>
      <c r="HO88" s="216"/>
      <c r="HP88" s="216"/>
      <c r="HQ88" s="216"/>
      <c r="HR88" s="216"/>
      <c r="HS88" s="216"/>
      <c r="HT88" s="216"/>
      <c r="HU88" s="216"/>
      <c r="HV88" s="216"/>
      <c r="HW88" s="216"/>
    </row>
    <row r="89" spans="7:231">
      <c r="BG89" s="275"/>
      <c r="BH89" s="341"/>
      <c r="BI89" s="341"/>
      <c r="BJ89" s="216"/>
      <c r="CO89" s="208"/>
      <c r="CP89" s="208"/>
      <c r="CQ89" s="208"/>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c r="GT89" s="216"/>
      <c r="GU89" s="216"/>
      <c r="GV89" s="216"/>
      <c r="GW89" s="216"/>
      <c r="GX89" s="216"/>
      <c r="GY89" s="216"/>
      <c r="GZ89" s="216"/>
      <c r="HA89" s="216"/>
      <c r="HB89" s="216"/>
      <c r="HC89" s="216"/>
      <c r="HD89" s="216"/>
      <c r="HE89" s="216"/>
      <c r="HF89" s="216"/>
      <c r="HG89" s="216"/>
      <c r="HH89" s="216"/>
      <c r="HI89" s="216"/>
      <c r="HJ89" s="216"/>
      <c r="HK89" s="216"/>
      <c r="HL89" s="216"/>
      <c r="HM89" s="216"/>
      <c r="HN89" s="216"/>
      <c r="HO89" s="216"/>
      <c r="HP89" s="216"/>
      <c r="HQ89" s="216"/>
      <c r="HR89" s="216"/>
      <c r="HS89" s="216"/>
      <c r="HT89" s="216"/>
      <c r="HU89" s="216"/>
      <c r="HV89" s="216"/>
      <c r="HW89" s="216"/>
    </row>
    <row r="90" spans="7:231">
      <c r="BG90" s="275"/>
      <c r="BH90" s="341"/>
      <c r="BI90" s="341"/>
      <c r="CO90" s="208"/>
      <c r="CP90" s="208"/>
      <c r="CQ90" s="208"/>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c r="GT90" s="216"/>
      <c r="GU90" s="216"/>
      <c r="GV90" s="216"/>
      <c r="GW90" s="216"/>
      <c r="GX90" s="216"/>
      <c r="GY90" s="216"/>
      <c r="GZ90" s="216"/>
      <c r="HA90" s="216"/>
      <c r="HB90" s="216"/>
      <c r="HC90" s="216"/>
      <c r="HD90" s="216"/>
      <c r="HE90" s="216"/>
      <c r="HF90" s="216"/>
      <c r="HG90" s="216"/>
      <c r="HH90" s="216"/>
      <c r="HI90" s="216"/>
      <c r="HJ90" s="216"/>
      <c r="HK90" s="216"/>
      <c r="HL90" s="216"/>
      <c r="HM90" s="216"/>
      <c r="HN90" s="216"/>
      <c r="HO90" s="216"/>
      <c r="HP90" s="216"/>
      <c r="HQ90" s="216"/>
      <c r="HR90" s="216"/>
      <c r="HS90" s="216"/>
      <c r="HT90" s="216"/>
      <c r="HU90" s="216"/>
      <c r="HV90" s="216"/>
      <c r="HW90" s="216"/>
    </row>
    <row r="91" spans="7:231">
      <c r="BG91" s="275"/>
      <c r="BH91" s="341"/>
      <c r="BI91" s="341"/>
      <c r="CO91" s="208"/>
      <c r="CP91" s="208"/>
      <c r="CQ91" s="208"/>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c r="GT91" s="216"/>
      <c r="GU91" s="216"/>
      <c r="GV91" s="216"/>
      <c r="GW91" s="216"/>
      <c r="GX91" s="216"/>
      <c r="GY91" s="216"/>
      <c r="GZ91" s="216"/>
      <c r="HA91" s="216"/>
      <c r="HB91" s="216"/>
      <c r="HC91" s="216"/>
      <c r="HD91" s="216"/>
      <c r="HE91" s="216"/>
      <c r="HF91" s="216"/>
      <c r="HG91" s="216"/>
      <c r="HH91" s="216"/>
      <c r="HI91" s="216"/>
      <c r="HJ91" s="216"/>
      <c r="HK91" s="216"/>
      <c r="HL91" s="216"/>
      <c r="HM91" s="216"/>
      <c r="HN91" s="216"/>
      <c r="HO91" s="216"/>
      <c r="HP91" s="216"/>
      <c r="HQ91" s="216"/>
      <c r="HR91" s="216"/>
      <c r="HS91" s="216"/>
      <c r="HT91" s="216"/>
      <c r="HU91" s="216"/>
      <c r="HV91" s="216"/>
      <c r="HW91" s="216"/>
    </row>
    <row r="92" spans="7:231">
      <c r="BG92" s="275"/>
      <c r="BH92" s="341"/>
      <c r="BI92" s="341"/>
      <c r="CO92" s="208"/>
      <c r="CP92" s="208"/>
      <c r="CQ92" s="208"/>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c r="GT92" s="216"/>
      <c r="GU92" s="216"/>
      <c r="GV92" s="216"/>
      <c r="GW92" s="216"/>
      <c r="GX92" s="216"/>
      <c r="GY92" s="216"/>
      <c r="GZ92" s="216"/>
      <c r="HA92" s="216"/>
      <c r="HB92" s="216"/>
      <c r="HC92" s="216"/>
      <c r="HD92" s="216"/>
      <c r="HE92" s="216"/>
      <c r="HF92" s="216"/>
      <c r="HG92" s="216"/>
      <c r="HH92" s="216"/>
      <c r="HI92" s="216"/>
      <c r="HJ92" s="216"/>
      <c r="HK92" s="216"/>
      <c r="HL92" s="216"/>
      <c r="HM92" s="216"/>
      <c r="HN92" s="216"/>
      <c r="HO92" s="216"/>
      <c r="HP92" s="216"/>
      <c r="HQ92" s="216"/>
      <c r="HR92" s="216"/>
      <c r="HS92" s="216"/>
      <c r="HT92" s="216"/>
      <c r="HU92" s="216"/>
      <c r="HV92" s="216"/>
      <c r="HW92" s="216"/>
    </row>
    <row r="93" spans="7:231">
      <c r="BG93" s="275"/>
      <c r="BH93" s="341"/>
      <c r="BI93" s="341"/>
      <c r="CO93" s="208"/>
      <c r="CP93" s="208"/>
      <c r="CQ93" s="208"/>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c r="GT93" s="216"/>
      <c r="GU93" s="216"/>
      <c r="GV93" s="216"/>
      <c r="GW93" s="216"/>
      <c r="GX93" s="216"/>
      <c r="GY93" s="216"/>
      <c r="GZ93" s="216"/>
      <c r="HA93" s="216"/>
      <c r="HB93" s="216"/>
      <c r="HC93" s="216"/>
      <c r="HD93" s="216"/>
      <c r="HE93" s="216"/>
      <c r="HF93" s="216"/>
      <c r="HG93" s="216"/>
      <c r="HH93" s="216"/>
      <c r="HI93" s="216"/>
      <c r="HJ93" s="216"/>
      <c r="HK93" s="216"/>
      <c r="HL93" s="216"/>
      <c r="HM93" s="216"/>
      <c r="HN93" s="216"/>
      <c r="HO93" s="216"/>
      <c r="HP93" s="216"/>
      <c r="HQ93" s="216"/>
      <c r="HR93" s="216"/>
      <c r="HS93" s="216"/>
      <c r="HT93" s="216"/>
      <c r="HU93" s="216"/>
      <c r="HV93" s="216"/>
      <c r="HW93" s="216"/>
    </row>
    <row r="94" spans="7:231">
      <c r="BG94" s="275"/>
      <c r="BH94" s="344"/>
      <c r="BI94" s="341"/>
      <c r="CO94" s="208"/>
      <c r="CP94" s="208"/>
      <c r="CQ94" s="208"/>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c r="GT94" s="216"/>
      <c r="GU94" s="216"/>
      <c r="GV94" s="216"/>
      <c r="GW94" s="216"/>
      <c r="GX94" s="216"/>
      <c r="GY94" s="216"/>
      <c r="GZ94" s="216"/>
      <c r="HA94" s="216"/>
      <c r="HB94" s="216"/>
      <c r="HC94" s="216"/>
      <c r="HD94" s="216"/>
      <c r="HE94" s="216"/>
      <c r="HF94" s="216"/>
      <c r="HG94" s="216"/>
      <c r="HH94" s="216"/>
      <c r="HI94" s="216"/>
      <c r="HJ94" s="216"/>
      <c r="HK94" s="216"/>
      <c r="HL94" s="216"/>
      <c r="HM94" s="216"/>
      <c r="HN94" s="216"/>
      <c r="HO94" s="216"/>
      <c r="HP94" s="216"/>
      <c r="HQ94" s="216"/>
      <c r="HR94" s="216"/>
      <c r="HS94" s="216"/>
      <c r="HT94" s="216"/>
      <c r="HU94" s="216"/>
      <c r="HV94" s="216"/>
      <c r="HW94" s="216"/>
    </row>
    <row r="95" spans="7:231">
      <c r="BG95" s="275"/>
      <c r="BH95" s="344"/>
      <c r="BI95" s="341"/>
      <c r="CO95" s="208"/>
      <c r="CP95" s="208"/>
      <c r="CQ95" s="208"/>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c r="GT95" s="216"/>
      <c r="GU95" s="216"/>
      <c r="GV95" s="216"/>
      <c r="GW95" s="216"/>
      <c r="GX95" s="216"/>
      <c r="GY95" s="216"/>
      <c r="GZ95" s="216"/>
      <c r="HA95" s="216"/>
      <c r="HB95" s="216"/>
      <c r="HC95" s="216"/>
      <c r="HD95" s="216"/>
      <c r="HE95" s="216"/>
      <c r="HF95" s="216"/>
      <c r="HG95" s="216"/>
      <c r="HH95" s="216"/>
      <c r="HI95" s="216"/>
      <c r="HJ95" s="216"/>
      <c r="HK95" s="216"/>
      <c r="HL95" s="216"/>
      <c r="HM95" s="216"/>
      <c r="HN95" s="216"/>
      <c r="HO95" s="216"/>
      <c r="HP95" s="216"/>
      <c r="HQ95" s="216"/>
      <c r="HR95" s="216"/>
      <c r="HS95" s="216"/>
      <c r="HT95" s="216"/>
      <c r="HU95" s="216"/>
      <c r="HV95" s="216"/>
      <c r="HW95" s="216"/>
    </row>
    <row r="96" spans="7:231">
      <c r="BG96" s="275"/>
      <c r="BH96" s="344"/>
      <c r="BI96" s="341"/>
      <c r="CO96" s="208"/>
      <c r="CP96" s="208"/>
      <c r="CQ96" s="208"/>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c r="GT96" s="216"/>
      <c r="GU96" s="216"/>
      <c r="GV96" s="216"/>
      <c r="GW96" s="216"/>
      <c r="GX96" s="216"/>
      <c r="GY96" s="216"/>
      <c r="GZ96" s="216"/>
      <c r="HA96" s="216"/>
      <c r="HB96" s="216"/>
      <c r="HC96" s="216"/>
      <c r="HD96" s="216"/>
      <c r="HE96" s="216"/>
      <c r="HF96" s="216"/>
      <c r="HG96" s="216"/>
      <c r="HH96" s="216"/>
      <c r="HI96" s="216"/>
      <c r="HJ96" s="216"/>
      <c r="HK96" s="216"/>
      <c r="HL96" s="216"/>
      <c r="HM96" s="216"/>
      <c r="HN96" s="216"/>
      <c r="HO96" s="216"/>
      <c r="HP96" s="216"/>
      <c r="HQ96" s="216"/>
      <c r="HR96" s="216"/>
      <c r="HS96" s="216"/>
      <c r="HT96" s="216"/>
      <c r="HU96" s="216"/>
      <c r="HV96" s="216"/>
      <c r="HW96" s="216"/>
    </row>
    <row r="97" spans="59:231">
      <c r="BG97" s="275"/>
      <c r="BH97" s="344"/>
      <c r="BI97" s="341"/>
      <c r="CO97" s="208"/>
      <c r="CP97" s="208"/>
      <c r="CQ97" s="208"/>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c r="GT97" s="216"/>
      <c r="GU97" s="216"/>
      <c r="GV97" s="216"/>
      <c r="GW97" s="216"/>
      <c r="GX97" s="216"/>
      <c r="GY97" s="216"/>
      <c r="GZ97" s="216"/>
      <c r="HA97" s="216"/>
      <c r="HB97" s="216"/>
      <c r="HC97" s="216"/>
      <c r="HD97" s="216"/>
      <c r="HE97" s="216"/>
      <c r="HF97" s="216"/>
      <c r="HG97" s="216"/>
      <c r="HH97" s="216"/>
      <c r="HI97" s="216"/>
      <c r="HJ97" s="216"/>
      <c r="HK97" s="216"/>
      <c r="HL97" s="216"/>
      <c r="HM97" s="216"/>
      <c r="HN97" s="216"/>
      <c r="HO97" s="216"/>
      <c r="HP97" s="216"/>
      <c r="HQ97" s="216"/>
      <c r="HR97" s="216"/>
      <c r="HS97" s="216"/>
      <c r="HT97" s="216"/>
      <c r="HU97" s="216"/>
      <c r="HV97" s="216"/>
      <c r="HW97" s="216"/>
    </row>
    <row r="98" spans="59:231">
      <c r="CO98" s="208"/>
      <c r="CP98" s="208"/>
      <c r="CQ98" s="208"/>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c r="GT98" s="216"/>
      <c r="GU98" s="216"/>
      <c r="GV98" s="216"/>
      <c r="GW98" s="216"/>
      <c r="GX98" s="216"/>
      <c r="GY98" s="216"/>
      <c r="GZ98" s="216"/>
      <c r="HA98" s="216"/>
      <c r="HB98" s="216"/>
      <c r="HC98" s="216"/>
      <c r="HD98" s="216"/>
      <c r="HE98" s="216"/>
      <c r="HF98" s="216"/>
      <c r="HG98" s="216"/>
      <c r="HH98" s="216"/>
      <c r="HI98" s="216"/>
      <c r="HJ98" s="216"/>
      <c r="HK98" s="216"/>
      <c r="HL98" s="216"/>
      <c r="HM98" s="216"/>
      <c r="HN98" s="216"/>
      <c r="HO98" s="216"/>
      <c r="HP98" s="216"/>
      <c r="HQ98" s="216"/>
      <c r="HR98" s="216"/>
      <c r="HS98" s="216"/>
      <c r="HT98" s="216"/>
      <c r="HU98" s="216"/>
      <c r="HV98" s="216"/>
      <c r="HW98" s="216"/>
    </row>
    <row r="99" spans="59:231">
      <c r="CO99" s="208"/>
      <c r="CP99" s="208"/>
      <c r="CQ99" s="208"/>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c r="GT99" s="216"/>
      <c r="GU99" s="216"/>
      <c r="GV99" s="216"/>
      <c r="GW99" s="216"/>
      <c r="GX99" s="216"/>
      <c r="GY99" s="216"/>
      <c r="GZ99" s="216"/>
      <c r="HA99" s="216"/>
      <c r="HB99" s="216"/>
      <c r="HC99" s="216"/>
      <c r="HD99" s="216"/>
      <c r="HE99" s="216"/>
      <c r="HF99" s="216"/>
      <c r="HG99" s="216"/>
      <c r="HH99" s="216"/>
      <c r="HI99" s="216"/>
      <c r="HJ99" s="216"/>
      <c r="HK99" s="216"/>
      <c r="HL99" s="216"/>
      <c r="HM99" s="216"/>
      <c r="HN99" s="216"/>
      <c r="HO99" s="216"/>
      <c r="HP99" s="216"/>
      <c r="HQ99" s="216"/>
      <c r="HR99" s="216"/>
      <c r="HS99" s="216"/>
      <c r="HT99" s="216"/>
      <c r="HU99" s="216"/>
      <c r="HV99" s="216"/>
      <c r="HW99" s="216"/>
    </row>
    <row r="100" spans="59:231">
      <c r="CO100" s="208"/>
      <c r="CP100" s="208"/>
      <c r="CQ100" s="208"/>
      <c r="CR100" s="216"/>
      <c r="CS100" s="216"/>
      <c r="CT100" s="216"/>
      <c r="CU100" s="216"/>
      <c r="CV100" s="216"/>
      <c r="CW100" s="216"/>
      <c r="CX100" s="216"/>
      <c r="CY100" s="216"/>
      <c r="CZ100" s="216"/>
      <c r="DA100" s="216"/>
      <c r="DB100" s="216"/>
      <c r="DC100" s="216"/>
      <c r="DD100" s="216"/>
      <c r="DE100" s="216"/>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c r="EI100" s="216"/>
      <c r="EJ100" s="216"/>
      <c r="EK100" s="216"/>
      <c r="EL100" s="216"/>
      <c r="EM100" s="216"/>
      <c r="EN100" s="216"/>
      <c r="EO100" s="216"/>
      <c r="EP100" s="216"/>
      <c r="EQ100" s="216"/>
      <c r="ER100" s="216"/>
      <c r="ES100" s="216"/>
      <c r="ET100" s="216"/>
      <c r="EU100" s="216"/>
      <c r="EV100" s="216"/>
      <c r="EW100" s="216"/>
      <c r="EX100" s="216"/>
      <c r="EY100" s="216"/>
      <c r="EZ100" s="216"/>
      <c r="FA100" s="216"/>
      <c r="FB100" s="216"/>
      <c r="FC100" s="216"/>
      <c r="FD100" s="216"/>
      <c r="FE100" s="216"/>
      <c r="FF100" s="216"/>
      <c r="FG100" s="216"/>
      <c r="FH100" s="216"/>
      <c r="FI100" s="216"/>
      <c r="FJ100" s="216"/>
      <c r="FK100" s="216"/>
      <c r="FL100" s="216"/>
      <c r="FM100" s="216"/>
      <c r="FN100" s="216"/>
      <c r="FO100" s="216"/>
      <c r="FP100" s="216"/>
      <c r="FQ100" s="216"/>
      <c r="FR100" s="216"/>
      <c r="FS100" s="216"/>
      <c r="FT100" s="216"/>
      <c r="FU100" s="216"/>
      <c r="FV100" s="216"/>
      <c r="FW100" s="216"/>
      <c r="FX100" s="216"/>
      <c r="FY100" s="216"/>
      <c r="FZ100" s="216"/>
      <c r="GA100" s="216"/>
      <c r="GB100" s="216"/>
      <c r="GC100" s="216"/>
      <c r="GD100" s="216"/>
      <c r="GE100" s="216"/>
      <c r="GF100" s="216"/>
      <c r="GG100" s="216"/>
      <c r="GH100" s="216"/>
      <c r="GI100" s="216"/>
      <c r="GJ100" s="216"/>
      <c r="GK100" s="216"/>
      <c r="GL100" s="216"/>
      <c r="GM100" s="216"/>
      <c r="GN100" s="216"/>
      <c r="GO100" s="216"/>
      <c r="GP100" s="216"/>
      <c r="GQ100" s="216"/>
      <c r="GR100" s="216"/>
      <c r="GS100" s="216"/>
      <c r="GT100" s="216"/>
      <c r="GU100" s="216"/>
      <c r="GV100" s="216"/>
      <c r="GW100" s="216"/>
      <c r="GX100" s="216"/>
      <c r="GY100" s="216"/>
      <c r="GZ100" s="216"/>
      <c r="HA100" s="216"/>
      <c r="HB100" s="216"/>
      <c r="HC100" s="216"/>
      <c r="HD100" s="216"/>
      <c r="HE100" s="216"/>
      <c r="HF100" s="216"/>
      <c r="HG100" s="216"/>
      <c r="HH100" s="216"/>
      <c r="HI100" s="216"/>
      <c r="HJ100" s="216"/>
      <c r="HK100" s="216"/>
      <c r="HL100" s="216"/>
      <c r="HM100" s="216"/>
      <c r="HN100" s="216"/>
      <c r="HO100" s="216"/>
      <c r="HP100" s="216"/>
      <c r="HQ100" s="216"/>
      <c r="HR100" s="216"/>
      <c r="HS100" s="216"/>
      <c r="HT100" s="216"/>
      <c r="HU100" s="216"/>
      <c r="HV100" s="216"/>
      <c r="HW100" s="216"/>
    </row>
    <row r="101" spans="59:231">
      <c r="CO101" s="208"/>
      <c r="CP101" s="208"/>
      <c r="CQ101" s="208"/>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16"/>
      <c r="FW101" s="216"/>
      <c r="FX101" s="216"/>
      <c r="FY101" s="216"/>
      <c r="FZ101" s="216"/>
      <c r="GA101" s="216"/>
      <c r="GB101" s="216"/>
      <c r="GC101" s="216"/>
      <c r="GD101" s="216"/>
      <c r="GE101" s="216"/>
      <c r="GF101" s="216"/>
      <c r="GG101" s="216"/>
      <c r="GH101" s="216"/>
      <c r="GI101" s="216"/>
      <c r="GJ101" s="216"/>
      <c r="GK101" s="216"/>
      <c r="GL101" s="216"/>
      <c r="GM101" s="216"/>
      <c r="GN101" s="216"/>
      <c r="GO101" s="216"/>
      <c r="GP101" s="216"/>
      <c r="GQ101" s="216"/>
      <c r="GR101" s="216"/>
      <c r="GS101" s="216"/>
      <c r="GT101" s="216"/>
      <c r="GU101" s="216"/>
      <c r="GV101" s="216"/>
      <c r="GW101" s="216"/>
      <c r="GX101" s="216"/>
      <c r="GY101" s="216"/>
      <c r="GZ101" s="216"/>
      <c r="HA101" s="216"/>
      <c r="HB101" s="216"/>
      <c r="HC101" s="216"/>
      <c r="HD101" s="216"/>
      <c r="HE101" s="216"/>
      <c r="HF101" s="216"/>
      <c r="HG101" s="216"/>
      <c r="HH101" s="216"/>
      <c r="HI101" s="216"/>
      <c r="HJ101" s="216"/>
      <c r="HK101" s="216"/>
      <c r="HL101" s="216"/>
      <c r="HM101" s="216"/>
      <c r="HN101" s="216"/>
      <c r="HO101" s="216"/>
      <c r="HP101" s="216"/>
      <c r="HQ101" s="216"/>
      <c r="HR101" s="216"/>
      <c r="HS101" s="216"/>
      <c r="HT101" s="216"/>
      <c r="HU101" s="216"/>
      <c r="HV101" s="216"/>
      <c r="HW101" s="216"/>
    </row>
    <row r="102" spans="59:231">
      <c r="CO102" s="208"/>
      <c r="CP102" s="208"/>
      <c r="CQ102" s="208"/>
      <c r="CR102" s="216"/>
      <c r="CS102" s="216"/>
      <c r="CT102" s="216"/>
      <c r="CU102" s="216"/>
      <c r="CV102" s="216"/>
      <c r="CW102" s="216"/>
      <c r="CX102" s="216"/>
      <c r="CY102" s="216"/>
      <c r="CZ102" s="216"/>
      <c r="DA102" s="216"/>
      <c r="DB102" s="216"/>
      <c r="DC102" s="216"/>
      <c r="DD102" s="216"/>
      <c r="DE102" s="216"/>
      <c r="DF102" s="216"/>
      <c r="DG102" s="216"/>
      <c r="DH102" s="216"/>
      <c r="DI102" s="216"/>
      <c r="DJ102" s="216"/>
      <c r="DK102" s="216"/>
      <c r="DL102" s="216"/>
      <c r="DM102" s="216"/>
      <c r="DN102" s="216"/>
      <c r="DO102" s="216"/>
      <c r="DP102" s="216"/>
      <c r="DQ102" s="216"/>
      <c r="DR102" s="216"/>
      <c r="DS102" s="216"/>
      <c r="DT102" s="216"/>
      <c r="DU102" s="216"/>
      <c r="DV102" s="216"/>
      <c r="DW102" s="216"/>
      <c r="DX102" s="216"/>
      <c r="DY102" s="216"/>
      <c r="DZ102" s="216"/>
      <c r="EA102" s="216"/>
      <c r="EB102" s="216"/>
      <c r="EC102" s="216"/>
      <c r="ED102" s="216"/>
      <c r="EE102" s="216"/>
      <c r="EF102" s="216"/>
      <c r="EG102" s="216"/>
      <c r="EH102" s="216"/>
      <c r="EI102" s="216"/>
      <c r="EJ102" s="216"/>
      <c r="EK102" s="216"/>
      <c r="EL102" s="216"/>
      <c r="EM102" s="216"/>
      <c r="EN102" s="216"/>
      <c r="EO102" s="216"/>
      <c r="EP102" s="216"/>
      <c r="EQ102" s="216"/>
      <c r="ER102" s="216"/>
      <c r="ES102" s="216"/>
      <c r="ET102" s="216"/>
      <c r="EU102" s="216"/>
      <c r="EV102" s="216"/>
      <c r="EW102" s="216"/>
      <c r="EX102" s="216"/>
      <c r="EY102" s="216"/>
      <c r="EZ102" s="216"/>
      <c r="FA102" s="216"/>
      <c r="FB102" s="216"/>
      <c r="FC102" s="216"/>
      <c r="FD102" s="216"/>
      <c r="FE102" s="216"/>
      <c r="FF102" s="216"/>
      <c r="FG102" s="216"/>
      <c r="FH102" s="216"/>
      <c r="FI102" s="216"/>
      <c r="FJ102" s="216"/>
      <c r="FK102" s="216"/>
      <c r="FL102" s="216"/>
      <c r="FM102" s="216"/>
      <c r="FN102" s="216"/>
      <c r="FO102" s="216"/>
      <c r="FP102" s="216"/>
      <c r="FQ102" s="216"/>
      <c r="FR102" s="216"/>
      <c r="FS102" s="216"/>
      <c r="FT102" s="216"/>
      <c r="FU102" s="216"/>
      <c r="FV102" s="216"/>
      <c r="FW102" s="216"/>
      <c r="FX102" s="216"/>
      <c r="FY102" s="216"/>
      <c r="FZ102" s="216"/>
      <c r="GA102" s="216"/>
      <c r="GB102" s="216"/>
      <c r="GC102" s="216"/>
      <c r="GD102" s="216"/>
      <c r="GE102" s="216"/>
      <c r="GF102" s="216"/>
      <c r="GG102" s="216"/>
      <c r="GH102" s="216"/>
      <c r="GI102" s="216"/>
      <c r="GJ102" s="216"/>
      <c r="GK102" s="216"/>
      <c r="GL102" s="216"/>
      <c r="GM102" s="216"/>
      <c r="GN102" s="216"/>
      <c r="GO102" s="216"/>
      <c r="GP102" s="216"/>
      <c r="GQ102" s="216"/>
      <c r="GR102" s="216"/>
      <c r="GS102" s="216"/>
      <c r="GT102" s="216"/>
      <c r="GU102" s="216"/>
      <c r="GV102" s="216"/>
      <c r="GW102" s="216"/>
      <c r="GX102" s="216"/>
      <c r="GY102" s="216"/>
      <c r="GZ102" s="216"/>
      <c r="HA102" s="216"/>
      <c r="HB102" s="216"/>
      <c r="HC102" s="216"/>
      <c r="HD102" s="216"/>
      <c r="HE102" s="216"/>
      <c r="HF102" s="216"/>
      <c r="HG102" s="216"/>
      <c r="HH102" s="216"/>
      <c r="HI102" s="216"/>
      <c r="HJ102" s="216"/>
      <c r="HK102" s="216"/>
      <c r="HL102" s="216"/>
      <c r="HM102" s="216"/>
      <c r="HN102" s="216"/>
      <c r="HO102" s="216"/>
      <c r="HP102" s="216"/>
      <c r="HQ102" s="216"/>
      <c r="HR102" s="216"/>
      <c r="HS102" s="216"/>
      <c r="HT102" s="216"/>
      <c r="HU102" s="216"/>
      <c r="HV102" s="216"/>
      <c r="HW102" s="216"/>
    </row>
    <row r="103" spans="59:231">
      <c r="CO103" s="208"/>
      <c r="CP103" s="208"/>
      <c r="CQ103" s="208"/>
      <c r="CR103" s="216"/>
      <c r="CS103" s="216"/>
      <c r="CT103" s="216"/>
      <c r="CU103" s="216"/>
      <c r="CV103" s="216"/>
      <c r="CW103" s="216"/>
      <c r="CX103" s="216"/>
      <c r="CY103" s="216"/>
      <c r="CZ103" s="216"/>
      <c r="DA103" s="216"/>
      <c r="DB103" s="216"/>
      <c r="DC103" s="216"/>
      <c r="DD103" s="216"/>
      <c r="DE103" s="216"/>
      <c r="DF103" s="216"/>
      <c r="DG103" s="216"/>
      <c r="DH103" s="216"/>
      <c r="DI103" s="216"/>
      <c r="DJ103" s="216"/>
      <c r="DK103" s="216"/>
      <c r="DL103" s="216"/>
      <c r="DM103" s="216"/>
      <c r="DN103" s="216"/>
      <c r="DO103" s="216"/>
      <c r="DP103" s="216"/>
      <c r="DQ103" s="216"/>
      <c r="DR103" s="216"/>
      <c r="DS103" s="216"/>
      <c r="DT103" s="216"/>
      <c r="DU103" s="216"/>
      <c r="DV103" s="216"/>
      <c r="DW103" s="216"/>
      <c r="DX103" s="216"/>
      <c r="DY103" s="216"/>
      <c r="DZ103" s="216"/>
      <c r="EA103" s="216"/>
      <c r="EB103" s="216"/>
      <c r="EC103" s="216"/>
      <c r="ED103" s="216"/>
      <c r="EE103" s="216"/>
      <c r="EF103" s="216"/>
      <c r="EG103" s="216"/>
      <c r="EH103" s="216"/>
      <c r="EI103" s="216"/>
      <c r="EJ103" s="216"/>
      <c r="EK103" s="216"/>
      <c r="EL103" s="216"/>
      <c r="EM103" s="216"/>
      <c r="EN103" s="216"/>
      <c r="EO103" s="216"/>
      <c r="EP103" s="216"/>
      <c r="EQ103" s="216"/>
      <c r="ER103" s="216"/>
      <c r="ES103" s="216"/>
      <c r="ET103" s="216"/>
      <c r="EU103" s="216"/>
      <c r="EV103" s="216"/>
      <c r="EW103" s="216"/>
      <c r="EX103" s="216"/>
      <c r="EY103" s="216"/>
      <c r="EZ103" s="216"/>
      <c r="FA103" s="216"/>
      <c r="FB103" s="216"/>
      <c r="FC103" s="216"/>
      <c r="FD103" s="216"/>
      <c r="FE103" s="216"/>
      <c r="FF103" s="216"/>
      <c r="FG103" s="216"/>
      <c r="FH103" s="216"/>
      <c r="FI103" s="216"/>
      <c r="FJ103" s="216"/>
      <c r="FK103" s="216"/>
      <c r="FL103" s="216"/>
      <c r="FM103" s="216"/>
      <c r="FN103" s="216"/>
      <c r="FO103" s="216"/>
      <c r="FP103" s="216"/>
      <c r="FQ103" s="216"/>
      <c r="FR103" s="216"/>
      <c r="FS103" s="216"/>
      <c r="FT103" s="216"/>
      <c r="FU103" s="216"/>
      <c r="FV103" s="216"/>
      <c r="FW103" s="216"/>
      <c r="FX103" s="216"/>
      <c r="FY103" s="216"/>
      <c r="FZ103" s="216"/>
      <c r="GA103" s="216"/>
      <c r="GB103" s="216"/>
      <c r="GC103" s="216"/>
      <c r="GD103" s="216"/>
      <c r="GE103" s="216"/>
      <c r="GF103" s="216"/>
      <c r="GG103" s="216"/>
      <c r="GH103" s="216"/>
      <c r="GI103" s="216"/>
      <c r="GJ103" s="216"/>
      <c r="GK103" s="216"/>
      <c r="GL103" s="216"/>
      <c r="GM103" s="216"/>
      <c r="GN103" s="216"/>
      <c r="GO103" s="216"/>
      <c r="GP103" s="216"/>
      <c r="GQ103" s="216"/>
      <c r="GR103" s="216"/>
      <c r="GS103" s="216"/>
      <c r="GT103" s="216"/>
      <c r="GU103" s="216"/>
      <c r="GV103" s="216"/>
      <c r="GW103" s="216"/>
      <c r="GX103" s="216"/>
      <c r="GY103" s="216"/>
      <c r="GZ103" s="216"/>
      <c r="HA103" s="216"/>
      <c r="HB103" s="216"/>
      <c r="HC103" s="216"/>
      <c r="HD103" s="216"/>
      <c r="HE103" s="216"/>
      <c r="HF103" s="216"/>
      <c r="HG103" s="216"/>
      <c r="HH103" s="216"/>
      <c r="HI103" s="216"/>
      <c r="HJ103" s="216"/>
      <c r="HK103" s="216"/>
      <c r="HL103" s="216"/>
      <c r="HM103" s="216"/>
      <c r="HN103" s="216"/>
      <c r="HO103" s="216"/>
      <c r="HP103" s="216"/>
      <c r="HQ103" s="216"/>
      <c r="HR103" s="216"/>
      <c r="HS103" s="216"/>
      <c r="HT103" s="216"/>
      <c r="HU103" s="216"/>
      <c r="HV103" s="216"/>
      <c r="HW103" s="216"/>
    </row>
    <row r="104" spans="59:231">
      <c r="CO104" s="208"/>
      <c r="CP104" s="208"/>
      <c r="CQ104" s="208"/>
      <c r="CR104" s="216"/>
      <c r="CS104" s="216"/>
      <c r="CT104" s="216"/>
      <c r="CU104" s="216"/>
      <c r="CV104" s="216"/>
      <c r="CW104" s="216"/>
      <c r="CX104" s="216"/>
      <c r="CY104" s="216"/>
      <c r="CZ104" s="216"/>
      <c r="DA104" s="216"/>
      <c r="DB104" s="216"/>
      <c r="DC104" s="216"/>
      <c r="DD104" s="216"/>
      <c r="DE104" s="216"/>
      <c r="DF104" s="216"/>
      <c r="DG104" s="216"/>
      <c r="DH104" s="216"/>
      <c r="DI104" s="216"/>
      <c r="DJ104" s="216"/>
      <c r="DK104" s="216"/>
      <c r="DL104" s="216"/>
      <c r="DM104" s="216"/>
      <c r="DN104" s="216"/>
      <c r="DO104" s="216"/>
      <c r="DP104" s="216"/>
      <c r="DQ104" s="216"/>
      <c r="DR104" s="216"/>
      <c r="DS104" s="216"/>
      <c r="DT104" s="216"/>
      <c r="DU104" s="216"/>
      <c r="DV104" s="216"/>
      <c r="DW104" s="216"/>
      <c r="DX104" s="216"/>
      <c r="DY104" s="216"/>
      <c r="DZ104" s="216"/>
      <c r="EA104" s="216"/>
      <c r="EB104" s="216"/>
      <c r="EC104" s="216"/>
      <c r="ED104" s="216"/>
      <c r="EE104" s="216"/>
      <c r="EF104" s="216"/>
      <c r="EG104" s="216"/>
      <c r="EH104" s="216"/>
      <c r="EI104" s="216"/>
      <c r="EJ104" s="216"/>
      <c r="EK104" s="216"/>
      <c r="EL104" s="216"/>
      <c r="EM104" s="216"/>
      <c r="EN104" s="216"/>
      <c r="EO104" s="216"/>
      <c r="EP104" s="216"/>
      <c r="EQ104" s="216"/>
      <c r="ER104" s="216"/>
      <c r="ES104" s="216"/>
      <c r="ET104" s="216"/>
      <c r="EU104" s="216"/>
      <c r="EV104" s="216"/>
      <c r="EW104" s="216"/>
      <c r="EX104" s="216"/>
      <c r="EY104" s="216"/>
      <c r="EZ104" s="216"/>
      <c r="FA104" s="216"/>
      <c r="FB104" s="216"/>
      <c r="FC104" s="216"/>
      <c r="FD104" s="216"/>
      <c r="FE104" s="216"/>
      <c r="FF104" s="216"/>
      <c r="FG104" s="216"/>
      <c r="FH104" s="216"/>
      <c r="FI104" s="216"/>
      <c r="FJ104" s="216"/>
      <c r="FK104" s="216"/>
      <c r="FL104" s="216"/>
      <c r="FM104" s="216"/>
      <c r="FN104" s="216"/>
      <c r="FO104" s="216"/>
      <c r="FP104" s="216"/>
      <c r="FQ104" s="216"/>
      <c r="FR104" s="216"/>
      <c r="FS104" s="216"/>
      <c r="FT104" s="216"/>
      <c r="FU104" s="216"/>
      <c r="FV104" s="216"/>
      <c r="FW104" s="216"/>
      <c r="FX104" s="216"/>
      <c r="FY104" s="216"/>
      <c r="FZ104" s="216"/>
      <c r="GA104" s="216"/>
      <c r="GB104" s="216"/>
      <c r="GC104" s="216"/>
      <c r="GD104" s="216"/>
      <c r="GE104" s="216"/>
      <c r="GF104" s="216"/>
      <c r="GG104" s="216"/>
      <c r="GH104" s="216"/>
      <c r="GI104" s="216"/>
      <c r="GJ104" s="216"/>
      <c r="GK104" s="216"/>
      <c r="GL104" s="216"/>
      <c r="GM104" s="216"/>
      <c r="GN104" s="216"/>
      <c r="GO104" s="216"/>
      <c r="GP104" s="216"/>
      <c r="GQ104" s="216"/>
      <c r="GR104" s="216"/>
      <c r="GS104" s="216"/>
      <c r="GT104" s="216"/>
      <c r="GU104" s="216"/>
      <c r="GV104" s="216"/>
      <c r="GW104" s="216"/>
      <c r="GX104" s="216"/>
      <c r="GY104" s="216"/>
      <c r="GZ104" s="216"/>
      <c r="HA104" s="216"/>
      <c r="HB104" s="216"/>
      <c r="HC104" s="216"/>
      <c r="HD104" s="216"/>
      <c r="HE104" s="216"/>
      <c r="HF104" s="216"/>
      <c r="HG104" s="216"/>
      <c r="HH104" s="216"/>
      <c r="HI104" s="216"/>
      <c r="HJ104" s="216"/>
      <c r="HK104" s="216"/>
      <c r="HL104" s="216"/>
      <c r="HM104" s="216"/>
      <c r="HN104" s="216"/>
      <c r="HO104" s="216"/>
      <c r="HP104" s="216"/>
      <c r="HQ104" s="216"/>
      <c r="HR104" s="216"/>
      <c r="HS104" s="216"/>
      <c r="HT104" s="216"/>
      <c r="HU104" s="216"/>
      <c r="HV104" s="216"/>
      <c r="HW104" s="216"/>
    </row>
    <row r="105" spans="59:231">
      <c r="CO105" s="208"/>
      <c r="CP105" s="208"/>
      <c r="CQ105" s="208"/>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c r="EB105" s="216"/>
      <c r="EC105" s="216"/>
      <c r="ED105" s="216"/>
      <c r="EE105" s="216"/>
      <c r="EF105" s="216"/>
      <c r="EG105" s="216"/>
      <c r="EH105" s="216"/>
      <c r="EI105" s="216"/>
      <c r="EJ105" s="216"/>
      <c r="EK105" s="216"/>
      <c r="EL105" s="216"/>
      <c r="EM105" s="216"/>
      <c r="EN105" s="216"/>
      <c r="EO105" s="216"/>
      <c r="EP105" s="216"/>
      <c r="EQ105" s="216"/>
      <c r="ER105" s="216"/>
      <c r="ES105" s="216"/>
      <c r="ET105" s="216"/>
      <c r="EU105" s="216"/>
      <c r="EV105" s="216"/>
      <c r="EW105" s="216"/>
      <c r="EX105" s="216"/>
      <c r="EY105" s="216"/>
      <c r="EZ105" s="216"/>
      <c r="FA105" s="216"/>
      <c r="FB105" s="216"/>
      <c r="FC105" s="216"/>
      <c r="FD105" s="216"/>
      <c r="FE105" s="216"/>
      <c r="FF105" s="216"/>
      <c r="FG105" s="216"/>
      <c r="FH105" s="216"/>
      <c r="FI105" s="216"/>
      <c r="FJ105" s="216"/>
      <c r="FK105" s="216"/>
      <c r="FL105" s="216"/>
      <c r="FM105" s="216"/>
      <c r="FN105" s="216"/>
      <c r="FO105" s="216"/>
      <c r="FP105" s="216"/>
      <c r="FQ105" s="216"/>
      <c r="FR105" s="216"/>
      <c r="FS105" s="216"/>
      <c r="FT105" s="216"/>
      <c r="FU105" s="216"/>
      <c r="FV105" s="216"/>
      <c r="FW105" s="216"/>
      <c r="FX105" s="216"/>
      <c r="FY105" s="216"/>
      <c r="FZ105" s="216"/>
      <c r="GA105" s="216"/>
      <c r="GB105" s="216"/>
      <c r="GC105" s="216"/>
      <c r="GD105" s="216"/>
      <c r="GE105" s="216"/>
      <c r="GF105" s="216"/>
      <c r="GG105" s="216"/>
      <c r="GH105" s="216"/>
      <c r="GI105" s="216"/>
      <c r="GJ105" s="216"/>
      <c r="GK105" s="216"/>
      <c r="GL105" s="216"/>
      <c r="GM105" s="216"/>
      <c r="GN105" s="216"/>
      <c r="GO105" s="216"/>
      <c r="GP105" s="216"/>
      <c r="GQ105" s="216"/>
      <c r="GR105" s="216"/>
      <c r="GS105" s="216"/>
      <c r="GT105" s="216"/>
      <c r="GU105" s="216"/>
      <c r="GV105" s="216"/>
      <c r="GW105" s="216"/>
      <c r="GX105" s="216"/>
      <c r="GY105" s="216"/>
      <c r="GZ105" s="216"/>
      <c r="HA105" s="216"/>
      <c r="HB105" s="216"/>
      <c r="HC105" s="216"/>
      <c r="HD105" s="216"/>
      <c r="HE105" s="216"/>
      <c r="HF105" s="216"/>
      <c r="HG105" s="216"/>
      <c r="HH105" s="216"/>
      <c r="HI105" s="216"/>
      <c r="HJ105" s="216"/>
      <c r="HK105" s="216"/>
      <c r="HL105" s="216"/>
      <c r="HM105" s="216"/>
      <c r="HN105" s="216"/>
      <c r="HO105" s="216"/>
      <c r="HP105" s="216"/>
      <c r="HQ105" s="216"/>
      <c r="HR105" s="216"/>
      <c r="HS105" s="216"/>
      <c r="HT105" s="216"/>
      <c r="HU105" s="216"/>
      <c r="HV105" s="216"/>
      <c r="HW105" s="216"/>
    </row>
    <row r="106" spans="59:231">
      <c r="CO106" s="208"/>
      <c r="CP106" s="208"/>
      <c r="CQ106" s="208"/>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c r="EB106" s="216"/>
      <c r="EC106" s="216"/>
      <c r="ED106" s="216"/>
      <c r="EE106" s="216"/>
      <c r="EF106" s="216"/>
      <c r="EG106" s="216"/>
      <c r="EH106" s="216"/>
      <c r="EI106" s="216"/>
      <c r="EJ106" s="216"/>
      <c r="EK106" s="216"/>
      <c r="EL106" s="216"/>
      <c r="EM106" s="216"/>
      <c r="EN106" s="216"/>
      <c r="EO106" s="216"/>
      <c r="EP106" s="216"/>
      <c r="EQ106" s="216"/>
      <c r="ER106" s="216"/>
      <c r="ES106" s="216"/>
      <c r="ET106" s="216"/>
      <c r="EU106" s="216"/>
      <c r="EV106" s="216"/>
      <c r="EW106" s="216"/>
      <c r="EX106" s="216"/>
      <c r="EY106" s="216"/>
      <c r="EZ106" s="216"/>
      <c r="FA106" s="216"/>
      <c r="FB106" s="216"/>
      <c r="FC106" s="216"/>
      <c r="FD106" s="216"/>
      <c r="FE106" s="216"/>
      <c r="FF106" s="216"/>
      <c r="FG106" s="216"/>
      <c r="FH106" s="216"/>
      <c r="FI106" s="216"/>
      <c r="FJ106" s="216"/>
      <c r="FK106" s="216"/>
      <c r="FL106" s="216"/>
      <c r="FM106" s="216"/>
      <c r="FN106" s="216"/>
      <c r="FO106" s="216"/>
      <c r="FP106" s="216"/>
      <c r="FQ106" s="216"/>
      <c r="FR106" s="216"/>
      <c r="FS106" s="216"/>
      <c r="FT106" s="216"/>
      <c r="FU106" s="216"/>
      <c r="FV106" s="216"/>
      <c r="FW106" s="216"/>
      <c r="FX106" s="216"/>
      <c r="FY106" s="216"/>
      <c r="FZ106" s="216"/>
      <c r="GA106" s="216"/>
      <c r="GB106" s="216"/>
      <c r="GC106" s="216"/>
      <c r="GD106" s="216"/>
      <c r="GE106" s="216"/>
      <c r="GF106" s="216"/>
      <c r="GG106" s="216"/>
      <c r="GH106" s="216"/>
      <c r="GI106" s="216"/>
      <c r="GJ106" s="216"/>
      <c r="GK106" s="216"/>
      <c r="GL106" s="216"/>
      <c r="GM106" s="216"/>
      <c r="GN106" s="216"/>
      <c r="GO106" s="216"/>
      <c r="GP106" s="216"/>
      <c r="GQ106" s="216"/>
      <c r="GR106" s="216"/>
      <c r="GS106" s="216"/>
      <c r="GT106" s="216"/>
      <c r="GU106" s="216"/>
      <c r="GV106" s="216"/>
      <c r="GW106" s="216"/>
      <c r="GX106" s="216"/>
      <c r="GY106" s="216"/>
      <c r="GZ106" s="216"/>
      <c r="HA106" s="216"/>
      <c r="HB106" s="216"/>
      <c r="HC106" s="216"/>
      <c r="HD106" s="216"/>
      <c r="HE106" s="216"/>
      <c r="HF106" s="216"/>
      <c r="HG106" s="216"/>
      <c r="HH106" s="216"/>
      <c r="HI106" s="216"/>
      <c r="HJ106" s="216"/>
      <c r="HK106" s="216"/>
      <c r="HL106" s="216"/>
      <c r="HM106" s="216"/>
      <c r="HN106" s="216"/>
      <c r="HO106" s="216"/>
      <c r="HP106" s="216"/>
      <c r="HQ106" s="216"/>
      <c r="HR106" s="216"/>
      <c r="HS106" s="216"/>
      <c r="HT106" s="216"/>
      <c r="HU106" s="216"/>
      <c r="HV106" s="216"/>
      <c r="HW106" s="216"/>
    </row>
    <row r="107" spans="59:231">
      <c r="CO107" s="208"/>
      <c r="CP107" s="208"/>
      <c r="CQ107" s="208"/>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c r="EA107" s="216"/>
      <c r="EB107" s="216"/>
      <c r="EC107" s="216"/>
      <c r="ED107" s="216"/>
      <c r="EE107" s="216"/>
      <c r="EF107" s="216"/>
      <c r="EG107" s="216"/>
      <c r="EH107" s="216"/>
      <c r="EI107" s="216"/>
      <c r="EJ107" s="216"/>
      <c r="EK107" s="216"/>
      <c r="EL107" s="216"/>
      <c r="EM107" s="216"/>
      <c r="EN107" s="216"/>
      <c r="EO107" s="216"/>
      <c r="EP107" s="216"/>
      <c r="EQ107" s="216"/>
      <c r="ER107" s="216"/>
      <c r="ES107" s="216"/>
      <c r="ET107" s="216"/>
      <c r="EU107" s="216"/>
      <c r="EV107" s="216"/>
      <c r="EW107" s="216"/>
      <c r="EX107" s="216"/>
      <c r="EY107" s="216"/>
      <c r="EZ107" s="216"/>
      <c r="FA107" s="216"/>
      <c r="FB107" s="216"/>
      <c r="FC107" s="216"/>
      <c r="FD107" s="216"/>
      <c r="FE107" s="216"/>
      <c r="FF107" s="216"/>
      <c r="FG107" s="216"/>
      <c r="FH107" s="216"/>
      <c r="FI107" s="216"/>
      <c r="FJ107" s="216"/>
      <c r="FK107" s="216"/>
      <c r="FL107" s="216"/>
      <c r="FM107" s="216"/>
      <c r="FN107" s="216"/>
      <c r="FO107" s="216"/>
      <c r="FP107" s="216"/>
      <c r="FQ107" s="216"/>
      <c r="FR107" s="216"/>
      <c r="FS107" s="216"/>
      <c r="FT107" s="216"/>
      <c r="FU107" s="216"/>
      <c r="FV107" s="216"/>
      <c r="FW107" s="216"/>
      <c r="FX107" s="216"/>
      <c r="FY107" s="216"/>
      <c r="FZ107" s="216"/>
      <c r="GA107" s="216"/>
      <c r="GB107" s="216"/>
      <c r="GC107" s="216"/>
      <c r="GD107" s="216"/>
      <c r="GE107" s="216"/>
      <c r="GF107" s="216"/>
      <c r="GG107" s="216"/>
      <c r="GH107" s="216"/>
      <c r="GI107" s="216"/>
      <c r="GJ107" s="216"/>
      <c r="GK107" s="216"/>
      <c r="GL107" s="216"/>
      <c r="GM107" s="216"/>
      <c r="GN107" s="216"/>
      <c r="GO107" s="216"/>
      <c r="GP107" s="216"/>
      <c r="GQ107" s="216"/>
      <c r="GR107" s="216"/>
      <c r="GS107" s="216"/>
      <c r="GT107" s="216"/>
      <c r="GU107" s="216"/>
      <c r="GV107" s="216"/>
      <c r="GW107" s="216"/>
      <c r="GX107" s="216"/>
      <c r="GY107" s="216"/>
      <c r="GZ107" s="216"/>
      <c r="HA107" s="216"/>
      <c r="HB107" s="216"/>
      <c r="HC107" s="216"/>
      <c r="HD107" s="216"/>
      <c r="HE107" s="216"/>
      <c r="HF107" s="216"/>
      <c r="HG107" s="216"/>
      <c r="HH107" s="216"/>
      <c r="HI107" s="216"/>
      <c r="HJ107" s="216"/>
      <c r="HK107" s="216"/>
      <c r="HL107" s="216"/>
      <c r="HM107" s="216"/>
      <c r="HN107" s="216"/>
      <c r="HO107" s="216"/>
      <c r="HP107" s="216"/>
      <c r="HQ107" s="216"/>
      <c r="HR107" s="216"/>
      <c r="HS107" s="216"/>
      <c r="HT107" s="216"/>
      <c r="HU107" s="216"/>
      <c r="HV107" s="216"/>
      <c r="HW107" s="216"/>
    </row>
    <row r="108" spans="59:231">
      <c r="CO108" s="208"/>
      <c r="CP108" s="208"/>
      <c r="CQ108" s="208"/>
      <c r="CR108" s="216"/>
      <c r="CS108" s="216"/>
      <c r="CT108" s="216"/>
      <c r="CU108" s="216"/>
      <c r="CV108" s="216"/>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c r="EI108" s="216"/>
      <c r="EJ108" s="216"/>
      <c r="EK108" s="216"/>
      <c r="EL108" s="216"/>
      <c r="EM108" s="216"/>
      <c r="EN108" s="216"/>
      <c r="EO108" s="216"/>
      <c r="EP108" s="216"/>
      <c r="EQ108" s="216"/>
      <c r="ER108" s="216"/>
      <c r="ES108" s="216"/>
      <c r="ET108" s="216"/>
      <c r="EU108" s="216"/>
      <c r="EV108" s="216"/>
      <c r="EW108" s="216"/>
      <c r="EX108" s="216"/>
      <c r="EY108" s="216"/>
      <c r="EZ108" s="216"/>
      <c r="FA108" s="216"/>
      <c r="FB108" s="216"/>
      <c r="FC108" s="216"/>
      <c r="FD108" s="216"/>
      <c r="FE108" s="216"/>
      <c r="FF108" s="216"/>
      <c r="FG108" s="216"/>
      <c r="FH108" s="216"/>
      <c r="FI108" s="216"/>
      <c r="FJ108" s="216"/>
      <c r="FK108" s="216"/>
      <c r="FL108" s="216"/>
      <c r="FM108" s="216"/>
      <c r="FN108" s="216"/>
      <c r="FO108" s="216"/>
      <c r="FP108" s="216"/>
      <c r="FQ108" s="216"/>
      <c r="FR108" s="216"/>
      <c r="FS108" s="216"/>
      <c r="FT108" s="216"/>
      <c r="FU108" s="216"/>
      <c r="FV108" s="216"/>
      <c r="FW108" s="216"/>
      <c r="FX108" s="216"/>
      <c r="FY108" s="216"/>
      <c r="FZ108" s="216"/>
      <c r="GA108" s="216"/>
      <c r="GB108" s="216"/>
      <c r="GC108" s="216"/>
      <c r="GD108" s="216"/>
      <c r="GE108" s="216"/>
      <c r="GF108" s="216"/>
      <c r="GG108" s="216"/>
      <c r="GH108" s="216"/>
      <c r="GI108" s="216"/>
      <c r="GJ108" s="216"/>
      <c r="GK108" s="216"/>
      <c r="GL108" s="216"/>
      <c r="GM108" s="216"/>
      <c r="GN108" s="216"/>
      <c r="GO108" s="216"/>
      <c r="GP108" s="216"/>
      <c r="GQ108" s="216"/>
      <c r="GR108" s="216"/>
      <c r="GS108" s="216"/>
      <c r="GT108" s="216"/>
      <c r="GU108" s="216"/>
      <c r="GV108" s="216"/>
      <c r="GW108" s="216"/>
      <c r="GX108" s="216"/>
      <c r="GY108" s="216"/>
      <c r="GZ108" s="216"/>
      <c r="HA108" s="216"/>
      <c r="HB108" s="216"/>
      <c r="HC108" s="216"/>
      <c r="HD108" s="216"/>
      <c r="HE108" s="216"/>
      <c r="HF108" s="216"/>
      <c r="HG108" s="216"/>
      <c r="HH108" s="216"/>
      <c r="HI108" s="216"/>
      <c r="HJ108" s="216"/>
      <c r="HK108" s="216"/>
      <c r="HL108" s="216"/>
      <c r="HM108" s="216"/>
      <c r="HN108" s="216"/>
      <c r="HO108" s="216"/>
      <c r="HP108" s="216"/>
      <c r="HQ108" s="216"/>
      <c r="HR108" s="216"/>
      <c r="HS108" s="216"/>
      <c r="HT108" s="216"/>
      <c r="HU108" s="216"/>
      <c r="HV108" s="216"/>
      <c r="HW108" s="216"/>
    </row>
    <row r="109" spans="59:231">
      <c r="CR109" s="216"/>
      <c r="CS109" s="216"/>
      <c r="CT109" s="216"/>
      <c r="CU109" s="216"/>
      <c r="CV109" s="216"/>
      <c r="CW109" s="216"/>
      <c r="CX109" s="216"/>
      <c r="CY109" s="216"/>
      <c r="CZ109" s="216"/>
      <c r="DA109" s="216"/>
      <c r="DB109" s="216"/>
      <c r="DC109" s="216"/>
      <c r="DD109" s="216"/>
      <c r="DE109" s="216"/>
      <c r="DF109" s="216"/>
      <c r="DG109" s="216"/>
      <c r="DH109" s="216"/>
      <c r="DI109" s="216"/>
      <c r="DJ109" s="216"/>
      <c r="DK109" s="216"/>
      <c r="DL109" s="216"/>
      <c r="DM109" s="216"/>
      <c r="DN109" s="216"/>
      <c r="DO109" s="216"/>
      <c r="DP109" s="216"/>
      <c r="DQ109" s="216"/>
      <c r="DR109" s="216"/>
      <c r="DS109" s="216"/>
      <c r="DT109" s="216"/>
      <c r="DU109" s="216"/>
      <c r="DV109" s="216"/>
      <c r="DW109" s="216"/>
      <c r="DX109" s="216"/>
      <c r="DY109" s="216"/>
      <c r="DZ109" s="216"/>
      <c r="EA109" s="216"/>
      <c r="EB109" s="216"/>
      <c r="EC109" s="216"/>
      <c r="ED109" s="216"/>
      <c r="EE109" s="216"/>
      <c r="EF109" s="216"/>
      <c r="EG109" s="216"/>
      <c r="EH109" s="216"/>
      <c r="EI109" s="216"/>
      <c r="EJ109" s="216"/>
      <c r="EK109" s="216"/>
      <c r="EL109" s="216"/>
      <c r="EM109" s="216"/>
      <c r="EN109" s="216"/>
      <c r="EO109" s="216"/>
      <c r="EP109" s="216"/>
      <c r="EQ109" s="216"/>
      <c r="ER109" s="216"/>
      <c r="ES109" s="216"/>
      <c r="ET109" s="216"/>
      <c r="EU109" s="216"/>
      <c r="EV109" s="216"/>
      <c r="EW109" s="216"/>
      <c r="EX109" s="216"/>
      <c r="EY109" s="216"/>
      <c r="EZ109" s="216"/>
      <c r="FA109" s="216"/>
      <c r="FB109" s="216"/>
      <c r="FC109" s="216"/>
      <c r="FD109" s="216"/>
      <c r="FE109" s="216"/>
      <c r="FF109" s="216"/>
      <c r="FG109" s="216"/>
      <c r="FH109" s="216"/>
      <c r="FI109" s="216"/>
      <c r="FJ109" s="216"/>
      <c r="FK109" s="216"/>
      <c r="FL109" s="216"/>
      <c r="FM109" s="216"/>
      <c r="FN109" s="216"/>
      <c r="FO109" s="216"/>
      <c r="FP109" s="216"/>
      <c r="FQ109" s="216"/>
      <c r="FR109" s="216"/>
      <c r="FS109" s="216"/>
      <c r="FT109" s="216"/>
      <c r="FU109" s="216"/>
      <c r="FV109" s="216"/>
      <c r="FW109" s="216"/>
      <c r="FX109" s="216"/>
      <c r="FY109" s="216"/>
      <c r="FZ109" s="216"/>
      <c r="GA109" s="216"/>
      <c r="GB109" s="216"/>
      <c r="GC109" s="216"/>
      <c r="GD109" s="216"/>
      <c r="GE109" s="216"/>
      <c r="GF109" s="216"/>
      <c r="GG109" s="216"/>
      <c r="GH109" s="216"/>
      <c r="GI109" s="216"/>
      <c r="GJ109" s="216"/>
      <c r="GK109" s="216"/>
      <c r="GL109" s="216"/>
      <c r="GM109" s="216"/>
      <c r="GN109" s="216"/>
      <c r="GO109" s="216"/>
      <c r="GP109" s="216"/>
      <c r="GQ109" s="216"/>
      <c r="GR109" s="216"/>
      <c r="GS109" s="216"/>
      <c r="GT109" s="216"/>
      <c r="GU109" s="216"/>
      <c r="GV109" s="216"/>
      <c r="GW109" s="216"/>
      <c r="GX109" s="216"/>
      <c r="GY109" s="216"/>
      <c r="GZ109" s="216"/>
      <c r="HA109" s="216"/>
      <c r="HB109" s="216"/>
      <c r="HC109" s="216"/>
      <c r="HD109" s="216"/>
      <c r="HE109" s="216"/>
      <c r="HF109" s="216"/>
      <c r="HG109" s="216"/>
      <c r="HH109" s="216"/>
      <c r="HI109" s="216"/>
      <c r="HJ109" s="216"/>
      <c r="HK109" s="216"/>
      <c r="HL109" s="216"/>
      <c r="HM109" s="216"/>
      <c r="HN109" s="216"/>
      <c r="HO109" s="216"/>
      <c r="HP109" s="216"/>
      <c r="HQ109" s="216"/>
      <c r="HR109" s="216"/>
      <c r="HS109" s="216"/>
      <c r="HT109" s="216"/>
      <c r="HU109" s="216"/>
      <c r="HV109" s="216"/>
      <c r="HW109" s="216"/>
    </row>
    <row r="110" spans="59:231">
      <c r="CR110" s="216"/>
      <c r="CS110" s="216"/>
      <c r="CT110" s="216"/>
      <c r="CU110" s="216"/>
      <c r="CV110" s="216"/>
      <c r="CW110" s="216"/>
      <c r="CX110" s="216"/>
      <c r="CY110" s="216"/>
      <c r="CZ110" s="216"/>
      <c r="DA110" s="216"/>
      <c r="DB110" s="216"/>
      <c r="DC110" s="216"/>
      <c r="DD110" s="216"/>
      <c r="DE110" s="216"/>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c r="EI110" s="216"/>
      <c r="EJ110" s="216"/>
      <c r="EK110" s="216"/>
      <c r="EL110" s="216"/>
      <c r="EM110" s="216"/>
      <c r="EN110" s="216"/>
      <c r="EO110" s="216"/>
      <c r="EP110" s="216"/>
      <c r="EQ110" s="216"/>
      <c r="ER110" s="216"/>
      <c r="ES110" s="216"/>
      <c r="ET110" s="216"/>
      <c r="EU110" s="216"/>
      <c r="EV110" s="216"/>
      <c r="EW110" s="216"/>
      <c r="EX110" s="216"/>
      <c r="EY110" s="216"/>
      <c r="EZ110" s="216"/>
      <c r="FA110" s="216"/>
      <c r="FB110" s="216"/>
      <c r="FC110" s="216"/>
      <c r="FD110" s="216"/>
      <c r="FE110" s="216"/>
      <c r="FF110" s="216"/>
      <c r="FG110" s="216"/>
      <c r="FH110" s="216"/>
      <c r="FI110" s="216"/>
      <c r="FJ110" s="216"/>
      <c r="FK110" s="216"/>
      <c r="FL110" s="216"/>
      <c r="FM110" s="216"/>
      <c r="FN110" s="216"/>
      <c r="FO110" s="216"/>
      <c r="FP110" s="216"/>
      <c r="FQ110" s="216"/>
      <c r="FR110" s="216"/>
      <c r="FS110" s="216"/>
      <c r="FT110" s="216"/>
      <c r="FU110" s="216"/>
      <c r="FV110" s="216"/>
      <c r="FW110" s="216"/>
      <c r="FX110" s="216"/>
      <c r="FY110" s="216"/>
      <c r="FZ110" s="216"/>
      <c r="GA110" s="216"/>
      <c r="GB110" s="216"/>
      <c r="GC110" s="216"/>
      <c r="GD110" s="216"/>
      <c r="GE110" s="216"/>
      <c r="GF110" s="216"/>
      <c r="GG110" s="216"/>
      <c r="GH110" s="216"/>
      <c r="GI110" s="216"/>
      <c r="GJ110" s="216"/>
      <c r="GK110" s="216"/>
      <c r="GL110" s="216"/>
      <c r="GM110" s="216"/>
      <c r="GN110" s="216"/>
      <c r="GO110" s="216"/>
      <c r="GP110" s="216"/>
      <c r="GQ110" s="216"/>
      <c r="GR110" s="216"/>
      <c r="GS110" s="216"/>
      <c r="GT110" s="216"/>
      <c r="GU110" s="216"/>
      <c r="GV110" s="216"/>
      <c r="GW110" s="216"/>
      <c r="GX110" s="216"/>
      <c r="GY110" s="216"/>
      <c r="GZ110" s="216"/>
      <c r="HA110" s="216"/>
      <c r="HB110" s="216"/>
      <c r="HC110" s="216"/>
      <c r="HD110" s="216"/>
      <c r="HE110" s="216"/>
      <c r="HF110" s="216"/>
      <c r="HG110" s="216"/>
      <c r="HH110" s="216"/>
      <c r="HI110" s="216"/>
      <c r="HJ110" s="216"/>
      <c r="HK110" s="216"/>
      <c r="HL110" s="216"/>
      <c r="HM110" s="216"/>
      <c r="HN110" s="216"/>
      <c r="HO110" s="216"/>
      <c r="HP110" s="216"/>
      <c r="HQ110" s="216"/>
      <c r="HR110" s="216"/>
      <c r="HS110" s="216"/>
      <c r="HT110" s="216"/>
      <c r="HU110" s="216"/>
      <c r="HV110" s="216"/>
      <c r="HW110" s="216"/>
    </row>
    <row r="111" spans="59:231">
      <c r="CR111" s="216"/>
      <c r="CS111" s="216"/>
      <c r="CT111" s="216"/>
      <c r="CU111" s="216"/>
      <c r="CV111" s="216"/>
      <c r="CW111" s="216"/>
      <c r="CX111" s="216"/>
      <c r="CY111" s="216"/>
      <c r="CZ111" s="216"/>
      <c r="DA111" s="216"/>
      <c r="DB111" s="216"/>
      <c r="DC111" s="216"/>
      <c r="DD111" s="216"/>
      <c r="DE111" s="216"/>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c r="EI111" s="216"/>
      <c r="EJ111" s="216"/>
      <c r="EK111" s="216"/>
      <c r="EL111" s="216"/>
      <c r="EM111" s="216"/>
      <c r="EN111" s="216"/>
      <c r="EO111" s="216"/>
      <c r="EP111" s="216"/>
      <c r="EQ111" s="216"/>
      <c r="ER111" s="216"/>
      <c r="ES111" s="216"/>
      <c r="ET111" s="216"/>
      <c r="EU111" s="216"/>
      <c r="EV111" s="216"/>
      <c r="EW111" s="216"/>
      <c r="EX111" s="216"/>
      <c r="EY111" s="216"/>
      <c r="EZ111" s="216"/>
      <c r="FA111" s="216"/>
      <c r="FB111" s="216"/>
      <c r="FC111" s="216"/>
      <c r="FD111" s="216"/>
      <c r="FE111" s="216"/>
      <c r="FF111" s="216"/>
      <c r="FG111" s="216"/>
      <c r="FH111" s="216"/>
      <c r="FI111" s="216"/>
      <c r="FJ111" s="216"/>
      <c r="FK111" s="216"/>
      <c r="FL111" s="216"/>
      <c r="FM111" s="216"/>
      <c r="FN111" s="216"/>
      <c r="FO111" s="216"/>
      <c r="FP111" s="216"/>
      <c r="FQ111" s="216"/>
      <c r="FR111" s="216"/>
      <c r="FS111" s="216"/>
      <c r="FT111" s="216"/>
      <c r="FU111" s="216"/>
      <c r="FV111" s="216"/>
      <c r="FW111" s="216"/>
      <c r="FX111" s="216"/>
      <c r="FY111" s="216"/>
      <c r="FZ111" s="216"/>
      <c r="GA111" s="216"/>
      <c r="GB111" s="216"/>
      <c r="GC111" s="216"/>
      <c r="GD111" s="216"/>
      <c r="GE111" s="216"/>
      <c r="GF111" s="216"/>
      <c r="GG111" s="216"/>
      <c r="GH111" s="216"/>
      <c r="GI111" s="216"/>
      <c r="GJ111" s="216"/>
      <c r="GK111" s="216"/>
      <c r="GL111" s="216"/>
      <c r="GM111" s="216"/>
      <c r="GN111" s="216"/>
      <c r="GO111" s="216"/>
      <c r="GP111" s="216"/>
      <c r="GQ111" s="216"/>
      <c r="GR111" s="216"/>
      <c r="GS111" s="216"/>
      <c r="GT111" s="216"/>
      <c r="GU111" s="216"/>
      <c r="GV111" s="216"/>
      <c r="GW111" s="216"/>
      <c r="GX111" s="216"/>
      <c r="GY111" s="216"/>
      <c r="GZ111" s="216"/>
      <c r="HA111" s="216"/>
      <c r="HB111" s="216"/>
      <c r="HC111" s="216"/>
      <c r="HD111" s="216"/>
      <c r="HE111" s="216"/>
      <c r="HF111" s="216"/>
      <c r="HG111" s="216"/>
      <c r="HH111" s="216"/>
      <c r="HI111" s="216"/>
      <c r="HJ111" s="216"/>
      <c r="HK111" s="216"/>
      <c r="HL111" s="216"/>
      <c r="HM111" s="216"/>
      <c r="HN111" s="216"/>
      <c r="HO111" s="216"/>
      <c r="HP111" s="216"/>
      <c r="HQ111" s="216"/>
      <c r="HR111" s="216"/>
      <c r="HS111" s="216"/>
      <c r="HT111" s="216"/>
      <c r="HU111" s="216"/>
      <c r="HV111" s="216"/>
      <c r="HW111" s="216"/>
    </row>
    <row r="112" spans="59:231">
      <c r="CY112" s="216"/>
      <c r="CZ112" s="216"/>
      <c r="DA112" s="216"/>
      <c r="DB112" s="216"/>
      <c r="DC112" s="216"/>
      <c r="DD112" s="216"/>
      <c r="DE112" s="216"/>
      <c r="DF112" s="216"/>
      <c r="DG112" s="216"/>
      <c r="DH112" s="216"/>
      <c r="DI112" s="216"/>
      <c r="DJ112" s="216"/>
      <c r="DK112" s="216"/>
      <c r="DL112" s="216"/>
      <c r="DM112" s="216"/>
      <c r="DN112" s="216"/>
      <c r="DO112" s="216"/>
      <c r="DP112" s="216"/>
      <c r="DQ112" s="216"/>
      <c r="DR112" s="216"/>
      <c r="DS112" s="216"/>
      <c r="DT112" s="216"/>
      <c r="DU112" s="216"/>
      <c r="DV112" s="216"/>
      <c r="DW112" s="216"/>
      <c r="DX112" s="216"/>
      <c r="DY112" s="216"/>
      <c r="DZ112" s="216"/>
      <c r="EA112" s="216"/>
      <c r="EB112" s="216"/>
      <c r="EC112" s="216"/>
      <c r="ED112" s="216"/>
      <c r="EE112" s="216"/>
      <c r="EF112" s="216"/>
      <c r="EG112" s="216"/>
      <c r="EH112" s="216"/>
      <c r="EI112" s="216"/>
      <c r="EJ112" s="216"/>
      <c r="EK112" s="216"/>
      <c r="EL112" s="216"/>
      <c r="EM112" s="216"/>
      <c r="EN112" s="216"/>
      <c r="EO112" s="216"/>
      <c r="EP112" s="216"/>
      <c r="EQ112" s="216"/>
      <c r="ER112" s="216"/>
      <c r="ES112" s="216"/>
      <c r="ET112" s="216"/>
      <c r="EU112" s="216"/>
      <c r="EV112" s="216"/>
      <c r="EW112" s="216"/>
      <c r="EX112" s="216"/>
      <c r="EY112" s="216"/>
      <c r="EZ112" s="216"/>
      <c r="FA112" s="216"/>
      <c r="FB112" s="216"/>
      <c r="FC112" s="216"/>
      <c r="FD112" s="216"/>
      <c r="FE112" s="216"/>
      <c r="FF112" s="216"/>
      <c r="FG112" s="216"/>
      <c r="FH112" s="216"/>
      <c r="FI112" s="216"/>
      <c r="FJ112" s="216"/>
      <c r="FK112" s="216"/>
      <c r="FL112" s="216"/>
      <c r="FM112" s="216"/>
      <c r="FN112" s="216"/>
      <c r="FO112" s="216"/>
      <c r="FP112" s="216"/>
      <c r="FQ112" s="216"/>
      <c r="FR112" s="216"/>
      <c r="FS112" s="216"/>
      <c r="FT112" s="216"/>
      <c r="FU112" s="216"/>
      <c r="FV112" s="216"/>
      <c r="FW112" s="216"/>
      <c r="FX112" s="216"/>
      <c r="FY112" s="216"/>
      <c r="FZ112" s="216"/>
      <c r="GA112" s="216"/>
      <c r="GB112" s="216"/>
      <c r="GC112" s="216"/>
      <c r="GD112" s="216"/>
      <c r="GE112" s="216"/>
      <c r="GF112" s="216"/>
      <c r="GG112" s="216"/>
      <c r="GH112" s="216"/>
      <c r="GI112" s="216"/>
      <c r="GJ112" s="216"/>
      <c r="GK112" s="216"/>
      <c r="GL112" s="216"/>
      <c r="GM112" s="216"/>
      <c r="GN112" s="216"/>
      <c r="GO112" s="216"/>
      <c r="GP112" s="216"/>
      <c r="GQ112" s="216"/>
      <c r="GR112" s="216"/>
      <c r="GS112" s="216"/>
      <c r="GT112" s="216"/>
      <c r="GU112" s="216"/>
      <c r="GV112" s="216"/>
      <c r="GW112" s="216"/>
      <c r="GX112" s="216"/>
      <c r="GY112" s="216"/>
      <c r="GZ112" s="216"/>
      <c r="HA112" s="216"/>
      <c r="HB112" s="216"/>
      <c r="HC112" s="216"/>
      <c r="HD112" s="216"/>
      <c r="HE112" s="216"/>
      <c r="HF112" s="216"/>
      <c r="HG112" s="216"/>
      <c r="HH112" s="216"/>
      <c r="HI112" s="216"/>
      <c r="HJ112" s="216"/>
      <c r="HK112" s="216"/>
      <c r="HL112" s="216"/>
      <c r="HM112" s="216"/>
      <c r="HN112" s="216"/>
      <c r="HO112" s="216"/>
      <c r="HP112" s="216"/>
      <c r="HQ112" s="216"/>
      <c r="HR112" s="216"/>
      <c r="HS112" s="216"/>
      <c r="HT112" s="216"/>
      <c r="HU112" s="216"/>
      <c r="HV112" s="216"/>
      <c r="HW112" s="216"/>
    </row>
    <row r="113" spans="103:231">
      <c r="CY113" s="216"/>
      <c r="CZ113" s="216"/>
      <c r="DA113" s="216"/>
      <c r="DB113" s="216"/>
      <c r="DC113" s="216"/>
      <c r="DD113" s="216"/>
      <c r="DE113" s="216"/>
      <c r="DF113" s="216"/>
      <c r="DG113" s="216"/>
      <c r="DH113" s="216"/>
      <c r="DI113" s="216"/>
      <c r="DJ113" s="216"/>
      <c r="DK113" s="216"/>
      <c r="DL113" s="216"/>
      <c r="DM113" s="216"/>
      <c r="DN113" s="216"/>
      <c r="DO113" s="216"/>
      <c r="DP113" s="216"/>
      <c r="DQ113" s="216"/>
      <c r="DR113" s="216"/>
      <c r="DS113" s="216"/>
      <c r="DT113" s="216"/>
      <c r="DU113" s="216"/>
      <c r="DV113" s="216"/>
      <c r="DW113" s="216"/>
      <c r="DX113" s="216"/>
      <c r="DY113" s="216"/>
      <c r="DZ113" s="216"/>
      <c r="EA113" s="216"/>
      <c r="EB113" s="216"/>
      <c r="EC113" s="216"/>
      <c r="ED113" s="216"/>
      <c r="EE113" s="216"/>
      <c r="EF113" s="216"/>
      <c r="EG113" s="216"/>
      <c r="EH113" s="216"/>
      <c r="EI113" s="216"/>
      <c r="EJ113" s="216"/>
      <c r="EK113" s="216"/>
      <c r="EL113" s="216"/>
      <c r="EM113" s="216"/>
      <c r="EN113" s="216"/>
      <c r="EO113" s="216"/>
      <c r="EP113" s="216"/>
      <c r="EQ113" s="216"/>
      <c r="ER113" s="216"/>
      <c r="ES113" s="216"/>
      <c r="ET113" s="216"/>
      <c r="EU113" s="216"/>
      <c r="EV113" s="216"/>
      <c r="EW113" s="216"/>
      <c r="EX113" s="216"/>
      <c r="EY113" s="216"/>
      <c r="EZ113" s="216"/>
      <c r="FA113" s="216"/>
      <c r="FB113" s="216"/>
      <c r="FC113" s="216"/>
      <c r="FD113" s="216"/>
      <c r="FE113" s="216"/>
      <c r="FF113" s="216"/>
      <c r="FG113" s="216"/>
      <c r="FH113" s="216"/>
      <c r="FI113" s="216"/>
      <c r="FJ113" s="216"/>
      <c r="FK113" s="216"/>
      <c r="FL113" s="216"/>
      <c r="FM113" s="216"/>
      <c r="FN113" s="216"/>
      <c r="FO113" s="216"/>
      <c r="FP113" s="216"/>
      <c r="FQ113" s="216"/>
      <c r="FR113" s="216"/>
      <c r="FS113" s="216"/>
      <c r="FT113" s="216"/>
      <c r="FU113" s="216"/>
      <c r="FV113" s="216"/>
      <c r="FW113" s="216"/>
      <c r="FX113" s="216"/>
      <c r="FY113" s="216"/>
      <c r="FZ113" s="216"/>
      <c r="GA113" s="216"/>
      <c r="GB113" s="216"/>
      <c r="GC113" s="216"/>
      <c r="GD113" s="216"/>
      <c r="GE113" s="216"/>
      <c r="GF113" s="216"/>
      <c r="GG113" s="216"/>
      <c r="GH113" s="216"/>
      <c r="GI113" s="216"/>
      <c r="GJ113" s="216"/>
      <c r="GK113" s="216"/>
      <c r="GL113" s="216"/>
      <c r="GM113" s="216"/>
      <c r="GN113" s="216"/>
      <c r="GO113" s="216"/>
      <c r="GP113" s="216"/>
      <c r="GQ113" s="216"/>
      <c r="GR113" s="216"/>
      <c r="GS113" s="216"/>
      <c r="GT113" s="216"/>
      <c r="GU113" s="216"/>
      <c r="GV113" s="216"/>
      <c r="GW113" s="216"/>
      <c r="GX113" s="216"/>
      <c r="GY113" s="216"/>
      <c r="GZ113" s="216"/>
      <c r="HA113" s="216"/>
      <c r="HB113" s="216"/>
      <c r="HC113" s="216"/>
      <c r="HD113" s="216"/>
      <c r="HE113" s="216"/>
      <c r="HF113" s="216"/>
      <c r="HG113" s="216"/>
      <c r="HH113" s="216"/>
      <c r="HI113" s="216"/>
      <c r="HJ113" s="216"/>
      <c r="HK113" s="216"/>
      <c r="HL113" s="216"/>
      <c r="HM113" s="216"/>
      <c r="HN113" s="216"/>
      <c r="HO113" s="216"/>
      <c r="HP113" s="216"/>
      <c r="HQ113" s="216"/>
      <c r="HR113" s="216"/>
      <c r="HS113" s="216"/>
      <c r="HT113" s="216"/>
      <c r="HU113" s="216"/>
      <c r="HV113" s="216"/>
      <c r="HW113" s="216"/>
    </row>
  </sheetData>
  <sheetProtection algorithmName="SHA-512" hashValue="enV0lWbeBAJJtsBe8KXuHkh7sln62NQB+zyqm9qjPMSHcHO+bI0tQK9+OD4HkqpA6fCzz9+8Kn4mkIZN58gOuw==" saltValue="WXMrgVrjfAcGefEJBvx/0Q==" spinCount="100000" sheet="1"/>
  <protectedRanges>
    <protectedRange sqref="L51 L54 L57 L60 L63 L65 W66 Z66 M71:W74 Z71:AD74 AL71:BA74 G78 G82" name="範囲2"/>
    <protectedRange sqref="L6 L9 L12 L15 L18 L22 M28:W33 Z28:AD33 G37:G39 G43:G45" name="範囲1"/>
    <protectedRange sqref="AL28:BA33" name="範囲1_1"/>
    <protectedRange sqref="W23" name="範囲1_2"/>
    <protectedRange sqref="Z23" name="範囲1_3"/>
  </protectedRanges>
  <mergeCells count="51">
    <mergeCell ref="G71:J71"/>
    <mergeCell ref="M71:W71"/>
    <mergeCell ref="Z71:AD71"/>
    <mergeCell ref="G33:J33"/>
    <mergeCell ref="G38:AI38"/>
    <mergeCell ref="G43:AI43"/>
    <mergeCell ref="G44:AI44"/>
    <mergeCell ref="Z33:AD33"/>
    <mergeCell ref="G45:AI45"/>
    <mergeCell ref="G82:AI82"/>
    <mergeCell ref="Z72:AD72"/>
    <mergeCell ref="M73:W73"/>
    <mergeCell ref="Z73:AD73"/>
    <mergeCell ref="M74:W74"/>
    <mergeCell ref="M72:W72"/>
    <mergeCell ref="G73:J73"/>
    <mergeCell ref="G78:AI78"/>
    <mergeCell ref="Z74:AD74"/>
    <mergeCell ref="G72:J72"/>
    <mergeCell ref="G74:J74"/>
    <mergeCell ref="A1:AI2"/>
    <mergeCell ref="L6:N6"/>
    <mergeCell ref="L9:N9"/>
    <mergeCell ref="G39:AI39"/>
    <mergeCell ref="G31:J31"/>
    <mergeCell ref="L12:N12"/>
    <mergeCell ref="M28:W28"/>
    <mergeCell ref="Z31:AD31"/>
    <mergeCell ref="M31:W31"/>
    <mergeCell ref="G37:AI37"/>
    <mergeCell ref="G28:J28"/>
    <mergeCell ref="M30:W30"/>
    <mergeCell ref="AL28:AV28"/>
    <mergeCell ref="AL29:AV29"/>
    <mergeCell ref="AL30:AV30"/>
    <mergeCell ref="AL31:AV31"/>
    <mergeCell ref="L15:N15"/>
    <mergeCell ref="L18:N18"/>
    <mergeCell ref="Z29:AD29"/>
    <mergeCell ref="Z30:AD30"/>
    <mergeCell ref="L22:N22"/>
    <mergeCell ref="Z28:AD28"/>
    <mergeCell ref="AL32:AV32"/>
    <mergeCell ref="AL33:AV33"/>
    <mergeCell ref="M33:W33"/>
    <mergeCell ref="G29:J29"/>
    <mergeCell ref="G30:J30"/>
    <mergeCell ref="G32:J32"/>
    <mergeCell ref="Z32:AD32"/>
    <mergeCell ref="M32:W32"/>
    <mergeCell ref="M29:W29"/>
  </mergeCells>
  <phoneticPr fontId="2"/>
  <conditionalFormatting sqref="L6:N6">
    <cfRule type="containsBlanks" dxfId="24" priority="4" stopIfTrue="1">
      <formula>LEN(TRIM(L6))=0</formula>
    </cfRule>
  </conditionalFormatting>
  <conditionalFormatting sqref="L9:N9">
    <cfRule type="containsBlanks" dxfId="23" priority="3" stopIfTrue="1">
      <formula>LEN(TRIM(L9))=0</formula>
    </cfRule>
  </conditionalFormatting>
  <dataValidations count="4">
    <dataValidation imeMode="off" allowBlank="1" showInputMessage="1" showErrorMessage="1" sqref="F51:H51 AK39:AM39 F6:H6 F54:H54 F9:H9" xr:uid="{00000000-0002-0000-0700-000000000000}"/>
    <dataValidation imeMode="hiragana" allowBlank="1" showInputMessage="1" showErrorMessage="1" sqref="G81:I81 M28:M33 G42:I45 M71:M74" xr:uid="{00000000-0002-0000-0700-000001000000}"/>
    <dataValidation imeMode="halfAlpha" allowBlank="1" showInputMessage="1" showErrorMessage="1" sqref="Z28:AD33 L12:N23 Z71:AD74 L57:N66" xr:uid="{00000000-0002-0000-0700-000002000000}"/>
    <dataValidation type="list" allowBlank="1" showInputMessage="1" showErrorMessage="1" sqref="W23 Z23" xr:uid="{7F24585A-54AF-4980-AE64-8DF150F36F64}">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Ｐ明朝,標準"&amp;9NKBI-27tosikeigai Ver.20.2&amp;R&amp;"ＭＳ Ｐ明朝,標準"&amp;9(R050401）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利用方法!$BA$2:$BA$74</xm:f>
          </x14:formula1>
          <xm:sqref>AL28:AV28 AL29:AV29 AL30:AV30 AL31:AV31 AL32:AV32 AL33:AV33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36</vt:i4>
      </vt:variant>
    </vt:vector>
  </HeadingPairs>
  <TitlesOfParts>
    <vt:vector size="74" baseType="lpstr">
      <vt:lpstr>利用方法</vt:lpstr>
      <vt:lpstr>業者date</vt:lpstr>
      <vt:lpstr>確認申込</vt:lpstr>
      <vt:lpstr>確１面</vt:lpstr>
      <vt:lpstr>確２面</vt:lpstr>
      <vt:lpstr>確２面その２</vt:lpstr>
      <vt:lpstr>確３面</vt:lpstr>
      <vt:lpstr>確４面</vt:lpstr>
      <vt:lpstr>確５面</vt:lpstr>
      <vt:lpstr>確５面 (2)</vt:lpstr>
      <vt:lpstr>確６面</vt:lpstr>
      <vt:lpstr>委任状</vt:lpstr>
      <vt:lpstr>調査書</vt:lpstr>
      <vt:lpstr>制限業種</vt:lpstr>
      <vt:lpstr>概１面</vt:lpstr>
      <vt:lpstr>概１面その２</vt:lpstr>
      <vt:lpstr>概２面</vt:lpstr>
      <vt:lpstr>概３面</vt:lpstr>
      <vt:lpstr>工１面</vt:lpstr>
      <vt:lpstr>工２面</vt:lpstr>
      <vt:lpstr>工３面</vt:lpstr>
      <vt:lpstr>工４面</vt:lpstr>
      <vt:lpstr>追加説明</vt:lpstr>
      <vt:lpstr>連絡票（中間）</vt:lpstr>
      <vt:lpstr>中間１面</vt:lpstr>
      <vt:lpstr>中間２面</vt:lpstr>
      <vt:lpstr>中間２面その２</vt:lpstr>
      <vt:lpstr>中間３面</vt:lpstr>
      <vt:lpstr>中間４面</vt:lpstr>
      <vt:lpstr>制限業種 (2)</vt:lpstr>
      <vt:lpstr>連絡票 (完了)</vt:lpstr>
      <vt:lpstr>完了１面</vt:lpstr>
      <vt:lpstr>完了２面</vt:lpstr>
      <vt:lpstr>完了２面その２ </vt:lpstr>
      <vt:lpstr>完了３面</vt:lpstr>
      <vt:lpstr>完了４面</vt:lpstr>
      <vt:lpstr>制限業種 (3)</vt:lpstr>
      <vt:lpstr>Sheet1</vt:lpstr>
      <vt:lpstr>委任状!Print_Area</vt:lpstr>
      <vt:lpstr>概１面!Print_Area</vt:lpstr>
      <vt:lpstr>概１面その２!Print_Area</vt:lpstr>
      <vt:lpstr>概２面!Print_Area</vt:lpstr>
      <vt:lpstr>概３面!Print_Area</vt:lpstr>
      <vt:lpstr>確１面!Print_Area</vt:lpstr>
      <vt:lpstr>確２面!Print_Area</vt:lpstr>
      <vt:lpstr>確２面その２!Print_Area</vt:lpstr>
      <vt:lpstr>確３面!Print_Area</vt:lpstr>
      <vt:lpstr>確４面!Print_Area</vt:lpstr>
      <vt:lpstr>確５面!Print_Area</vt:lpstr>
      <vt:lpstr>'確５面 (2)'!Print_Area</vt:lpstr>
      <vt:lpstr>確６面!Print_Area</vt:lpstr>
      <vt:lpstr>確認申込!Print_Area</vt:lpstr>
      <vt:lpstr>完了１面!Print_Area</vt:lpstr>
      <vt:lpstr>完了２面!Print_Area</vt:lpstr>
      <vt:lpstr>'完了２面その２ '!Print_Area</vt:lpstr>
      <vt:lpstr>完了３面!Print_Area</vt:lpstr>
      <vt:lpstr>完了４面!Print_Area</vt:lpstr>
      <vt:lpstr>工１面!Print_Area</vt:lpstr>
      <vt:lpstr>工２面!Print_Area</vt:lpstr>
      <vt:lpstr>工３面!Print_Area</vt:lpstr>
      <vt:lpstr>工４面!Print_Area</vt:lpstr>
      <vt:lpstr>制限業種!Print_Area</vt:lpstr>
      <vt:lpstr>'制限業種 (2)'!Print_Area</vt:lpstr>
      <vt:lpstr>'制限業種 (3)'!Print_Area</vt:lpstr>
      <vt:lpstr>中間１面!Print_Area</vt:lpstr>
      <vt:lpstr>中間２面!Print_Area</vt:lpstr>
      <vt:lpstr>中間２面その２!Print_Area</vt:lpstr>
      <vt:lpstr>中間３面!Print_Area</vt:lpstr>
      <vt:lpstr>中間４面!Print_Area</vt:lpstr>
      <vt:lpstr>調査書!Print_Area</vt:lpstr>
      <vt:lpstr>追加説明!Print_Area</vt:lpstr>
      <vt:lpstr>利用方法!Print_Area</vt:lpstr>
      <vt:lpstr>'連絡票 (完了)'!Print_Area</vt:lpstr>
      <vt:lpstr>'連絡票（中間）'!Print_Area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㈱北関東建築検査機構</cp:lastModifiedBy>
  <cp:lastPrinted>2023-04-04T00:28:40Z</cp:lastPrinted>
  <dcterms:created xsi:type="dcterms:W3CDTF">2002-01-04T01:03:19Z</dcterms:created>
  <dcterms:modified xsi:type="dcterms:W3CDTF">2023-05-26T09:36:42Z</dcterms:modified>
</cp:coreProperties>
</file>